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3E9956B-E4F4-4E5F-8FEE-06C4827A203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 l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S25" i="1" s="1"/>
  <c r="AM186" i="1"/>
  <c r="AH187" i="1"/>
  <c r="AQ25" i="1" l="1"/>
  <c r="AR25" i="1"/>
  <c r="AP25" i="1"/>
  <c r="AI187" i="1"/>
  <c r="AJ187" i="1" s="1"/>
  <c r="AK186" i="1" s="1"/>
  <c r="AH188" i="1"/>
  <c r="AT25" i="1" l="1"/>
  <c r="AO26" i="1"/>
  <c r="AP26" i="1" s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M172" i="1" l="1"/>
  <c r="AK171" i="1"/>
  <c r="H10" i="1" s="1"/>
  <c r="H11" i="1" s="1"/>
  <c r="H12" i="1" s="1"/>
  <c r="AO28" i="1"/>
  <c r="AR28" i="1" s="1"/>
  <c r="AM189" i="1"/>
  <c r="AR27" i="1"/>
  <c r="AP27" i="1"/>
  <c r="AO12" i="1"/>
  <c r="AP12" i="1" s="1"/>
  <c r="AM173" i="1"/>
  <c r="AS27" i="1"/>
  <c r="AT10" i="1"/>
  <c r="E10" i="1"/>
  <c r="L10" i="1" s="1"/>
  <c r="AL171" i="1"/>
  <c r="J10" i="1" s="1"/>
  <c r="AO11" i="1"/>
  <c r="AC27" i="1"/>
  <c r="AD26" i="1"/>
  <c r="AL188" i="1"/>
  <c r="AH191" i="1"/>
  <c r="AI190" i="1"/>
  <c r="AJ190" i="1" s="1"/>
  <c r="AK189" i="1" s="1"/>
  <c r="AL172" i="1"/>
  <c r="T15" i="1"/>
  <c r="A13" i="1"/>
  <c r="AI174" i="1"/>
  <c r="AJ174" i="1" s="1"/>
  <c r="AM174" i="1" l="1"/>
  <c r="AK173" i="1"/>
  <c r="AS28" i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L189" i="1"/>
  <c r="AI191" i="1"/>
  <c r="AJ191" i="1" s="1"/>
  <c r="AK190" i="1" s="1"/>
  <c r="AH192" i="1"/>
  <c r="T16" i="1"/>
  <c r="AI175" i="1"/>
  <c r="AJ175" i="1" s="1"/>
  <c r="AK174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AL190" i="1"/>
  <c r="AH193" i="1"/>
  <c r="AI192" i="1"/>
  <c r="AJ192" i="1" s="1"/>
  <c r="AK191" i="1" s="1"/>
  <c r="A15" i="1"/>
  <c r="AI176" i="1"/>
  <c r="AJ176" i="1" s="1"/>
  <c r="AL174" i="1"/>
  <c r="T17" i="1"/>
  <c r="L11" i="1" l="1"/>
  <c r="E14" i="1"/>
  <c r="AM176" i="1"/>
  <c r="AK175" i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K192" i="1" s="1"/>
  <c r="A16" i="1"/>
  <c r="T18" i="1"/>
  <c r="AI177" i="1"/>
  <c r="AJ177" i="1" s="1"/>
  <c r="D14" i="1" l="1"/>
  <c r="L14" i="1" s="1"/>
  <c r="L12" i="1"/>
  <c r="L13" i="1"/>
  <c r="AM177" i="1"/>
  <c r="AK176" i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G14" i="1" l="1"/>
  <c r="F14" i="1"/>
  <c r="AM178" i="1"/>
  <c r="AK177" i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L15" i="1" s="1"/>
  <c r="AH196" i="1"/>
  <c r="AI195" i="1"/>
  <c r="AJ195" i="1" s="1"/>
  <c r="AK194" i="1" s="1"/>
  <c r="T20" i="1"/>
  <c r="T21" i="1" s="1"/>
  <c r="A18" i="1"/>
  <c r="AI179" i="1"/>
  <c r="AJ179" i="1" s="1"/>
  <c r="AK178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L16" i="1" s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L17" i="1" s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21" i="1" l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L18" i="1" l="1"/>
  <c r="AS20" i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F18" i="1"/>
  <c r="D19" i="1"/>
  <c r="L19" i="1" s="1"/>
  <c r="AH200" i="1"/>
  <c r="AI199" i="1"/>
  <c r="AJ199" i="1" s="1"/>
  <c r="AK198" i="1" s="1"/>
  <c r="A22" i="1"/>
  <c r="A23" i="1" s="1"/>
  <c r="AI183" i="1"/>
  <c r="AJ183" i="1" s="1"/>
  <c r="AL181" i="1"/>
  <c r="E21" i="1" l="1"/>
  <c r="AM183" i="1"/>
  <c r="AK182" i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D21" i="1" l="1"/>
  <c r="L21" i="1" s="1"/>
  <c r="L20" i="1"/>
  <c r="AM184" i="1"/>
  <c r="AK183" i="1"/>
  <c r="AP38" i="1"/>
  <c r="A25" i="1"/>
  <c r="H24" i="1"/>
  <c r="H25" i="1" s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M11" i="1"/>
  <c r="AA10" i="1" s="1"/>
  <c r="AA11" i="1" s="1"/>
  <c r="AF12" i="1"/>
  <c r="F21" i="1" l="1"/>
  <c r="G21" i="1"/>
  <c r="E23" i="1"/>
  <c r="E24" i="1" s="1"/>
  <c r="AM185" i="1"/>
  <c r="AK184" i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D23" i="1" l="1"/>
  <c r="G23" i="1" s="1"/>
  <c r="L22" i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L23" i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L24" i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L26" i="1" s="1"/>
  <c r="F25" i="1"/>
  <c r="L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L205" i="1"/>
  <c r="AI207" i="1"/>
  <c r="AJ207" i="1" s="1"/>
  <c r="AK206" i="1" s="1"/>
  <c r="AH208" i="1"/>
  <c r="D27" i="1" l="1"/>
  <c r="L27" i="1" s="1"/>
  <c r="G26" i="1"/>
  <c r="F26" i="1"/>
  <c r="AS45" i="1"/>
  <c r="AQ45" i="1"/>
  <c r="A31" i="1"/>
  <c r="H30" i="1"/>
  <c r="E29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K207" i="1" s="1"/>
  <c r="AH209" i="1"/>
  <c r="G27" i="1" l="1"/>
  <c r="F27" i="1"/>
  <c r="D28" i="1"/>
  <c r="L28" i="1" s="1"/>
  <c r="AQ46" i="1"/>
  <c r="A32" i="1"/>
  <c r="H31" i="1"/>
  <c r="AS46" i="1"/>
  <c r="E30" i="1"/>
  <c r="AR46" i="1"/>
  <c r="AT46" i="1" s="1"/>
  <c r="AO47" i="1"/>
  <c r="AQ47" i="1" s="1"/>
  <c r="AM208" i="1"/>
  <c r="AM42" i="1"/>
  <c r="AC45" i="1"/>
  <c r="AD44" i="1"/>
  <c r="AF43" i="1"/>
  <c r="AL207" i="1"/>
  <c r="AI209" i="1"/>
  <c r="AJ209" i="1" s="1"/>
  <c r="AK208" i="1" s="1"/>
  <c r="AH210" i="1"/>
  <c r="F28" i="1" l="1"/>
  <c r="D29" i="1"/>
  <c r="L29" i="1" s="1"/>
  <c r="G28" i="1"/>
  <c r="AS47" i="1"/>
  <c r="AP47" i="1"/>
  <c r="AR47" i="1"/>
  <c r="H32" i="1"/>
  <c r="A33" i="1"/>
  <c r="E31" i="1"/>
  <c r="AO48" i="1"/>
  <c r="AS48" i="1" s="1"/>
  <c r="AM209" i="1"/>
  <c r="AF44" i="1"/>
  <c r="AM43" i="1"/>
  <c r="AC46" i="1"/>
  <c r="AD45" i="1"/>
  <c r="AL208" i="1"/>
  <c r="AI210" i="1"/>
  <c r="AJ210" i="1" s="1"/>
  <c r="AK209" i="1" s="1"/>
  <c r="AH211" i="1"/>
  <c r="D30" i="1" l="1"/>
  <c r="L30" i="1" s="1"/>
  <c r="F29" i="1"/>
  <c r="G29" i="1"/>
  <c r="AT47" i="1"/>
  <c r="H33" i="1"/>
  <c r="A34" i="1"/>
  <c r="E32" i="1"/>
  <c r="AQ48" i="1"/>
  <c r="AP48" i="1"/>
  <c r="AR48" i="1"/>
  <c r="AO49" i="1"/>
  <c r="AP49" i="1" s="1"/>
  <c r="AM210" i="1"/>
  <c r="AC47" i="1"/>
  <c r="AD46" i="1"/>
  <c r="AM44" i="1"/>
  <c r="AF45" i="1"/>
  <c r="AL209" i="1"/>
  <c r="AH212" i="1"/>
  <c r="AI211" i="1"/>
  <c r="AJ211" i="1" s="1"/>
  <c r="AK210" i="1" s="1"/>
  <c r="G30" i="1" l="1"/>
  <c r="F30" i="1"/>
  <c r="D31" i="1"/>
  <c r="L31" i="1" s="1"/>
  <c r="AS49" i="1"/>
  <c r="AQ49" i="1"/>
  <c r="H34" i="1"/>
  <c r="A35" i="1"/>
  <c r="AR49" i="1"/>
  <c r="AT49" i="1" s="1"/>
  <c r="AT48" i="1"/>
  <c r="E33" i="1"/>
  <c r="AO50" i="1"/>
  <c r="AR50" i="1" s="1"/>
  <c r="AM211" i="1"/>
  <c r="AC48" i="1"/>
  <c r="AD47" i="1"/>
  <c r="AM45" i="1"/>
  <c r="AF46" i="1"/>
  <c r="AL210" i="1"/>
  <c r="AI212" i="1"/>
  <c r="AJ212" i="1" s="1"/>
  <c r="AK211" i="1" s="1"/>
  <c r="AH213" i="1"/>
  <c r="D32" i="1" l="1"/>
  <c r="L32" i="1" s="1"/>
  <c r="G31" i="1"/>
  <c r="F31" i="1"/>
  <c r="H35" i="1"/>
  <c r="A36" i="1"/>
  <c r="E34" i="1"/>
  <c r="AS50" i="1"/>
  <c r="AQ50" i="1"/>
  <c r="AP50" i="1"/>
  <c r="AT50" i="1" s="1"/>
  <c r="AO51" i="1"/>
  <c r="AP51" i="1" s="1"/>
  <c r="AM212" i="1"/>
  <c r="AM46" i="1"/>
  <c r="AF47" i="1"/>
  <c r="AC49" i="1"/>
  <c r="AD48" i="1"/>
  <c r="AL211" i="1"/>
  <c r="AI213" i="1"/>
  <c r="AJ213" i="1" s="1"/>
  <c r="AK212" i="1" s="1"/>
  <c r="AH214" i="1"/>
  <c r="F32" i="1" l="1"/>
  <c r="G32" i="1"/>
  <c r="D33" i="1"/>
  <c r="L33" i="1" s="1"/>
  <c r="AS51" i="1"/>
  <c r="A37" i="1"/>
  <c r="H36" i="1"/>
  <c r="AQ51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F33" i="1" l="1"/>
  <c r="D34" i="1"/>
  <c r="L34" i="1" s="1"/>
  <c r="G33" i="1"/>
  <c r="H37" i="1"/>
  <c r="A38" i="1"/>
  <c r="E36" i="1"/>
  <c r="AS52" i="1"/>
  <c r="AQ52" i="1"/>
  <c r="AR52" i="1"/>
  <c r="AT52" i="1" s="1"/>
  <c r="AO53" i="1"/>
  <c r="AQ53" i="1" s="1"/>
  <c r="AM214" i="1"/>
  <c r="AF49" i="1"/>
  <c r="AM48" i="1"/>
  <c r="AC51" i="1"/>
  <c r="AD50" i="1"/>
  <c r="AL213" i="1"/>
  <c r="AI215" i="1"/>
  <c r="AJ215" i="1" s="1"/>
  <c r="AK214" i="1" s="1"/>
  <c r="AH216" i="1"/>
  <c r="F34" i="1" l="1"/>
  <c r="G34" i="1"/>
  <c r="D35" i="1"/>
  <c r="L35" i="1" s="1"/>
  <c r="AR53" i="1"/>
  <c r="AP53" i="1"/>
  <c r="H38" i="1"/>
  <c r="A39" i="1"/>
  <c r="A40" i="1" s="1"/>
  <c r="E37" i="1"/>
  <c r="AS53" i="1"/>
  <c r="AO54" i="1"/>
  <c r="AP54" i="1" s="1"/>
  <c r="AM215" i="1"/>
  <c r="AM49" i="1"/>
  <c r="AC52" i="1"/>
  <c r="AD51" i="1"/>
  <c r="AF50" i="1"/>
  <c r="AL214" i="1"/>
  <c r="AH217" i="1"/>
  <c r="AI216" i="1"/>
  <c r="AJ216" i="1" s="1"/>
  <c r="AK215" i="1" s="1"/>
  <c r="A41" i="1" l="1"/>
  <c r="Q41" i="1" s="1"/>
  <c r="Q40" i="1"/>
  <c r="F35" i="1"/>
  <c r="D36" i="1"/>
  <c r="L36" i="1" s="1"/>
  <c r="G35" i="1"/>
  <c r="AT53" i="1"/>
  <c r="H39" i="1"/>
  <c r="H40" i="1" s="1"/>
  <c r="H41" i="1" s="1"/>
  <c r="E38" i="1"/>
  <c r="AS54" i="1"/>
  <c r="AQ54" i="1"/>
  <c r="AR54" i="1"/>
  <c r="AT54" i="1" s="1"/>
  <c r="AO55" i="1"/>
  <c r="AR55" i="1" s="1"/>
  <c r="AM216" i="1"/>
  <c r="AM50" i="1"/>
  <c r="AD52" i="1"/>
  <c r="AF51" i="1"/>
  <c r="AL215" i="1"/>
  <c r="AI217" i="1"/>
  <c r="AJ217" i="1" s="1"/>
  <c r="AK216" i="1" s="1"/>
  <c r="AH218" i="1"/>
  <c r="R40" i="1" l="1"/>
  <c r="S40" i="1" s="1"/>
  <c r="Y40" i="1"/>
  <c r="Y41" i="1"/>
  <c r="R41" i="1"/>
  <c r="S41" i="1" s="1"/>
  <c r="D37" i="1"/>
  <c r="L37" i="1" s="1"/>
  <c r="G36" i="1"/>
  <c r="F36" i="1"/>
  <c r="AQ55" i="1"/>
  <c r="AS55" i="1"/>
  <c r="AP55" i="1"/>
  <c r="AT55" i="1" s="1"/>
  <c r="E39" i="1"/>
  <c r="AO56" i="1"/>
  <c r="AP56" i="1" s="1"/>
  <c r="AM217" i="1"/>
  <c r="AF52" i="1"/>
  <c r="AM51" i="1"/>
  <c r="AL216" i="1"/>
  <c r="AI218" i="1"/>
  <c r="AJ218" i="1" s="1"/>
  <c r="AK217" i="1" s="1"/>
  <c r="AH219" i="1"/>
  <c r="T42" i="1"/>
  <c r="T43" i="1" s="1"/>
  <c r="G37" i="1" l="1"/>
  <c r="D38" i="1"/>
  <c r="L38" i="1" s="1"/>
  <c r="F37" i="1"/>
  <c r="D39" i="1"/>
  <c r="L39" i="1" s="1"/>
  <c r="AS56" i="1"/>
  <c r="AR56" i="1"/>
  <c r="AT56" i="1" s="1"/>
  <c r="AQ56" i="1"/>
  <c r="AO57" i="1"/>
  <c r="AP57" i="1" s="1"/>
  <c r="AM218" i="1"/>
  <c r="AM52" i="1"/>
  <c r="AL217" i="1"/>
  <c r="AI219" i="1"/>
  <c r="AJ219" i="1" s="1"/>
  <c r="AK218" i="1" s="1"/>
  <c r="AH220" i="1"/>
  <c r="G38" i="1" l="1"/>
  <c r="F38" i="1"/>
  <c r="F39" i="1" s="1"/>
  <c r="G39" i="1"/>
  <c r="AS57" i="1"/>
  <c r="AQ57" i="1"/>
  <c r="AR57" i="1"/>
  <c r="AT57" i="1" s="1"/>
  <c r="AO58" i="1"/>
  <c r="AQ58" i="1" s="1"/>
  <c r="AM219" i="1"/>
  <c r="AL218" i="1"/>
  <c r="AD19" i="1"/>
  <c r="AH221" i="1"/>
  <c r="AI220" i="1"/>
  <c r="AJ220" i="1" s="1"/>
  <c r="AK219" i="1" s="1"/>
  <c r="A42" i="1"/>
  <c r="T44" i="1"/>
  <c r="AP58" i="1" l="1"/>
  <c r="AR58" i="1"/>
  <c r="AS58" i="1"/>
  <c r="AO59" i="1"/>
  <c r="AQ59" i="1" s="1"/>
  <c r="AM220" i="1"/>
  <c r="A43" i="1"/>
  <c r="AL219" i="1"/>
  <c r="AM18" i="1"/>
  <c r="AF19" i="1"/>
  <c r="AI221" i="1"/>
  <c r="AJ221" i="1" s="1"/>
  <c r="AK220" i="1" s="1"/>
  <c r="AH222" i="1"/>
  <c r="T45" i="1"/>
  <c r="AT58" i="1" l="1"/>
  <c r="AR59" i="1"/>
  <c r="AP59" i="1"/>
  <c r="AS59" i="1"/>
  <c r="AO60" i="1"/>
  <c r="AR60" i="1" s="1"/>
  <c r="AM221" i="1"/>
  <c r="AL220" i="1"/>
  <c r="AI222" i="1"/>
  <c r="AJ222" i="1" s="1"/>
  <c r="AK221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L221" i="1"/>
  <c r="AI223" i="1"/>
  <c r="AJ223" i="1" s="1"/>
  <c r="AK222" i="1" s="1"/>
  <c r="AH224" i="1"/>
  <c r="T47" i="1"/>
  <c r="A45" i="1"/>
  <c r="AP61" i="1" l="1"/>
  <c r="AT61" i="1" s="1"/>
  <c r="AS61" i="1"/>
  <c r="AQ61" i="1"/>
  <c r="AO62" i="1"/>
  <c r="AP62" i="1" s="1"/>
  <c r="AM223" i="1"/>
  <c r="AL222" i="1"/>
  <c r="AI224" i="1"/>
  <c r="AJ224" i="1" s="1"/>
  <c r="AK223" i="1" s="1"/>
  <c r="AH225" i="1"/>
  <c r="T48" i="1"/>
  <c r="A46" i="1"/>
  <c r="AS62" i="1" l="1"/>
  <c r="AQ62" i="1"/>
  <c r="AR62" i="1"/>
  <c r="AT62" i="1" s="1"/>
  <c r="AO63" i="1"/>
  <c r="AP63" i="1" s="1"/>
  <c r="AM224" i="1"/>
  <c r="AL223" i="1"/>
  <c r="AI225" i="1"/>
  <c r="AJ225" i="1" s="1"/>
  <c r="AK224" i="1" s="1"/>
  <c r="AH226" i="1"/>
  <c r="T49" i="1"/>
  <c r="A47" i="1"/>
  <c r="AR63" i="1" l="1"/>
  <c r="AT63" i="1" s="1"/>
  <c r="AQ63" i="1"/>
  <c r="AS63" i="1"/>
  <c r="AO64" i="1"/>
  <c r="AR64" i="1" s="1"/>
  <c r="AM225" i="1"/>
  <c r="AL224" i="1"/>
  <c r="AD20" i="1"/>
  <c r="AH227" i="1"/>
  <c r="AI226" i="1"/>
  <c r="AJ226" i="1" s="1"/>
  <c r="AK225" i="1" s="1"/>
  <c r="AM13" i="1"/>
  <c r="AF14" i="1"/>
  <c r="A48" i="1"/>
  <c r="T50" i="1"/>
  <c r="AQ64" i="1" l="1"/>
  <c r="AS64" i="1"/>
  <c r="AP64" i="1"/>
  <c r="AT64" i="1" s="1"/>
  <c r="AO65" i="1"/>
  <c r="AQ65" i="1" s="1"/>
  <c r="AM226" i="1"/>
  <c r="AL225" i="1"/>
  <c r="AM19" i="1"/>
  <c r="AF20" i="1"/>
  <c r="AI227" i="1"/>
  <c r="AJ227" i="1" s="1"/>
  <c r="AK226" i="1" s="1"/>
  <c r="AH228" i="1"/>
  <c r="T51" i="1"/>
  <c r="A49" i="1"/>
  <c r="AR65" i="1" l="1"/>
  <c r="AP65" i="1"/>
  <c r="AS65" i="1"/>
  <c r="AO66" i="1"/>
  <c r="AP66" i="1" s="1"/>
  <c r="AM227" i="1"/>
  <c r="AL226" i="1"/>
  <c r="AI228" i="1"/>
  <c r="AJ228" i="1" s="1"/>
  <c r="AK227" i="1" s="1"/>
  <c r="AH229" i="1"/>
  <c r="A50" i="1"/>
  <c r="T52" i="1"/>
  <c r="AS66" i="1" l="1"/>
  <c r="AR66" i="1"/>
  <c r="AT66" i="1" s="1"/>
  <c r="AQ66" i="1"/>
  <c r="AT65" i="1"/>
  <c r="AO67" i="1"/>
  <c r="AR67" i="1" s="1"/>
  <c r="AM228" i="1"/>
  <c r="AL227" i="1"/>
  <c r="AI229" i="1"/>
  <c r="AJ229" i="1" s="1"/>
  <c r="AK228" i="1" s="1"/>
  <c r="AH230" i="1"/>
  <c r="T53" i="1"/>
  <c r="A51" i="1"/>
  <c r="AP67" i="1" l="1"/>
  <c r="AT67" i="1" s="1"/>
  <c r="AS67" i="1"/>
  <c r="AQ67" i="1"/>
  <c r="AO68" i="1"/>
  <c r="AP68" i="1" s="1"/>
  <c r="AM229" i="1"/>
  <c r="AL228" i="1"/>
  <c r="AI230" i="1"/>
  <c r="AJ230" i="1" s="1"/>
  <c r="AK229" i="1" s="1"/>
  <c r="AH231" i="1"/>
  <c r="A52" i="1"/>
  <c r="T54" i="1"/>
  <c r="AS68" i="1" l="1"/>
  <c r="AQ68" i="1"/>
  <c r="AR68" i="1"/>
  <c r="AT68" i="1" s="1"/>
  <c r="AO69" i="1"/>
  <c r="AP69" i="1" s="1"/>
  <c r="AM230" i="1"/>
  <c r="AL229" i="1"/>
  <c r="AH232" i="1"/>
  <c r="AI231" i="1"/>
  <c r="AJ231" i="1" s="1"/>
  <c r="AK230" i="1" s="1"/>
  <c r="T55" i="1"/>
  <c r="A53" i="1"/>
  <c r="AQ69" i="1" l="1"/>
  <c r="AS69" i="1"/>
  <c r="AR69" i="1"/>
  <c r="AT69" i="1" s="1"/>
  <c r="AO70" i="1"/>
  <c r="AP70" i="1" s="1"/>
  <c r="AM231" i="1"/>
  <c r="AL230" i="1"/>
  <c r="AD21" i="1"/>
  <c r="AI232" i="1"/>
  <c r="AJ232" i="1" s="1"/>
  <c r="AK231" i="1" s="1"/>
  <c r="AH233" i="1"/>
  <c r="T56" i="1"/>
  <c r="A54" i="1"/>
  <c r="AR70" i="1" l="1"/>
  <c r="AT70" i="1" s="1"/>
  <c r="AS70" i="1"/>
  <c r="AQ70" i="1"/>
  <c r="AO71" i="1"/>
  <c r="AR71" i="1" s="1"/>
  <c r="AM232" i="1"/>
  <c r="AL231" i="1"/>
  <c r="AI233" i="1"/>
  <c r="AJ233" i="1" s="1"/>
  <c r="AK232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L232" i="1"/>
  <c r="AH235" i="1"/>
  <c r="AI234" i="1"/>
  <c r="AJ234" i="1" s="1"/>
  <c r="AK233" i="1" s="1"/>
  <c r="A56" i="1"/>
  <c r="T58" i="1"/>
  <c r="AQ72" i="1" l="1"/>
  <c r="AS72" i="1"/>
  <c r="AP72" i="1"/>
  <c r="AT72" i="1" s="1"/>
  <c r="AO73" i="1"/>
  <c r="AR73" i="1" s="1"/>
  <c r="AM234" i="1"/>
  <c r="AL233" i="1"/>
  <c r="AI235" i="1"/>
  <c r="AJ235" i="1" s="1"/>
  <c r="AK234" i="1" s="1"/>
  <c r="AH236" i="1"/>
  <c r="A57" i="1"/>
  <c r="T59" i="1"/>
  <c r="AP73" i="1" l="1"/>
  <c r="AT73" i="1" s="1"/>
  <c r="AS73" i="1"/>
  <c r="AQ73" i="1"/>
  <c r="AO74" i="1"/>
  <c r="AR74" i="1" s="1"/>
  <c r="AM235" i="1"/>
  <c r="AL234" i="1"/>
  <c r="AH237" i="1"/>
  <c r="AI236" i="1"/>
  <c r="AJ236" i="1" s="1"/>
  <c r="AK235" i="1" s="1"/>
  <c r="A58" i="1"/>
  <c r="T60" i="1"/>
  <c r="AQ74" i="1" l="1"/>
  <c r="AS74" i="1"/>
  <c r="AP74" i="1"/>
  <c r="AT74" i="1" s="1"/>
  <c r="AO75" i="1"/>
  <c r="AR75" i="1" s="1"/>
  <c r="AM236" i="1"/>
  <c r="AL235" i="1"/>
  <c r="AI237" i="1"/>
  <c r="AJ237" i="1" s="1"/>
  <c r="AK236" i="1" s="1"/>
  <c r="AH238" i="1"/>
  <c r="A59" i="1"/>
  <c r="T61" i="1"/>
  <c r="AP75" i="1" l="1"/>
  <c r="AT75" i="1" s="1"/>
  <c r="AS75" i="1"/>
  <c r="AQ75" i="1"/>
  <c r="AO76" i="1"/>
  <c r="AP76" i="1" s="1"/>
  <c r="AM237" i="1"/>
  <c r="AD22" i="1"/>
  <c r="AL236" i="1"/>
  <c r="AI238" i="1"/>
  <c r="AJ238" i="1" s="1"/>
  <c r="AK237" i="1" s="1"/>
  <c r="AH239" i="1"/>
  <c r="A60" i="1"/>
  <c r="T62" i="1"/>
  <c r="AM14" i="1"/>
  <c r="AF15" i="1"/>
  <c r="AS76" i="1" l="1"/>
  <c r="AQ76" i="1"/>
  <c r="AR76" i="1"/>
  <c r="AT76" i="1" s="1"/>
  <c r="AO77" i="1"/>
  <c r="AP77" i="1" s="1"/>
  <c r="AM238" i="1"/>
  <c r="AL237" i="1"/>
  <c r="AM21" i="1"/>
  <c r="AF22" i="1"/>
  <c r="AI239" i="1"/>
  <c r="AJ239" i="1" s="1"/>
  <c r="AK238" i="1" s="1"/>
  <c r="AH240" i="1"/>
  <c r="T63" i="1"/>
  <c r="A61" i="1"/>
  <c r="AQ77" i="1" l="1"/>
  <c r="AR77" i="1"/>
  <c r="AT77" i="1" s="1"/>
  <c r="AS77" i="1"/>
  <c r="AO78" i="1"/>
  <c r="AR78" i="1" s="1"/>
  <c r="AM239" i="1"/>
  <c r="AL238" i="1"/>
  <c r="AI240" i="1"/>
  <c r="AJ240" i="1" s="1"/>
  <c r="AK239" i="1" s="1"/>
  <c r="AH241" i="1"/>
  <c r="T64" i="1"/>
  <c r="A62" i="1"/>
  <c r="AS78" i="1" l="1"/>
  <c r="AQ78" i="1"/>
  <c r="AP78" i="1"/>
  <c r="AT78" i="1" s="1"/>
  <c r="AO79" i="1"/>
  <c r="AP79" i="1" s="1"/>
  <c r="AM240" i="1"/>
  <c r="AL239" i="1"/>
  <c r="AI241" i="1"/>
  <c r="AJ241" i="1" s="1"/>
  <c r="AK240" i="1" s="1"/>
  <c r="AH242" i="1"/>
  <c r="A63" i="1"/>
  <c r="T65" i="1"/>
  <c r="AQ79" i="1" l="1"/>
  <c r="AR79" i="1"/>
  <c r="AT79" i="1" s="1"/>
  <c r="AS79" i="1"/>
  <c r="AO80" i="1"/>
  <c r="AR80" i="1" s="1"/>
  <c r="AM241" i="1"/>
  <c r="AL240" i="1"/>
  <c r="AI242" i="1"/>
  <c r="AJ242" i="1" s="1"/>
  <c r="AK241" i="1" s="1"/>
  <c r="AH243" i="1"/>
  <c r="T66" i="1"/>
  <c r="A64" i="1"/>
  <c r="AQ80" i="1" l="1"/>
  <c r="AS80" i="1"/>
  <c r="AP80" i="1"/>
  <c r="AT80" i="1" s="1"/>
  <c r="AO81" i="1"/>
  <c r="AR81" i="1" s="1"/>
  <c r="AM242" i="1"/>
  <c r="AL241" i="1"/>
  <c r="AI243" i="1"/>
  <c r="AJ243" i="1" s="1"/>
  <c r="AK242" i="1" s="1"/>
  <c r="AH244" i="1"/>
  <c r="T67" i="1"/>
  <c r="A65" i="1"/>
  <c r="AP81" i="1" l="1"/>
  <c r="AT81" i="1" s="1"/>
  <c r="AQ81" i="1"/>
  <c r="AS81" i="1"/>
  <c r="AO82" i="1"/>
  <c r="AS82" i="1" s="1"/>
  <c r="AM243" i="1"/>
  <c r="AL242" i="1"/>
  <c r="AD23" i="1"/>
  <c r="AI244" i="1"/>
  <c r="AJ244" i="1" s="1"/>
  <c r="AK243" i="1" s="1"/>
  <c r="AH245" i="1"/>
  <c r="A66" i="1"/>
  <c r="T68" i="1"/>
  <c r="AQ82" i="1" l="1"/>
  <c r="AR82" i="1"/>
  <c r="AP82" i="1"/>
  <c r="AO83" i="1"/>
  <c r="AQ83" i="1" s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T82" i="1"/>
  <c r="AS83" i="1"/>
  <c r="AO84" i="1"/>
  <c r="AP84" i="1" s="1"/>
  <c r="AM245" i="1"/>
  <c r="AL244" i="1"/>
  <c r="AI246" i="1"/>
  <c r="AJ246" i="1" s="1"/>
  <c r="AK245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L245" i="1"/>
  <c r="AI247" i="1"/>
  <c r="AJ247" i="1" s="1"/>
  <c r="AK246" i="1" s="1"/>
  <c r="AH248" i="1"/>
  <c r="A69" i="1"/>
  <c r="T71" i="1"/>
  <c r="AP85" i="1" l="1"/>
  <c r="AT85" i="1" s="1"/>
  <c r="AQ85" i="1"/>
  <c r="AS85" i="1"/>
  <c r="AO86" i="1"/>
  <c r="AP86" i="1" s="1"/>
  <c r="AM247" i="1"/>
  <c r="AL246" i="1"/>
  <c r="AI248" i="1"/>
  <c r="AJ248" i="1" s="1"/>
  <c r="AK247" i="1" s="1"/>
  <c r="AH249" i="1"/>
  <c r="A70" i="1"/>
  <c r="T72" i="1"/>
  <c r="AS86" i="1" l="1"/>
  <c r="AQ86" i="1"/>
  <c r="AR86" i="1"/>
  <c r="AT86" i="1" s="1"/>
  <c r="AO87" i="1"/>
  <c r="AP87" i="1" s="1"/>
  <c r="AM248" i="1"/>
  <c r="AL247" i="1"/>
  <c r="AI249" i="1"/>
  <c r="AJ249" i="1" s="1"/>
  <c r="AK248" i="1" s="1"/>
  <c r="AH250" i="1"/>
  <c r="A71" i="1"/>
  <c r="T73" i="1"/>
  <c r="AQ87" i="1" l="1"/>
  <c r="AS87" i="1"/>
  <c r="AR87" i="1"/>
  <c r="AT87" i="1" s="1"/>
  <c r="AO88" i="1"/>
  <c r="AP88" i="1" s="1"/>
  <c r="AM249" i="1"/>
  <c r="AL248" i="1"/>
  <c r="AI250" i="1"/>
  <c r="AJ250" i="1" s="1"/>
  <c r="AK249" i="1" s="1"/>
  <c r="AH251" i="1"/>
  <c r="A72" i="1"/>
  <c r="T74" i="1"/>
  <c r="AM15" i="1"/>
  <c r="AF16" i="1"/>
  <c r="AQ88" i="1" l="1"/>
  <c r="AS88" i="1"/>
  <c r="AR88" i="1"/>
  <c r="AT88" i="1" s="1"/>
  <c r="AO89" i="1"/>
  <c r="AR89" i="1" s="1"/>
  <c r="AM250" i="1"/>
  <c r="AL249" i="1"/>
  <c r="AI251" i="1"/>
  <c r="AJ251" i="1" s="1"/>
  <c r="AK250" i="1" s="1"/>
  <c r="AH252" i="1"/>
  <c r="A73" i="1"/>
  <c r="T75" i="1"/>
  <c r="AP89" i="1" l="1"/>
  <c r="AT89" i="1" s="1"/>
  <c r="AQ89" i="1"/>
  <c r="AS89" i="1"/>
  <c r="AO90" i="1"/>
  <c r="AP90" i="1" s="1"/>
  <c r="AM251" i="1"/>
  <c r="AL250" i="1"/>
  <c r="AH253" i="1"/>
  <c r="AI252" i="1"/>
  <c r="AJ252" i="1" s="1"/>
  <c r="AK251" i="1" s="1"/>
  <c r="T76" i="1"/>
  <c r="A74" i="1"/>
  <c r="Q21" i="1" l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AS90" i="1"/>
  <c r="AQ90" i="1"/>
  <c r="AR90" i="1"/>
  <c r="AT90" i="1" s="1"/>
  <c r="Q14" i="1"/>
  <c r="R14" i="1" s="1"/>
  <c r="S14" i="1" s="1"/>
  <c r="AO91" i="1"/>
  <c r="AP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Q71" i="1"/>
  <c r="R71" i="1" s="1"/>
  <c r="Q72" i="1"/>
  <c r="R72" i="1" s="1"/>
  <c r="Q74" i="1"/>
  <c r="R74" i="1" s="1"/>
  <c r="S74" i="1" s="1"/>
  <c r="Q73" i="1"/>
  <c r="R73" i="1" s="1"/>
  <c r="AL251" i="1"/>
  <c r="AI253" i="1"/>
  <c r="AJ253" i="1" s="1"/>
  <c r="AK252" i="1" s="1"/>
  <c r="AH254" i="1"/>
  <c r="A75" i="1"/>
  <c r="Q75" i="1" s="1"/>
  <c r="R75" i="1" s="1"/>
  <c r="S75" i="1" s="1"/>
  <c r="T77" i="1"/>
  <c r="R39" i="1" l="1"/>
  <c r="AA40" i="1"/>
  <c r="AA41" i="1" s="1"/>
  <c r="Z40" i="1"/>
  <c r="Z41" i="1" s="1"/>
  <c r="U40" i="1"/>
  <c r="W40" i="1" s="1"/>
  <c r="C40" i="1"/>
  <c r="C41" i="1" s="1"/>
  <c r="R20" i="1"/>
  <c r="S20" i="1" s="1"/>
  <c r="AS91" i="1"/>
  <c r="AR91" i="1"/>
  <c r="AT91" i="1" s="1"/>
  <c r="AQ91" i="1"/>
  <c r="Y21" i="1"/>
  <c r="Y34" i="1"/>
  <c r="Y28" i="1"/>
  <c r="Y33" i="1"/>
  <c r="Y27" i="1"/>
  <c r="Y38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P92" i="1" s="1"/>
  <c r="AM253" i="1"/>
  <c r="Z12" i="1"/>
  <c r="Z13" i="1" s="1"/>
  <c r="Z14" i="1" s="1"/>
  <c r="C12" i="1"/>
  <c r="C13" i="1" s="1"/>
  <c r="C14" i="1" s="1"/>
  <c r="AA12" i="1"/>
  <c r="AA13" i="1" s="1"/>
  <c r="AL252" i="1"/>
  <c r="AI254" i="1"/>
  <c r="AJ254" i="1" s="1"/>
  <c r="AK253" i="1" s="1"/>
  <c r="AH255" i="1"/>
  <c r="T78" i="1"/>
  <c r="A76" i="1"/>
  <c r="Q76" i="1" s="1"/>
  <c r="R76" i="1" s="1"/>
  <c r="S76" i="1" s="1"/>
  <c r="AS92" i="1" l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Z15" i="1"/>
  <c r="Z16" i="1" s="1"/>
  <c r="Z17" i="1" s="1"/>
  <c r="Z18" i="1" s="1"/>
  <c r="Z19" i="1" s="1"/>
  <c r="Z20" i="1" s="1"/>
  <c r="AA14" i="1"/>
  <c r="AA15" i="1" s="1"/>
  <c r="AA16" i="1" s="1"/>
  <c r="AA17" i="1" s="1"/>
  <c r="AA18" i="1" s="1"/>
  <c r="AA19" i="1" s="1"/>
  <c r="AA20" i="1" s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A21" i="1" l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21" i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C21" i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S94" i="1" l="1"/>
  <c r="AQ94" i="1"/>
  <c r="AP94" i="1"/>
  <c r="AT94" i="1" s="1"/>
  <c r="AO95" i="1"/>
  <c r="AS95" i="1" s="1"/>
  <c r="AM256" i="1"/>
  <c r="Z79" i="1"/>
  <c r="AA79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P95" i="1" l="1"/>
  <c r="AR95" i="1"/>
  <c r="AQ95" i="1"/>
  <c r="AO96" i="1"/>
  <c r="AR96" i="1" s="1"/>
  <c r="AM257" i="1"/>
  <c r="AA80" i="1"/>
  <c r="Z80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T95" i="1" l="1"/>
  <c r="AQ96" i="1"/>
  <c r="AS96" i="1"/>
  <c r="AP96" i="1"/>
  <c r="AT96" i="1" s="1"/>
  <c r="AO97" i="1"/>
  <c r="AR97" i="1" s="1"/>
  <c r="AM258" i="1"/>
  <c r="Z81" i="1"/>
  <c r="AA81" i="1"/>
  <c r="AI259" i="1"/>
  <c r="AJ259" i="1" s="1"/>
  <c r="AK258" i="1" s="1"/>
  <c r="AH260" i="1"/>
  <c r="AL257" i="1"/>
  <c r="A81" i="1"/>
  <c r="T83" i="1"/>
  <c r="AS97" i="1" l="1"/>
  <c r="AQ97" i="1"/>
  <c r="AP97" i="1"/>
  <c r="AT97" i="1" s="1"/>
  <c r="AO98" i="1"/>
  <c r="AP98" i="1" s="1"/>
  <c r="AM259" i="1"/>
  <c r="AA82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S98" i="1" l="1"/>
  <c r="AQ98" i="1"/>
  <c r="AR98" i="1"/>
  <c r="AT98" i="1" s="1"/>
  <c r="AO99" i="1"/>
  <c r="AP99" i="1" s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S99" i="1" l="1"/>
  <c r="AQ99" i="1"/>
  <c r="AR99" i="1"/>
  <c r="AT99" i="1" s="1"/>
  <c r="AO100" i="1"/>
  <c r="AP100" i="1" s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S100" i="1" l="1"/>
  <c r="AQ100" i="1"/>
  <c r="AR100" i="1"/>
  <c r="AT100" i="1" s="1"/>
  <c r="AO101" i="1"/>
  <c r="AP101" i="1" s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S101" i="1" l="1"/>
  <c r="AQ101" i="1"/>
  <c r="AR101" i="1"/>
  <c r="AT101" i="1" s="1"/>
  <c r="AO102" i="1"/>
  <c r="AP102" i="1" s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S102" i="1" l="1"/>
  <c r="AQ102" i="1"/>
  <c r="AR102" i="1"/>
  <c r="AT102" i="1" s="1"/>
  <c r="AO103" i="1"/>
  <c r="AR103" i="1" s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Q103" i="1" l="1"/>
  <c r="AS103" i="1"/>
  <c r="AP103" i="1"/>
  <c r="AT103" i="1" s="1"/>
  <c r="AO104" i="1"/>
  <c r="AP104" i="1" s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S104" i="1" l="1"/>
  <c r="AR104" i="1"/>
  <c r="AT104" i="1" s="1"/>
  <c r="AQ104" i="1"/>
  <c r="AO105" i="1"/>
  <c r="AP105" i="1" s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S105" i="1" l="1"/>
  <c r="AQ105" i="1"/>
  <c r="AR105" i="1"/>
  <c r="AT105" i="1" s="1"/>
  <c r="AO106" i="1"/>
  <c r="AP106" i="1" s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S106" i="1" l="1"/>
  <c r="AQ106" i="1"/>
  <c r="AR106" i="1"/>
  <c r="AT106" i="1" s="1"/>
  <c r="AO107" i="1"/>
  <c r="AR107" i="1" s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S107" i="1" l="1"/>
  <c r="AQ107" i="1"/>
  <c r="AP107" i="1"/>
  <c r="AT107" i="1" s="1"/>
  <c r="AO108" i="1"/>
  <c r="AP108" i="1" s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S108" i="1" l="1"/>
  <c r="AQ108" i="1"/>
  <c r="AR108" i="1"/>
  <c r="AT108" i="1" s="1"/>
  <c r="AO109" i="1"/>
  <c r="AR109" i="1" s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S109" i="1" l="1"/>
  <c r="AQ109" i="1"/>
  <c r="AP109" i="1"/>
  <c r="AT109" i="1" s="1"/>
  <c r="AO110" i="1"/>
  <c r="AR110" i="1" s="1"/>
  <c r="AM271" i="1"/>
  <c r="AA94" i="1"/>
  <c r="Z94" i="1"/>
  <c r="K11" i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Q110" i="1" l="1"/>
  <c r="AS110" i="1"/>
  <c r="AP110" i="1"/>
  <c r="AT110" i="1" s="1"/>
  <c r="AO111" i="1"/>
  <c r="AR111" i="1" s="1"/>
  <c r="AM272" i="1"/>
  <c r="Z95" i="1"/>
  <c r="AA95" i="1"/>
  <c r="O11" i="1"/>
  <c r="I13" i="1"/>
  <c r="I14" i="1" s="1"/>
  <c r="J12" i="1"/>
  <c r="K12" i="1" s="1"/>
  <c r="AH274" i="1"/>
  <c r="AI273" i="1"/>
  <c r="AJ273" i="1" s="1"/>
  <c r="AK272" i="1" s="1"/>
  <c r="AL271" i="1"/>
  <c r="A95" i="1"/>
  <c r="Q95" i="1" s="1"/>
  <c r="R95" i="1" s="1"/>
  <c r="S95" i="1" s="1"/>
  <c r="T97" i="1"/>
  <c r="AQ111" i="1" l="1"/>
  <c r="AS111" i="1"/>
  <c r="AP111" i="1"/>
  <c r="AT111" i="1" s="1"/>
  <c r="AO112" i="1"/>
  <c r="AR112" i="1" s="1"/>
  <c r="AM273" i="1"/>
  <c r="AA96" i="1"/>
  <c r="Z96" i="1"/>
  <c r="O12" i="1"/>
  <c r="M13" i="1"/>
  <c r="M14" i="1" s="1"/>
  <c r="J13" i="1"/>
  <c r="K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Q112" i="1" l="1"/>
  <c r="AS112" i="1"/>
  <c r="AP112" i="1"/>
  <c r="AT112" i="1" s="1"/>
  <c r="AO113" i="1"/>
  <c r="AR113" i="1" s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Q113" i="1" l="1"/>
  <c r="AS113" i="1"/>
  <c r="AP113" i="1"/>
  <c r="AT113" i="1" s="1"/>
  <c r="K14" i="1"/>
  <c r="AO114" i="1"/>
  <c r="AR114" i="1" s="1"/>
  <c r="AM275" i="1"/>
  <c r="AA98" i="1"/>
  <c r="Z98" i="1"/>
  <c r="J15" i="1"/>
  <c r="K15" i="1" s="1"/>
  <c r="O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S114" i="1" l="1"/>
  <c r="AQ11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O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S115" i="1" l="1"/>
  <c r="AQ115" i="1"/>
  <c r="W13" i="1"/>
  <c r="J17" i="1"/>
  <c r="K17" i="1" s="1"/>
  <c r="O17" i="1" s="1"/>
  <c r="P17" i="1" s="1"/>
  <c r="X14" i="1"/>
  <c r="B14" i="1" s="1"/>
  <c r="AR115" i="1"/>
  <c r="AT115" i="1" s="1"/>
  <c r="AO116" i="1"/>
  <c r="AP116" i="1" s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P16" i="1"/>
  <c r="Y99" i="1"/>
  <c r="I19" i="1"/>
  <c r="A100" i="1"/>
  <c r="Q100" i="1" s="1"/>
  <c r="R100" i="1" s="1"/>
  <c r="S100" i="1" s="1"/>
  <c r="T102" i="1"/>
  <c r="X13" i="1" l="1"/>
  <c r="B13" i="1" s="1"/>
  <c r="AS116" i="1"/>
  <c r="AQ116" i="1"/>
  <c r="J18" i="1"/>
  <c r="K18" i="1" s="1"/>
  <c r="O18" i="1" s="1"/>
  <c r="AR116" i="1"/>
  <c r="AT116" i="1" s="1"/>
  <c r="AO117" i="1"/>
  <c r="AP117" i="1" s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Y100" i="1"/>
  <c r="I20" i="1"/>
  <c r="I21" i="1" s="1"/>
  <c r="T103" i="1"/>
  <c r="A101" i="1"/>
  <c r="Q101" i="1" s="1"/>
  <c r="R101" i="1" s="1"/>
  <c r="S101" i="1" s="1"/>
  <c r="J19" i="1" l="1"/>
  <c r="K19" i="1" s="1"/>
  <c r="O19" i="1" s="1"/>
  <c r="P19" i="1" s="1"/>
  <c r="AQ117" i="1"/>
  <c r="AR117" i="1"/>
  <c r="AT117" i="1" s="1"/>
  <c r="AS117" i="1"/>
  <c r="AO118" i="1"/>
  <c r="AQ118" i="1" s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P18" i="1"/>
  <c r="A102" i="1"/>
  <c r="Q102" i="1" s="1"/>
  <c r="R102" i="1" s="1"/>
  <c r="T104" i="1"/>
  <c r="J20" i="1" l="1"/>
  <c r="K20" i="1" s="1"/>
  <c r="O20" i="1" s="1"/>
  <c r="AR118" i="1"/>
  <c r="AP118" i="1"/>
  <c r="AS118" i="1"/>
  <c r="AO119" i="1"/>
  <c r="AR119" i="1" s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J21" i="1" l="1"/>
  <c r="AQ119" i="1"/>
  <c r="AS119" i="1"/>
  <c r="AT118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P20" i="1"/>
  <c r="A104" i="1"/>
  <c r="Q104" i="1" s="1"/>
  <c r="R104" i="1" s="1"/>
  <c r="T106" i="1"/>
  <c r="K21" i="1" l="1"/>
  <c r="U21" i="1" s="1"/>
  <c r="W21" i="1" s="1"/>
  <c r="J22" i="1"/>
  <c r="K22" i="1" s="1"/>
  <c r="O22" i="1" s="1"/>
  <c r="P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O21" i="1" l="1"/>
  <c r="P21" i="1" s="1"/>
  <c r="X21" i="1" s="1"/>
  <c r="B21" i="1" s="1"/>
  <c r="J23" i="1"/>
  <c r="K23" i="1" s="1"/>
  <c r="O23" i="1" s="1"/>
  <c r="P23" i="1" s="1"/>
  <c r="I26" i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J24" i="1" l="1"/>
  <c r="K24" i="1" s="1"/>
  <c r="O24" i="1" s="1"/>
  <c r="P24" i="1" s="1"/>
  <c r="M26" i="1"/>
  <c r="I27" i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J25" i="1" l="1"/>
  <c r="K25" i="1" s="1"/>
  <c r="O25" i="1" s="1"/>
  <c r="P25" i="1" s="1"/>
  <c r="I28" i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J26" i="1" l="1"/>
  <c r="K26" i="1" s="1"/>
  <c r="O26" i="1" s="1"/>
  <c r="P26" i="1" s="1"/>
  <c r="M28" i="1"/>
  <c r="I29" i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J27" i="1" l="1"/>
  <c r="K27" i="1" s="1"/>
  <c r="O27" i="1" s="1"/>
  <c r="P27" i="1" s="1"/>
  <c r="M29" i="1"/>
  <c r="I30" i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J28" i="1" l="1"/>
  <c r="K28" i="1" s="1"/>
  <c r="O28" i="1" s="1"/>
  <c r="P28" i="1" s="1"/>
  <c r="I31" i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J29" i="1" l="1"/>
  <c r="K29" i="1" s="1"/>
  <c r="O29" i="1" s="1"/>
  <c r="P29" i="1" s="1"/>
  <c r="M31" i="1"/>
  <c r="I32" i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J30" i="1" l="1"/>
  <c r="K30" i="1" s="1"/>
  <c r="O30" i="1" s="1"/>
  <c r="P30" i="1" s="1"/>
  <c r="U29" i="1"/>
  <c r="W29" i="1" s="1"/>
  <c r="X29" i="1" s="1"/>
  <c r="B29" i="1" s="1"/>
  <c r="I33" i="1"/>
  <c r="M32" i="1"/>
  <c r="Z113" i="1"/>
  <c r="AA113" i="1"/>
  <c r="Y112" i="1"/>
  <c r="A113" i="1"/>
  <c r="Q113" i="1" s="1"/>
  <c r="R113" i="1" s="1"/>
  <c r="S113" i="1" s="1"/>
  <c r="T115" i="1"/>
  <c r="J31" i="1" l="1"/>
  <c r="K31" i="1" s="1"/>
  <c r="O31" i="1" s="1"/>
  <c r="P31" i="1" s="1"/>
  <c r="M33" i="1"/>
  <c r="U30" i="1"/>
  <c r="W30" i="1" s="1"/>
  <c r="X30" i="1" s="1"/>
  <c r="B30" i="1" s="1"/>
  <c r="I34" i="1"/>
  <c r="AA114" i="1"/>
  <c r="Z114" i="1"/>
  <c r="Y113" i="1"/>
  <c r="A114" i="1"/>
  <c r="Q114" i="1" s="1"/>
  <c r="R114" i="1" s="1"/>
  <c r="S114" i="1" s="1"/>
  <c r="T116" i="1"/>
  <c r="J32" i="1" l="1"/>
  <c r="K32" i="1" s="1"/>
  <c r="O32" i="1" s="1"/>
  <c r="P32" i="1" s="1"/>
  <c r="M34" i="1"/>
  <c r="U31" i="1"/>
  <c r="W31" i="1" s="1"/>
  <c r="X31" i="1" s="1"/>
  <c r="B31" i="1" s="1"/>
  <c r="I35" i="1"/>
  <c r="Z115" i="1"/>
  <c r="AA115" i="1"/>
  <c r="Y114" i="1"/>
  <c r="A115" i="1"/>
  <c r="Q115" i="1" s="1"/>
  <c r="R115" i="1" s="1"/>
  <c r="S115" i="1" s="1"/>
  <c r="T117" i="1"/>
  <c r="J33" i="1" l="1"/>
  <c r="K33" i="1" s="1"/>
  <c r="O33" i="1" s="1"/>
  <c r="P33" i="1" s="1"/>
  <c r="M35" i="1"/>
  <c r="U32" i="1"/>
  <c r="W32" i="1" s="1"/>
  <c r="X32" i="1" s="1"/>
  <c r="B32" i="1" s="1"/>
  <c r="I36" i="1"/>
  <c r="AA116" i="1"/>
  <c r="Z116" i="1"/>
  <c r="Y115" i="1"/>
  <c r="T118" i="1"/>
  <c r="A116" i="1"/>
  <c r="Q116" i="1" s="1"/>
  <c r="R116" i="1" s="1"/>
  <c r="S116" i="1" s="1"/>
  <c r="J34" i="1" l="1"/>
  <c r="K34" i="1" s="1"/>
  <c r="O34" i="1" s="1"/>
  <c r="P34" i="1" s="1"/>
  <c r="U33" i="1"/>
  <c r="W33" i="1" s="1"/>
  <c r="X33" i="1" s="1"/>
  <c r="B33" i="1" s="1"/>
  <c r="I37" i="1"/>
  <c r="M36" i="1"/>
  <c r="Z117" i="1"/>
  <c r="AA117" i="1"/>
  <c r="Y116" i="1"/>
  <c r="A117" i="1"/>
  <c r="Q117" i="1" s="1"/>
  <c r="R117" i="1" s="1"/>
  <c r="S117" i="1" s="1"/>
  <c r="T119" i="1"/>
  <c r="J35" i="1" l="1"/>
  <c r="K35" i="1" s="1"/>
  <c r="O35" i="1" s="1"/>
  <c r="P35" i="1" s="1"/>
  <c r="M37" i="1"/>
  <c r="U34" i="1"/>
  <c r="W34" i="1" s="1"/>
  <c r="X34" i="1" s="1"/>
  <c r="B34" i="1" s="1"/>
  <c r="I38" i="1"/>
  <c r="AA118" i="1"/>
  <c r="Z118" i="1"/>
  <c r="Y117" i="1"/>
  <c r="A118" i="1"/>
  <c r="Q118" i="1" s="1"/>
  <c r="R118" i="1" s="1"/>
  <c r="S118" i="1" s="1"/>
  <c r="T120" i="1"/>
  <c r="J36" i="1" l="1"/>
  <c r="K36" i="1" s="1"/>
  <c r="O36" i="1" s="1"/>
  <c r="P36" i="1" s="1"/>
  <c r="U35" i="1"/>
  <c r="W35" i="1" s="1"/>
  <c r="X35" i="1" s="1"/>
  <c r="B35" i="1" s="1"/>
  <c r="I39" i="1"/>
  <c r="I40" i="1" s="1"/>
  <c r="M38" i="1"/>
  <c r="Z119" i="1"/>
  <c r="AA119" i="1"/>
  <c r="Y118" i="1"/>
  <c r="A119" i="1"/>
  <c r="Q119" i="1" s="1"/>
  <c r="R119" i="1" s="1"/>
  <c r="S119" i="1" s="1"/>
  <c r="T121" i="1"/>
  <c r="J40" i="1" l="1"/>
  <c r="K40" i="1" s="1"/>
  <c r="M40" i="1"/>
  <c r="N40" i="1" s="1"/>
  <c r="I41" i="1"/>
  <c r="J37" i="1"/>
  <c r="K37" i="1" s="1"/>
  <c r="O37" i="1" s="1"/>
  <c r="P37" i="1" s="1"/>
  <c r="U36" i="1"/>
  <c r="W36" i="1" s="1"/>
  <c r="X36" i="1" s="1"/>
  <c r="B36" i="1" s="1"/>
  <c r="M39" i="1"/>
  <c r="Z120" i="1"/>
  <c r="AA120" i="1"/>
  <c r="Y119" i="1"/>
  <c r="A120" i="1"/>
  <c r="Q120" i="1" s="1"/>
  <c r="R120" i="1" s="1"/>
  <c r="S120" i="1" s="1"/>
  <c r="T122" i="1"/>
  <c r="J41" i="1" l="1"/>
  <c r="K41" i="1" s="1"/>
  <c r="N41" i="1"/>
  <c r="M41" i="1"/>
  <c r="F40" i="1"/>
  <c r="E40" i="1"/>
  <c r="J38" i="1"/>
  <c r="K38" i="1" s="1"/>
  <c r="O38" i="1" s="1"/>
  <c r="P38" i="1" s="1"/>
  <c r="U37" i="1"/>
  <c r="W37" i="1" s="1"/>
  <c r="X37" i="1" s="1"/>
  <c r="B37" i="1" s="1"/>
  <c r="Z121" i="1"/>
  <c r="AA121" i="1"/>
  <c r="Y120" i="1"/>
  <c r="T123" i="1"/>
  <c r="A121" i="1"/>
  <c r="Q121" i="1" s="1"/>
  <c r="R121" i="1" s="1"/>
  <c r="S121" i="1" s="1"/>
  <c r="D40" i="1" l="1"/>
  <c r="G40" i="1" s="1"/>
  <c r="E41" i="1"/>
  <c r="F41" i="1"/>
  <c r="U41" i="1"/>
  <c r="W41" i="1" s="1"/>
  <c r="J39" i="1"/>
  <c r="K39" i="1" s="1"/>
  <c r="U38" i="1"/>
  <c r="AA122" i="1"/>
  <c r="Z122" i="1"/>
  <c r="Y121" i="1"/>
  <c r="A122" i="1"/>
  <c r="Q122" i="1" s="1"/>
  <c r="R122" i="1" s="1"/>
  <c r="S122" i="1" s="1"/>
  <c r="T124" i="1"/>
  <c r="D41" i="1" l="1"/>
  <c r="G41" i="1" s="1"/>
  <c r="L40" i="1"/>
  <c r="O40" i="1" s="1"/>
  <c r="P40" i="1" s="1"/>
  <c r="X40" i="1" s="1"/>
  <c r="B40" i="1" s="1"/>
  <c r="O39" i="1"/>
  <c r="P39" i="1" s="1"/>
  <c r="S39" i="1" s="1"/>
  <c r="W38" i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L41" i="1" l="1"/>
  <c r="O41" i="1" s="1"/>
  <c r="P41" i="1" s="1"/>
  <c r="X41" i="1" s="1"/>
  <c r="B41" i="1" s="1"/>
  <c r="W39" i="1"/>
  <c r="X39" i="1" s="1"/>
  <c r="B39" i="1" s="1"/>
  <c r="AA124" i="1"/>
  <c r="Z124" i="1"/>
  <c r="Y123" i="1"/>
  <c r="T126" i="1"/>
  <c r="A124" i="1"/>
  <c r="Q124" i="1" s="1"/>
  <c r="R124" i="1" s="1"/>
  <c r="S124" i="1" s="1"/>
  <c r="Y39" i="1" l="1"/>
  <c r="AA125" i="1"/>
  <c r="Z125" i="1"/>
  <c r="Y124" i="1"/>
  <c r="A125" i="1"/>
  <c r="Q125" i="1" s="1"/>
  <c r="R125" i="1" s="1"/>
  <c r="S125" i="1" s="1"/>
  <c r="T127" i="1"/>
  <c r="Z126" i="1" l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T131" i="1"/>
  <c r="AA130" i="1" l="1"/>
  <c r="Z130" i="1"/>
  <c r="T132" i="1"/>
  <c r="A130" i="1"/>
  <c r="Q130" i="1" s="1"/>
  <c r="R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R135" i="1" s="1"/>
  <c r="S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Z161" i="1" l="1"/>
  <c r="AA161" i="1"/>
  <c r="A161" i="1"/>
  <c r="Q161" i="1" s="1"/>
  <c r="R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R163" i="1" s="1"/>
  <c r="T165" i="1"/>
  <c r="Z164" i="1" l="1"/>
  <c r="AA164" i="1"/>
  <c r="A164" i="1"/>
  <c r="Q164" i="1" s="1"/>
  <c r="R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R168" i="1" s="1"/>
  <c r="T170" i="1"/>
  <c r="AA169" i="1" l="1"/>
  <c r="Z169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T193" i="1"/>
  <c r="Z192" i="1" l="1"/>
  <c r="AA192" i="1"/>
  <c r="A192" i="1"/>
  <c r="Q192" i="1" s="1"/>
  <c r="R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Z222" i="1" l="1"/>
  <c r="AA222" i="1"/>
  <c r="T224" i="1"/>
  <c r="A222" i="1"/>
  <c r="Q222" i="1" s="1"/>
  <c r="R222" i="1" s="1"/>
  <c r="AA223" i="1" l="1"/>
  <c r="Z223" i="1"/>
  <c r="A223" i="1"/>
  <c r="Q223" i="1" s="1"/>
  <c r="R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T253" i="1"/>
  <c r="Z252" i="1" l="1"/>
  <c r="AA252" i="1"/>
  <c r="T254" i="1"/>
  <c r="A252" i="1"/>
  <c r="Q252" i="1" s="1"/>
  <c r="R252" i="1" s="1"/>
  <c r="AA253" i="1" l="1"/>
  <c r="Z253" i="1"/>
  <c r="T255" i="1"/>
  <c r="A253" i="1"/>
  <c r="Q253" i="1" s="1"/>
  <c r="R253" i="1" s="1"/>
  <c r="S253" i="1" s="1"/>
  <c r="Z254" i="1" l="1"/>
  <c r="AA254" i="1"/>
  <c r="Y253" i="1"/>
  <c r="T256" i="1"/>
  <c r="A254" i="1"/>
  <c r="Q254" i="1" s="1"/>
  <c r="R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R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T315" i="1"/>
  <c r="Z314" i="1" l="1"/>
  <c r="AA314" i="1"/>
  <c r="A314" i="1"/>
  <c r="Q314" i="1" s="1"/>
  <c r="R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T345" i="1"/>
  <c r="Z344" i="1" l="1"/>
  <c r="AA344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T376" i="1"/>
  <c r="AA375" i="1" l="1"/>
  <c r="Z375" i="1"/>
  <c r="T377" i="1"/>
  <c r="A375" i="1"/>
  <c r="Q375" i="1" s="1"/>
  <c r="R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Z378" i="1" l="1"/>
  <c r="AA378" i="1"/>
  <c r="A378" i="1"/>
  <c r="Q378" i="1" s="1"/>
  <c r="R378" i="1" s="1"/>
  <c r="S378" i="1" s="1"/>
  <c r="T380" i="1"/>
  <c r="AA379" i="1" l="1"/>
  <c r="Z379" i="1"/>
  <c r="Y378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R408" i="1" s="1"/>
  <c r="S408" i="1" s="1"/>
  <c r="AA409" i="1" l="1"/>
  <c r="Z409" i="1"/>
  <c r="Y408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AA496" i="1" l="1"/>
  <c r="Z496" i="1"/>
  <c r="A496" i="1"/>
  <c r="Q496" i="1" s="1"/>
  <c r="R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S499" i="1" s="1"/>
  <c r="AA500" i="1" l="1"/>
  <c r="Z500" i="1"/>
  <c r="Y499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T530" i="1"/>
  <c r="A528" i="1"/>
  <c r="Q528" i="1" s="1"/>
  <c r="R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AA557" i="1" l="1"/>
  <c r="Z557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T592" i="1"/>
  <c r="Z591" i="1" l="1"/>
  <c r="AA591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A742" i="1"/>
  <c r="Q742" i="1" s="1"/>
  <c r="R742" i="1" s="1"/>
  <c r="S742" i="1" s="1"/>
  <c r="T744" i="1"/>
  <c r="AA743" i="1" l="1"/>
  <c r="Z743" i="1"/>
  <c r="Y742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Y800" i="1"/>
  <c r="T803" i="1"/>
  <c r="A801" i="1"/>
  <c r="Q801" i="1" s="1"/>
  <c r="R801" i="1" s="1"/>
  <c r="AA802" i="1" l="1"/>
  <c r="Z802" i="1"/>
  <c r="A802" i="1"/>
  <c r="Q802" i="1" s="1"/>
  <c r="R802" i="1" s="1"/>
  <c r="T804" i="1"/>
  <c r="Z803" i="1" l="1"/>
  <c r="AA803" i="1"/>
  <c r="T805" i="1"/>
  <c r="A803" i="1"/>
  <c r="Q803" i="1" s="1"/>
  <c r="R803" i="1" s="1"/>
  <c r="S803" i="1" s="1"/>
  <c r="AA804" i="1" l="1"/>
  <c r="Z804" i="1"/>
  <c r="Y803" i="1"/>
  <c r="T806" i="1"/>
  <c r="A804" i="1"/>
  <c r="Q804" i="1" s="1"/>
  <c r="R804" i="1" s="1"/>
  <c r="S804" i="1" s="1"/>
  <c r="Z805" i="1" l="1"/>
  <c r="AA805" i="1"/>
  <c r="Y804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T862" i="1"/>
  <c r="AA861" i="1" l="1"/>
  <c r="Z861" i="1"/>
  <c r="A861" i="1"/>
  <c r="Q861" i="1" s="1"/>
  <c r="R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S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T894" i="1"/>
  <c r="Z893" i="1" l="1"/>
  <c r="AA893" i="1"/>
  <c r="T895" i="1"/>
  <c r="A893" i="1"/>
  <c r="Q893" i="1" s="1"/>
  <c r="R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T954" i="1"/>
  <c r="AA953" i="1" l="1"/>
  <c r="Z953" i="1"/>
  <c r="H952" i="1"/>
  <c r="A953" i="1"/>
  <c r="Q953" i="1" s="1"/>
  <c r="R953" i="1" s="1"/>
  <c r="S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S956" i="1" s="1"/>
  <c r="T958" i="1"/>
  <c r="AA957" i="1" l="1"/>
  <c r="Z957" i="1"/>
  <c r="H956" i="1"/>
  <c r="T959" i="1"/>
  <c r="A957" i="1"/>
  <c r="Q957" i="1" s="1"/>
  <c r="R957" i="1" s="1"/>
  <c r="S957" i="1" s="1"/>
  <c r="Z958" i="1" l="1"/>
  <c r="AA958" i="1"/>
  <c r="H957" i="1"/>
  <c r="A958" i="1"/>
  <c r="Q958" i="1" s="1"/>
  <c r="R958" i="1" s="1"/>
  <c r="S958" i="1" s="1"/>
  <c r="T960" i="1"/>
  <c r="AA959" i="1" l="1"/>
  <c r="Z959" i="1"/>
  <c r="H958" i="1"/>
  <c r="T961" i="1"/>
  <c r="A959" i="1"/>
  <c r="Q959" i="1" s="1"/>
  <c r="R959" i="1" s="1"/>
  <c r="S959" i="1" s="1"/>
  <c r="Z960" i="1" l="1"/>
  <c r="AA960" i="1"/>
  <c r="H959" i="1"/>
  <c r="Y959" i="1"/>
  <c r="T962" i="1"/>
  <c r="A960" i="1"/>
  <c r="Q960" i="1" s="1"/>
  <c r="R960" i="1" s="1"/>
  <c r="S960" i="1" s="1"/>
  <c r="AA961" i="1" l="1"/>
  <c r="Z961" i="1"/>
  <c r="H960" i="1"/>
  <c r="Y960" i="1"/>
  <c r="A961" i="1"/>
  <c r="Q961" i="1" s="1"/>
  <c r="R961" i="1" s="1"/>
  <c r="S961" i="1" s="1"/>
  <c r="T963" i="1"/>
  <c r="Z962" i="1" l="1"/>
  <c r="AA962" i="1"/>
  <c r="H961" i="1"/>
  <c r="Y961" i="1"/>
  <c r="T964" i="1"/>
  <c r="A962" i="1"/>
  <c r="Q962" i="1" s="1"/>
  <c r="R962" i="1" s="1"/>
  <c r="S962" i="1" s="1"/>
  <c r="AA963" i="1" l="1"/>
  <c r="Z963" i="1"/>
  <c r="H962" i="1"/>
  <c r="Y962" i="1"/>
  <c r="T965" i="1"/>
  <c r="A963" i="1"/>
  <c r="Q963" i="1" s="1"/>
  <c r="R963" i="1" s="1"/>
  <c r="S963" i="1" s="1"/>
  <c r="Z964" i="1" l="1"/>
  <c r="AA964" i="1"/>
  <c r="H963" i="1"/>
  <c r="Y963" i="1"/>
  <c r="T966" i="1"/>
  <c r="A964" i="1"/>
  <c r="Q964" i="1" s="1"/>
  <c r="R964" i="1" s="1"/>
  <c r="S964" i="1" s="1"/>
  <c r="AA965" i="1" l="1"/>
  <c r="Z965" i="1"/>
  <c r="H964" i="1"/>
  <c r="Y964" i="1"/>
  <c r="T967" i="1"/>
  <c r="A965" i="1"/>
  <c r="Q965" i="1" s="1"/>
  <c r="R965" i="1" s="1"/>
  <c r="S965" i="1" s="1"/>
  <c r="Z966" i="1" l="1"/>
  <c r="AA966" i="1"/>
  <c r="H965" i="1"/>
  <c r="Y965" i="1"/>
  <c r="A966" i="1"/>
  <c r="Q966" i="1" s="1"/>
  <c r="R966" i="1" s="1"/>
  <c r="S966" i="1" s="1"/>
  <c r="T968" i="1"/>
  <c r="AA967" i="1" l="1"/>
  <c r="Z967" i="1"/>
  <c r="H966" i="1"/>
  <c r="Y966" i="1"/>
  <c r="T969" i="1"/>
  <c r="A967" i="1"/>
  <c r="Q967" i="1" s="1"/>
  <c r="R967" i="1" s="1"/>
  <c r="S967" i="1" s="1"/>
  <c r="Z968" i="1" l="1"/>
  <c r="AA968" i="1"/>
  <c r="H967" i="1"/>
  <c r="Y967" i="1"/>
  <c r="A968" i="1"/>
  <c r="Q968" i="1" s="1"/>
  <c r="R968" i="1" s="1"/>
  <c r="S968" i="1" s="1"/>
  <c r="T970" i="1"/>
  <c r="AA969" i="1" l="1"/>
  <c r="Z969" i="1"/>
  <c r="H968" i="1"/>
  <c r="Y968" i="1"/>
  <c r="A969" i="1"/>
  <c r="Q969" i="1" s="1"/>
  <c r="R969" i="1" s="1"/>
  <c r="S969" i="1" s="1"/>
  <c r="T971" i="1"/>
  <c r="Z970" i="1" l="1"/>
  <c r="AA970" i="1"/>
  <c r="H969" i="1"/>
  <c r="Y969" i="1"/>
  <c r="T972" i="1"/>
  <c r="A970" i="1"/>
  <c r="Q970" i="1" s="1"/>
  <c r="R970" i="1" s="1"/>
  <c r="S970" i="1" s="1"/>
  <c r="AA971" i="1" l="1"/>
  <c r="Z971" i="1"/>
  <c r="H970" i="1"/>
  <c r="Y970" i="1"/>
  <c r="T973" i="1"/>
  <c r="A971" i="1"/>
  <c r="Q971" i="1" s="1"/>
  <c r="R971" i="1" s="1"/>
  <c r="S971" i="1" s="1"/>
  <c r="Z972" i="1" l="1"/>
  <c r="AA972" i="1"/>
  <c r="H971" i="1"/>
  <c r="Y971" i="1"/>
  <c r="T974" i="1"/>
  <c r="A972" i="1"/>
  <c r="Q972" i="1" s="1"/>
  <c r="R972" i="1" s="1"/>
  <c r="S972" i="1" s="1"/>
  <c r="AA973" i="1" l="1"/>
  <c r="Z973" i="1"/>
  <c r="H972" i="1"/>
  <c r="Y972" i="1"/>
  <c r="T975" i="1"/>
  <c r="A973" i="1"/>
  <c r="Q973" i="1" s="1"/>
  <c r="R973" i="1" s="1"/>
  <c r="S973" i="1" s="1"/>
  <c r="Z974" i="1" l="1"/>
  <c r="AA974" i="1"/>
  <c r="H973" i="1"/>
  <c r="Y973" i="1"/>
  <c r="A974" i="1"/>
  <c r="Q974" i="1" s="1"/>
  <c r="R974" i="1" s="1"/>
  <c r="S974" i="1" s="1"/>
  <c r="T976" i="1"/>
  <c r="AA975" i="1" l="1"/>
  <c r="Z975" i="1"/>
  <c r="H974" i="1"/>
  <c r="Y974" i="1"/>
  <c r="T977" i="1"/>
  <c r="A975" i="1"/>
  <c r="Q975" i="1" s="1"/>
  <c r="R975" i="1" s="1"/>
  <c r="S975" i="1" s="1"/>
  <c r="Z976" i="1" l="1"/>
  <c r="AA976" i="1"/>
  <c r="H975" i="1"/>
  <c r="Y975" i="1"/>
  <c r="T978" i="1"/>
  <c r="A976" i="1"/>
  <c r="Q976" i="1" s="1"/>
  <c r="R976" i="1" s="1"/>
  <c r="S976" i="1" s="1"/>
  <c r="AA977" i="1" l="1"/>
  <c r="Z977" i="1"/>
  <c r="H976" i="1"/>
  <c r="Y976" i="1"/>
  <c r="A977" i="1"/>
  <c r="Q977" i="1" s="1"/>
  <c r="R977" i="1" s="1"/>
  <c r="S977" i="1" s="1"/>
  <c r="T979" i="1"/>
  <c r="Z978" i="1" l="1"/>
  <c r="AA978" i="1"/>
  <c r="H977" i="1"/>
  <c r="Y977" i="1"/>
  <c r="A978" i="1"/>
  <c r="Q978" i="1" s="1"/>
  <c r="R978" i="1" s="1"/>
  <c r="S978" i="1" s="1"/>
  <c r="T980" i="1"/>
  <c r="AA979" i="1" l="1"/>
  <c r="Z979" i="1"/>
  <c r="H978" i="1"/>
  <c r="Y978" i="1"/>
  <c r="T981" i="1"/>
  <c r="A979" i="1"/>
  <c r="Q979" i="1" s="1"/>
  <c r="R979" i="1" s="1"/>
  <c r="S979" i="1" s="1"/>
  <c r="Z980" i="1" l="1"/>
  <c r="AA980" i="1"/>
  <c r="H979" i="1"/>
  <c r="Y979" i="1"/>
  <c r="T982" i="1"/>
  <c r="A980" i="1"/>
  <c r="Q980" i="1" s="1"/>
  <c r="R980" i="1" s="1"/>
  <c r="S980" i="1" s="1"/>
  <c r="AA981" i="1" l="1"/>
  <c r="Z981" i="1"/>
  <c r="H980" i="1"/>
  <c r="Y980" i="1"/>
  <c r="A981" i="1"/>
  <c r="Q981" i="1" s="1"/>
  <c r="R981" i="1" s="1"/>
  <c r="S981" i="1" s="1"/>
  <c r="T983" i="1"/>
  <c r="Z982" i="1" l="1"/>
  <c r="AA982" i="1"/>
  <c r="H981" i="1"/>
  <c r="Y895" i="1"/>
  <c r="Y981" i="1"/>
  <c r="T984" i="1"/>
  <c r="A982" i="1"/>
  <c r="Q982" i="1" s="1"/>
  <c r="R982" i="1" s="1"/>
  <c r="AA983" i="1" l="1"/>
  <c r="Z983" i="1"/>
  <c r="H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Q998" i="1" s="1"/>
  <c r="R998" i="1" s="1"/>
  <c r="S998" i="1" s="1"/>
  <c r="T1000" i="1"/>
  <c r="Z999" i="1" l="1"/>
  <c r="AA999" i="1"/>
  <c r="H998" i="1"/>
  <c r="Y998" i="1"/>
  <c r="A999" i="1"/>
  <c r="Q999" i="1" s="1"/>
  <c r="R999" i="1" s="1"/>
  <c r="S999" i="1" s="1"/>
  <c r="T1001" i="1"/>
  <c r="AA1000" i="1" l="1"/>
  <c r="Z1000" i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AA1075" i="1" l="1"/>
  <c r="Z1075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AA1226" i="1" l="1"/>
  <c r="Z1226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AA1256" i="1" l="1"/>
  <c r="Z1256" i="1"/>
  <c r="H1255" i="1"/>
  <c r="Y1255" i="1"/>
  <c r="A1256" i="1"/>
  <c r="Q1256" i="1" s="1"/>
  <c r="R1256" i="1" s="1"/>
  <c r="H1256" i="1" l="1"/>
  <c r="Y135" i="1" l="1"/>
  <c r="Y315" i="1" l="1"/>
  <c r="Y862" i="1" l="1"/>
  <c r="AG13" i="1" l="1"/>
  <c r="Y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Y225" i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M69" i="1" s="1"/>
  <c r="U69" i="1"/>
  <c r="W69" i="1" s="1"/>
  <c r="L68" i="1" l="1"/>
  <c r="U70" i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Y69" i="1" s="1"/>
  <c r="E73" i="1"/>
  <c r="F73" i="1"/>
  <c r="D72" i="1"/>
  <c r="G72" i="1" s="1"/>
  <c r="G71" i="1"/>
  <c r="U73" i="1"/>
  <c r="W73" i="1" s="1"/>
  <c r="I75" i="1"/>
  <c r="J74" i="1"/>
  <c r="K74" i="1" s="1"/>
  <c r="L72" i="1" l="1"/>
  <c r="O70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s="1"/>
  <c r="O75" i="1" l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l="1"/>
  <c r="O79" i="1" s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l="1"/>
  <c r="O86" i="1" s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L95" i="1" s="1"/>
  <c r="U96" i="1"/>
  <c r="W96" i="1" s="1"/>
  <c r="G94" i="1"/>
  <c r="I98" i="1"/>
  <c r="J97" i="1"/>
  <c r="K97" i="1" s="1"/>
  <c r="N97" i="1"/>
  <c r="O95" i="1" l="1"/>
  <c r="E97" i="1"/>
  <c r="F97" i="1"/>
  <c r="G95" i="1"/>
  <c r="J98" i="1"/>
  <c r="K98" i="1" s="1"/>
  <c r="I99" i="1"/>
  <c r="N98" i="1"/>
  <c r="D96" i="1"/>
  <c r="L96" i="1" s="1"/>
  <c r="M98" i="1"/>
  <c r="U97" i="1"/>
  <c r="W97" i="1" s="1"/>
  <c r="O96" i="1" l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J100" i="1"/>
  <c r="K100" i="1" s="1"/>
  <c r="I101" i="1"/>
  <c r="U99" i="1"/>
  <c r="W99" i="1" s="1"/>
  <c r="L98" i="1" l="1"/>
  <c r="O98" i="1" s="1"/>
  <c r="F100" i="1"/>
  <c r="E100" i="1"/>
  <c r="G98" i="1"/>
  <c r="I102" i="1"/>
  <c r="J101" i="1"/>
  <c r="K101" i="1" s="1"/>
  <c r="U100" i="1"/>
  <c r="W100" i="1" s="1"/>
  <c r="D99" i="1"/>
  <c r="L99" i="1" s="1"/>
  <c r="E101" i="1" l="1"/>
  <c r="F101" i="1"/>
  <c r="G99" i="1"/>
  <c r="D100" i="1"/>
  <c r="L100" i="1" s="1"/>
  <c r="M100" i="1"/>
  <c r="O99" i="1"/>
  <c r="U101" i="1"/>
  <c r="W101" i="1" s="1"/>
  <c r="J102" i="1"/>
  <c r="K102" i="1" s="1"/>
  <c r="I103" i="1"/>
  <c r="M101" i="1" l="1"/>
  <c r="N100" i="1"/>
  <c r="N101" i="1" s="1"/>
  <c r="U102" i="1"/>
  <c r="W102" i="1" s="1"/>
  <c r="F102" i="1"/>
  <c r="E102" i="1"/>
  <c r="G100" i="1"/>
  <c r="D101" i="1"/>
  <c r="L101" i="1" s="1"/>
  <c r="J103" i="1"/>
  <c r="K103" i="1" s="1"/>
  <c r="I104" i="1"/>
  <c r="O100" i="1" l="1"/>
  <c r="E103" i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N103" i="1"/>
  <c r="E105" i="1"/>
  <c r="F105" i="1"/>
  <c r="G103" i="1"/>
  <c r="D104" i="1"/>
  <c r="U105" i="1"/>
  <c r="W105" i="1" s="1"/>
  <c r="O102" i="1"/>
  <c r="I107" i="1"/>
  <c r="J106" i="1"/>
  <c r="K106" i="1" s="1"/>
  <c r="M105" i="1" l="1"/>
  <c r="M106" i="1" s="1"/>
  <c r="M107" i="1" s="1"/>
  <c r="N104" i="1"/>
  <c r="N105" i="1" s="1"/>
  <c r="N106" i="1" s="1"/>
  <c r="N107" i="1" s="1"/>
  <c r="L104" i="1"/>
  <c r="O103" i="1"/>
  <c r="F106" i="1"/>
  <c r="E106" i="1"/>
  <c r="G104" i="1"/>
  <c r="D105" i="1"/>
  <c r="L105" i="1" s="1"/>
  <c r="U106" i="1"/>
  <c r="W106" i="1" s="1"/>
  <c r="J107" i="1"/>
  <c r="K107" i="1" s="1"/>
  <c r="I108" i="1"/>
  <c r="O104" i="1" l="1"/>
  <c r="O105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L112" i="1" s="1"/>
  <c r="G111" i="1"/>
  <c r="O112" i="1" l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L114" i="1" s="1"/>
  <c r="U115" i="1"/>
  <c r="W115" i="1" s="1"/>
  <c r="O114" i="1" l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s="1"/>
  <c r="O123" i="1" l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E127" i="1"/>
  <c r="F127" i="1"/>
  <c r="G125" i="1"/>
  <c r="U127" i="1"/>
  <c r="W127" i="1" s="1"/>
  <c r="J128" i="1"/>
  <c r="K128" i="1" s="1"/>
  <c r="I129" i="1"/>
  <c r="D126" i="1"/>
  <c r="L126" i="1" l="1"/>
  <c r="O126" i="1" s="1"/>
  <c r="F128" i="1"/>
  <c r="E128" i="1"/>
  <c r="D127" i="1"/>
  <c r="L127" i="1" s="1"/>
  <c r="U128" i="1"/>
  <c r="W128" i="1" s="1"/>
  <c r="I130" i="1"/>
  <c r="J129" i="1"/>
  <c r="K129" i="1" s="1"/>
  <c r="G126" i="1"/>
  <c r="O127" i="1" l="1"/>
  <c r="M128" i="1"/>
  <c r="E129" i="1"/>
  <c r="F129" i="1"/>
  <c r="G127" i="1"/>
  <c r="J130" i="1"/>
  <c r="K130" i="1" s="1"/>
  <c r="I131" i="1"/>
  <c r="D128" i="1"/>
  <c r="L128" i="1" s="1"/>
  <c r="U129" i="1"/>
  <c r="W129" i="1" s="1"/>
  <c r="N128" i="1" l="1"/>
  <c r="M129" i="1"/>
  <c r="F130" i="1"/>
  <c r="E130" i="1"/>
  <c r="G128" i="1"/>
  <c r="D129" i="1"/>
  <c r="L129" i="1" s="1"/>
  <c r="J131" i="1"/>
  <c r="K131" i="1" s="1"/>
  <c r="I132" i="1"/>
  <c r="U130" i="1"/>
  <c r="W130" i="1" s="1"/>
  <c r="N129" i="1" l="1"/>
  <c r="O129" i="1" s="1"/>
  <c r="O128" i="1"/>
  <c r="U131" i="1"/>
  <c r="W131" i="1" s="1"/>
  <c r="F131" i="1"/>
  <c r="E131" i="1"/>
  <c r="G129" i="1"/>
  <c r="J132" i="1"/>
  <c r="K132" i="1" s="1"/>
  <c r="I133" i="1"/>
  <c r="D130" i="1"/>
  <c r="L130" i="1" s="1"/>
  <c r="M130" i="1"/>
  <c r="N130" i="1" l="1"/>
  <c r="O130" i="1" s="1"/>
  <c r="E132" i="1"/>
  <c r="F132" i="1"/>
  <c r="G130" i="1"/>
  <c r="M131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Y131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E158" i="1"/>
  <c r="F158" i="1"/>
  <c r="G156" i="1"/>
  <c r="U158" i="1"/>
  <c r="W158" i="1" s="1"/>
  <c r="D157" i="1"/>
  <c r="I160" i="1"/>
  <c r="J159" i="1"/>
  <c r="K159" i="1" s="1"/>
  <c r="L157" i="1" l="1"/>
  <c r="O157" i="1" s="1"/>
  <c r="F159" i="1"/>
  <c r="E159" i="1"/>
  <c r="G157" i="1"/>
  <c r="U159" i="1"/>
  <c r="W159" i="1" s="1"/>
  <c r="I161" i="1"/>
  <c r="J160" i="1"/>
  <c r="K160" i="1" s="1"/>
  <c r="D158" i="1"/>
  <c r="L158" i="1" s="1"/>
  <c r="O158" i="1" l="1"/>
  <c r="M159" i="1"/>
  <c r="E160" i="1"/>
  <c r="F160" i="1"/>
  <c r="G158" i="1"/>
  <c r="J161" i="1"/>
  <c r="K161" i="1" s="1"/>
  <c r="I162" i="1"/>
  <c r="D159" i="1"/>
  <c r="L159" i="1" s="1"/>
  <c r="U160" i="1"/>
  <c r="W160" i="1" s="1"/>
  <c r="N159" i="1" l="1"/>
  <c r="O159" i="1" s="1"/>
  <c r="M160" i="1"/>
  <c r="F161" i="1"/>
  <c r="E161" i="1"/>
  <c r="G159" i="1"/>
  <c r="D160" i="1"/>
  <c r="L160" i="1" s="1"/>
  <c r="I163" i="1"/>
  <c r="J162" i="1"/>
  <c r="K162" i="1" s="1"/>
  <c r="U161" i="1"/>
  <c r="W161" i="1" s="1"/>
  <c r="N160" i="1" l="1"/>
  <c r="O160" i="1" s="1"/>
  <c r="U162" i="1"/>
  <c r="W162" i="1" s="1"/>
  <c r="F162" i="1"/>
  <c r="E162" i="1"/>
  <c r="G160" i="1"/>
  <c r="D161" i="1"/>
  <c r="L161" i="1" s="1"/>
  <c r="J163" i="1"/>
  <c r="K163" i="1" s="1"/>
  <c r="I164" i="1"/>
  <c r="M161" i="1"/>
  <c r="N161" i="1" l="1"/>
  <c r="O161" i="1" s="1"/>
  <c r="F163" i="1"/>
  <c r="E163" i="1"/>
  <c r="G161" i="1"/>
  <c r="J164" i="1"/>
  <c r="K164" i="1" s="1"/>
  <c r="I165" i="1"/>
  <c r="U163" i="1"/>
  <c r="W163" i="1" s="1"/>
  <c r="D162" i="1"/>
  <c r="L162" i="1" s="1"/>
  <c r="M162" i="1"/>
  <c r="F164" i="1" l="1"/>
  <c r="E164" i="1"/>
  <c r="G162" i="1"/>
  <c r="D163" i="1"/>
  <c r="L163" i="1" s="1"/>
  <c r="M163" i="1"/>
  <c r="M164" i="1" s="1"/>
  <c r="N162" i="1"/>
  <c r="N163" i="1" s="1"/>
  <c r="N164" i="1" s="1"/>
  <c r="J165" i="1"/>
  <c r="K165" i="1" s="1"/>
  <c r="I166" i="1"/>
  <c r="U164" i="1"/>
  <c r="W164" i="1" s="1"/>
  <c r="E165" i="1" l="1"/>
  <c r="F165" i="1"/>
  <c r="G163" i="1"/>
  <c r="U165" i="1"/>
  <c r="W165" i="1" s="1"/>
  <c r="D164" i="1"/>
  <c r="O163" i="1"/>
  <c r="I167" i="1"/>
  <c r="J166" i="1"/>
  <c r="K166" i="1" s="1"/>
  <c r="O162" i="1"/>
  <c r="L164" i="1" l="1"/>
  <c r="O164" i="1" s="1"/>
  <c r="M165" i="1"/>
  <c r="F166" i="1"/>
  <c r="E166" i="1"/>
  <c r="G164" i="1"/>
  <c r="Y162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F188" i="1"/>
  <c r="E188" i="1"/>
  <c r="D187" i="1"/>
  <c r="G186" i="1"/>
  <c r="J189" i="1"/>
  <c r="K189" i="1" s="1"/>
  <c r="I190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D188" i="1"/>
  <c r="L188" i="1" s="1"/>
  <c r="O188" i="1" l="1"/>
  <c r="M189" i="1"/>
  <c r="F190" i="1"/>
  <c r="E190" i="1"/>
  <c r="U190" i="1"/>
  <c r="W190" i="1" s="1"/>
  <c r="J191" i="1"/>
  <c r="K191" i="1" s="1"/>
  <c r="I192" i="1"/>
  <c r="D189" i="1"/>
  <c r="L189" i="1" s="1"/>
  <c r="G188" i="1"/>
  <c r="N189" i="1" l="1"/>
  <c r="M190" i="1"/>
  <c r="E191" i="1"/>
  <c r="F191" i="1"/>
  <c r="G189" i="1"/>
  <c r="J192" i="1"/>
  <c r="K192" i="1" s="1"/>
  <c r="I193" i="1"/>
  <c r="U191" i="1"/>
  <c r="W191" i="1" s="1"/>
  <c r="D190" i="1"/>
  <c r="L190" i="1" s="1"/>
  <c r="N190" i="1" l="1"/>
  <c r="N191" i="1" s="1"/>
  <c r="O189" i="1"/>
  <c r="F192" i="1"/>
  <c r="E192" i="1"/>
  <c r="G190" i="1"/>
  <c r="M191" i="1"/>
  <c r="D191" i="1"/>
  <c r="J193" i="1"/>
  <c r="K193" i="1" s="1"/>
  <c r="I194" i="1"/>
  <c r="U192" i="1"/>
  <c r="W192" i="1" s="1"/>
  <c r="O190" i="1" l="1"/>
  <c r="L191" i="1"/>
  <c r="O191" i="1" s="1"/>
  <c r="M192" i="1"/>
  <c r="N192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s="1"/>
  <c r="O196" i="1" l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D218" i="1"/>
  <c r="L218" i="1" s="1"/>
  <c r="U219" i="1"/>
  <c r="W219" i="1" s="1"/>
  <c r="O218" i="1" l="1"/>
  <c r="F220" i="1"/>
  <c r="E220" i="1"/>
  <c r="G218" i="1"/>
  <c r="U220" i="1"/>
  <c r="W220" i="1" s="1"/>
  <c r="D219" i="1"/>
  <c r="L219" i="1" s="1"/>
  <c r="J221" i="1"/>
  <c r="K221" i="1" s="1"/>
  <c r="I222" i="1"/>
  <c r="O219" i="1" l="1"/>
  <c r="M220" i="1"/>
  <c r="E221" i="1"/>
  <c r="F221" i="1"/>
  <c r="G219" i="1"/>
  <c r="U221" i="1"/>
  <c r="W221" i="1" s="1"/>
  <c r="D220" i="1"/>
  <c r="L220" i="1" s="1"/>
  <c r="I223" i="1"/>
  <c r="J222" i="1"/>
  <c r="K222" i="1" s="1"/>
  <c r="N220" i="1" l="1"/>
  <c r="O220" i="1" s="1"/>
  <c r="M221" i="1"/>
  <c r="F222" i="1"/>
  <c r="E222" i="1"/>
  <c r="G220" i="1"/>
  <c r="I224" i="1"/>
  <c r="J223" i="1"/>
  <c r="K223" i="1" s="1"/>
  <c r="D221" i="1"/>
  <c r="L221" i="1" s="1"/>
  <c r="U222" i="1"/>
  <c r="W222" i="1" s="1"/>
  <c r="N221" i="1" l="1"/>
  <c r="O221" i="1" s="1"/>
  <c r="U223" i="1"/>
  <c r="W223" i="1" s="1"/>
  <c r="F223" i="1"/>
  <c r="E223" i="1"/>
  <c r="G221" i="1"/>
  <c r="M222" i="1"/>
  <c r="D222" i="1"/>
  <c r="L222" i="1" s="1"/>
  <c r="I225" i="1"/>
  <c r="J224" i="1"/>
  <c r="K224" i="1" s="1"/>
  <c r="N222" i="1" l="1"/>
  <c r="O222" i="1" s="1"/>
  <c r="E224" i="1"/>
  <c r="F224" i="1"/>
  <c r="G222" i="1"/>
  <c r="U224" i="1"/>
  <c r="W224" i="1" s="1"/>
  <c r="D223" i="1"/>
  <c r="L223" i="1" s="1"/>
  <c r="M223" i="1"/>
  <c r="I226" i="1"/>
  <c r="J225" i="1"/>
  <c r="K225" i="1" s="1"/>
  <c r="F225" i="1" l="1"/>
  <c r="E225" i="1"/>
  <c r="G223" i="1"/>
  <c r="I227" i="1"/>
  <c r="J226" i="1"/>
  <c r="K226" i="1" s="1"/>
  <c r="M224" i="1"/>
  <c r="M225" i="1" s="1"/>
  <c r="M226" i="1" s="1"/>
  <c r="N223" i="1"/>
  <c r="D224" i="1"/>
  <c r="L224" i="1" s="1"/>
  <c r="U225" i="1"/>
  <c r="W225" i="1" s="1"/>
  <c r="N224" i="1" l="1"/>
  <c r="N225" i="1" s="1"/>
  <c r="N226" i="1" s="1"/>
  <c r="N227" i="1" s="1"/>
  <c r="M227" i="1"/>
  <c r="E226" i="1"/>
  <c r="F226" i="1"/>
  <c r="D225" i="1"/>
  <c r="L225" i="1" s="1"/>
  <c r="G224" i="1"/>
  <c r="U226" i="1"/>
  <c r="W226" i="1" s="1"/>
  <c r="O223" i="1"/>
  <c r="I228" i="1"/>
  <c r="J227" i="1"/>
  <c r="K227" i="1" s="1"/>
  <c r="O224" i="1" l="1"/>
  <c r="O225" i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D248" i="1"/>
  <c r="L248" i="1" l="1"/>
  <c r="O248" i="1" s="1"/>
  <c r="E250" i="1"/>
  <c r="F250" i="1"/>
  <c r="I252" i="1"/>
  <c r="J251" i="1"/>
  <c r="K251" i="1" s="1"/>
  <c r="U250" i="1"/>
  <c r="W250" i="1" s="1"/>
  <c r="D249" i="1"/>
  <c r="L249" i="1" s="1"/>
  <c r="G248" i="1"/>
  <c r="O249" i="1" l="1"/>
  <c r="M250" i="1"/>
  <c r="F251" i="1"/>
  <c r="E251" i="1"/>
  <c r="G249" i="1"/>
  <c r="D250" i="1"/>
  <c r="L250" i="1" s="1"/>
  <c r="U251" i="1"/>
  <c r="W251" i="1" s="1"/>
  <c r="I253" i="1"/>
  <c r="J252" i="1"/>
  <c r="K252" i="1" s="1"/>
  <c r="N250" i="1" l="1"/>
  <c r="O250" i="1" s="1"/>
  <c r="M251" i="1"/>
  <c r="G250" i="1"/>
  <c r="E252" i="1"/>
  <c r="F252" i="1"/>
  <c r="U252" i="1"/>
  <c r="W252" i="1" s="1"/>
  <c r="D251" i="1"/>
  <c r="L251" i="1" s="1"/>
  <c r="J253" i="1"/>
  <c r="K253" i="1" s="1"/>
  <c r="I254" i="1"/>
  <c r="M252" i="1" l="1"/>
  <c r="N251" i="1"/>
  <c r="O251" i="1" s="1"/>
  <c r="F253" i="1"/>
  <c r="E253" i="1"/>
  <c r="G251" i="1"/>
  <c r="U253" i="1"/>
  <c r="W253" i="1" s="1"/>
  <c r="J254" i="1"/>
  <c r="K254" i="1" s="1"/>
  <c r="I255" i="1"/>
  <c r="D252" i="1"/>
  <c r="L252" i="1" s="1"/>
  <c r="N252" i="1" l="1"/>
  <c r="O252" i="1" s="1"/>
  <c r="E254" i="1"/>
  <c r="F254" i="1"/>
  <c r="G252" i="1"/>
  <c r="M253" i="1"/>
  <c r="I256" i="1"/>
  <c r="J255" i="1"/>
  <c r="K255" i="1" s="1"/>
  <c r="U254" i="1"/>
  <c r="W254" i="1" s="1"/>
  <c r="D253" i="1"/>
  <c r="L253" i="1" s="1"/>
  <c r="Y498" i="1"/>
  <c r="M254" i="1" l="1"/>
  <c r="M255" i="1" s="1"/>
  <c r="N253" i="1"/>
  <c r="N254" i="1" s="1"/>
  <c r="N255" i="1" s="1"/>
  <c r="F255" i="1"/>
  <c r="E255" i="1"/>
  <c r="G253" i="1"/>
  <c r="D254" i="1"/>
  <c r="L254" i="1" s="1"/>
  <c r="U255" i="1"/>
  <c r="W255" i="1" s="1"/>
  <c r="I257" i="1"/>
  <c r="J256" i="1"/>
  <c r="K256" i="1" s="1"/>
  <c r="O253" i="1" l="1"/>
  <c r="U256" i="1"/>
  <c r="W256" i="1" s="1"/>
  <c r="O254" i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E259" i="1" l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J266" i="1"/>
  <c r="K266" i="1" s="1"/>
  <c r="I267" i="1"/>
  <c r="M266" i="1"/>
  <c r="N266" i="1"/>
  <c r="U265" i="1"/>
  <c r="W265" i="1" s="1"/>
  <c r="G263" i="1"/>
  <c r="L264" i="1" l="1"/>
  <c r="O264" i="1" s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U281" i="1"/>
  <c r="W281" i="1" s="1"/>
  <c r="F282" i="1" l="1"/>
  <c r="E282" i="1"/>
  <c r="G280" i="1"/>
  <c r="M281" i="1"/>
  <c r="O280" i="1"/>
  <c r="U282" i="1"/>
  <c r="W282" i="1" s="1"/>
  <c r="J283" i="1"/>
  <c r="K283" i="1" s="1"/>
  <c r="I284" i="1"/>
  <c r="D281" i="1"/>
  <c r="L281" i="1" s="1"/>
  <c r="M282" i="1" l="1"/>
  <c r="M283" i="1" s="1"/>
  <c r="N281" i="1"/>
  <c r="N282" i="1" s="1"/>
  <c r="N283" i="1" s="1"/>
  <c r="E283" i="1"/>
  <c r="F283" i="1"/>
  <c r="G281" i="1"/>
  <c r="U283" i="1"/>
  <c r="W283" i="1" s="1"/>
  <c r="D282" i="1"/>
  <c r="L282" i="1" s="1"/>
  <c r="I285" i="1"/>
  <c r="J284" i="1"/>
  <c r="K284" i="1" s="1"/>
  <c r="O281" i="1" l="1"/>
  <c r="O282" i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M289" i="1"/>
  <c r="N289" i="1"/>
  <c r="U288" i="1"/>
  <c r="W288" i="1" s="1"/>
  <c r="L287" i="1" l="1"/>
  <c r="O287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l="1"/>
  <c r="O296" i="1" s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O299" i="1" l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L301" i="1" s="1"/>
  <c r="M303" i="1"/>
  <c r="I304" i="1"/>
  <c r="J303" i="1"/>
  <c r="K303" i="1" s="1"/>
  <c r="N303" i="1"/>
  <c r="O301" i="1" l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M307" i="1"/>
  <c r="I308" i="1"/>
  <c r="J307" i="1"/>
  <c r="K307" i="1" s="1"/>
  <c r="N307" i="1"/>
  <c r="L305" i="1" l="1"/>
  <c r="O305" i="1" s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L307" i="1" s="1"/>
  <c r="U308" i="1"/>
  <c r="W308" i="1" s="1"/>
  <c r="O307" i="1" l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N312" i="1" s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D314" i="1"/>
  <c r="L314" i="1" s="1"/>
  <c r="I317" i="1"/>
  <c r="J316" i="1"/>
  <c r="K316" i="1" s="1"/>
  <c r="N314" i="1" l="1"/>
  <c r="O314" i="1" s="1"/>
  <c r="M315" i="1"/>
  <c r="M316" i="1" s="1"/>
  <c r="M317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N315" i="1" l="1"/>
  <c r="N316" i="1" s="1"/>
  <c r="N317" i="1" s="1"/>
  <c r="N318" i="1" s="1"/>
  <c r="E317" i="1"/>
  <c r="F317" i="1"/>
  <c r="G315" i="1"/>
  <c r="M318" i="1"/>
  <c r="J318" i="1"/>
  <c r="K318" i="1" s="1"/>
  <c r="I319" i="1"/>
  <c r="U317" i="1"/>
  <c r="W317" i="1" s="1"/>
  <c r="D316" i="1"/>
  <c r="Y561" i="1"/>
  <c r="L316" i="1" l="1"/>
  <c r="O316" i="1" s="1"/>
  <c r="O315" i="1"/>
  <c r="F318" i="1"/>
  <c r="E318" i="1"/>
  <c r="G316" i="1"/>
  <c r="D317" i="1"/>
  <c r="J319" i="1"/>
  <c r="K319" i="1" s="1"/>
  <c r="I320" i="1"/>
  <c r="M319" i="1"/>
  <c r="N319" i="1"/>
  <c r="U318" i="1"/>
  <c r="W318" i="1" s="1"/>
  <c r="L317" i="1" l="1"/>
  <c r="O317" i="1" s="1"/>
  <c r="E319" i="1"/>
  <c r="F319" i="1"/>
  <c r="G317" i="1"/>
  <c r="J320" i="1"/>
  <c r="K320" i="1" s="1"/>
  <c r="I321" i="1"/>
  <c r="N320" i="1"/>
  <c r="D318" i="1"/>
  <c r="U319" i="1"/>
  <c r="W319" i="1" s="1"/>
  <c r="M320" i="1"/>
  <c r="L318" i="1" l="1"/>
  <c r="O318" i="1" s="1"/>
  <c r="F320" i="1"/>
  <c r="E320" i="1"/>
  <c r="G318" i="1"/>
  <c r="M321" i="1"/>
  <c r="D319" i="1"/>
  <c r="J321" i="1"/>
  <c r="K321" i="1" s="1"/>
  <c r="I322" i="1"/>
  <c r="N321" i="1"/>
  <c r="U320" i="1"/>
  <c r="W320" i="1" s="1"/>
  <c r="L319" i="1" l="1"/>
  <c r="O319" i="1" s="1"/>
  <c r="G319" i="1"/>
  <c r="E321" i="1"/>
  <c r="F321" i="1"/>
  <c r="I323" i="1"/>
  <c r="J322" i="1"/>
  <c r="K322" i="1" s="1"/>
  <c r="N322" i="1"/>
  <c r="D320" i="1"/>
  <c r="M322" i="1"/>
  <c r="U321" i="1"/>
  <c r="W321" i="1" s="1"/>
  <c r="L320" i="1" l="1"/>
  <c r="O320" i="1" s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U323" i="1"/>
  <c r="W323" i="1" s="1"/>
  <c r="I325" i="1"/>
  <c r="M324" i="1"/>
  <c r="J324" i="1"/>
  <c r="K324" i="1" s="1"/>
  <c r="N324" i="1"/>
  <c r="L322" i="1" l="1"/>
  <c r="O322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U336" i="1"/>
  <c r="W336" i="1" s="1"/>
  <c r="I338" i="1"/>
  <c r="M337" i="1"/>
  <c r="J337" i="1"/>
  <c r="K337" i="1" s="1"/>
  <c r="N337" i="1"/>
  <c r="L335" i="1" l="1"/>
  <c r="O335" i="1" s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N342" i="1" s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N343" i="1"/>
  <c r="D344" i="1"/>
  <c r="L344" i="1" s="1"/>
  <c r="U345" i="1"/>
  <c r="W345" i="1" s="1"/>
  <c r="J346" i="1"/>
  <c r="K346" i="1" s="1"/>
  <c r="I347" i="1"/>
  <c r="Y589" i="1"/>
  <c r="N344" i="1" l="1"/>
  <c r="O344" i="1" s="1"/>
  <c r="M345" i="1"/>
  <c r="M346" i="1" s="1"/>
  <c r="E346" i="1"/>
  <c r="F346" i="1"/>
  <c r="G344" i="1"/>
  <c r="D345" i="1"/>
  <c r="L345" i="1" s="1"/>
  <c r="U346" i="1"/>
  <c r="W346" i="1" s="1"/>
  <c r="I348" i="1"/>
  <c r="J347" i="1"/>
  <c r="K347" i="1" s="1"/>
  <c r="O343" i="1"/>
  <c r="N345" i="1" l="1"/>
  <c r="N346" i="1" s="1"/>
  <c r="G345" i="1"/>
  <c r="F347" i="1"/>
  <c r="E347" i="1"/>
  <c r="I349" i="1"/>
  <c r="J348" i="1"/>
  <c r="K348" i="1" s="1"/>
  <c r="D346" i="1"/>
  <c r="L346" i="1" s="1"/>
  <c r="U347" i="1"/>
  <c r="W347" i="1" s="1"/>
  <c r="O345" i="1" l="1"/>
  <c r="O346" i="1"/>
  <c r="M347" i="1"/>
  <c r="G346" i="1"/>
  <c r="E348" i="1"/>
  <c r="F348" i="1"/>
  <c r="U348" i="1"/>
  <c r="W348" i="1" s="1"/>
  <c r="D347" i="1"/>
  <c r="L347" i="1" s="1"/>
  <c r="J349" i="1"/>
  <c r="K349" i="1" s="1"/>
  <c r="I350" i="1"/>
  <c r="Y592" i="1"/>
  <c r="N347" i="1" l="1"/>
  <c r="N348" i="1" s="1"/>
  <c r="N349" i="1" s="1"/>
  <c r="N350" i="1" s="1"/>
  <c r="M348" i="1"/>
  <c r="M349" i="1" s="1"/>
  <c r="M350" i="1" s="1"/>
  <c r="F349" i="1"/>
  <c r="E349" i="1"/>
  <c r="D348" i="1"/>
  <c r="L348" i="1" s="1"/>
  <c r="J350" i="1"/>
  <c r="K350" i="1" s="1"/>
  <c r="I351" i="1"/>
  <c r="U349" i="1"/>
  <c r="W349" i="1" s="1"/>
  <c r="G347" i="1"/>
  <c r="O348" i="1" l="1"/>
  <c r="O347" i="1"/>
  <c r="E350" i="1"/>
  <c r="F350" i="1"/>
  <c r="G348" i="1"/>
  <c r="I352" i="1"/>
  <c r="J351" i="1"/>
  <c r="K351" i="1" s="1"/>
  <c r="N351" i="1"/>
  <c r="U350" i="1"/>
  <c r="W350" i="1" s="1"/>
  <c r="M351" i="1"/>
  <c r="D349" i="1"/>
  <c r="L349" i="1" l="1"/>
  <c r="O349" i="1" s="1"/>
  <c r="G349" i="1"/>
  <c r="F351" i="1"/>
  <c r="E351" i="1"/>
  <c r="D350" i="1"/>
  <c r="U351" i="1"/>
  <c r="W351" i="1" s="1"/>
  <c r="J352" i="1"/>
  <c r="K352" i="1" s="1"/>
  <c r="M352" i="1"/>
  <c r="I353" i="1"/>
  <c r="N352" i="1"/>
  <c r="L350" i="1" l="1"/>
  <c r="O350" i="1" s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Y774" i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U372" i="1"/>
  <c r="W372" i="1" s="1"/>
  <c r="J373" i="1"/>
  <c r="K373" i="1" s="1"/>
  <c r="I374" i="1"/>
  <c r="G370" i="1"/>
  <c r="L371" i="1" l="1"/>
  <c r="O371" i="1" s="1"/>
  <c r="G371" i="1"/>
  <c r="F373" i="1"/>
  <c r="E373" i="1"/>
  <c r="D372" i="1"/>
  <c r="L372" i="1" s="1"/>
  <c r="U373" i="1"/>
  <c r="W373" i="1" s="1"/>
  <c r="I375" i="1"/>
  <c r="J374" i="1"/>
  <c r="K374" i="1" s="1"/>
  <c r="E374" i="1" l="1"/>
  <c r="F374" i="1"/>
  <c r="G372" i="1"/>
  <c r="D373" i="1"/>
  <c r="L373" i="1" s="1"/>
  <c r="I376" i="1"/>
  <c r="J375" i="1"/>
  <c r="K375" i="1" s="1"/>
  <c r="U374" i="1"/>
  <c r="W374" i="1" s="1"/>
  <c r="M373" i="1"/>
  <c r="O372" i="1"/>
  <c r="M374" i="1" l="1"/>
  <c r="N373" i="1"/>
  <c r="N374" i="1" s="1"/>
  <c r="U375" i="1"/>
  <c r="W375" i="1" s="1"/>
  <c r="G373" i="1"/>
  <c r="F375" i="1"/>
  <c r="E375" i="1"/>
  <c r="D374" i="1"/>
  <c r="L374" i="1" s="1"/>
  <c r="J376" i="1"/>
  <c r="K376" i="1" s="1"/>
  <c r="I377" i="1"/>
  <c r="O373" i="1" l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M377" i="1" s="1"/>
  <c r="J378" i="1"/>
  <c r="K378" i="1" s="1"/>
  <c r="I379" i="1"/>
  <c r="U377" i="1"/>
  <c r="W377" i="1" s="1"/>
  <c r="Y621" i="1"/>
  <c r="N376" i="1" l="1"/>
  <c r="N377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O377" i="1" l="1"/>
  <c r="O376" i="1"/>
  <c r="M378" i="1"/>
  <c r="M379" i="1" s="1"/>
  <c r="M380" i="1" s="1"/>
  <c r="F379" i="1"/>
  <c r="E379" i="1"/>
  <c r="G377" i="1"/>
  <c r="U379" i="1"/>
  <c r="W379" i="1" s="1"/>
  <c r="J380" i="1"/>
  <c r="K380" i="1" s="1"/>
  <c r="I381" i="1"/>
  <c r="D378" i="1"/>
  <c r="L378" i="1" s="1"/>
  <c r="N378" i="1" l="1"/>
  <c r="N379" i="1" s="1"/>
  <c r="N380" i="1" s="1"/>
  <c r="N381" i="1" s="1"/>
  <c r="E380" i="1"/>
  <c r="F380" i="1"/>
  <c r="G378" i="1"/>
  <c r="M381" i="1"/>
  <c r="J381" i="1"/>
  <c r="K381" i="1" s="1"/>
  <c r="I382" i="1"/>
  <c r="U380" i="1"/>
  <c r="W380" i="1" s="1"/>
  <c r="D379" i="1"/>
  <c r="L379" i="1" s="1"/>
  <c r="O379" i="1" l="1"/>
  <c r="O378" i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M386" i="1"/>
  <c r="I387" i="1"/>
  <c r="J386" i="1"/>
  <c r="K386" i="1" s="1"/>
  <c r="N386" i="1"/>
  <c r="L384" i="1" l="1"/>
  <c r="O384" i="1" s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s="1"/>
  <c r="O396" i="1" l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E402" i="1"/>
  <c r="F402" i="1"/>
  <c r="G400" i="1"/>
  <c r="D401" i="1"/>
  <c r="U402" i="1"/>
  <c r="W402" i="1" s="1"/>
  <c r="I404" i="1"/>
  <c r="J403" i="1"/>
  <c r="K403" i="1" s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N403" i="1" s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N404" i="1"/>
  <c r="G404" i="1"/>
  <c r="D405" i="1"/>
  <c r="L405" i="1" s="1"/>
  <c r="J407" i="1"/>
  <c r="K407" i="1" s="1"/>
  <c r="I408" i="1"/>
  <c r="N405" i="1" l="1"/>
  <c r="O405" i="1" s="1"/>
  <c r="M406" i="1"/>
  <c r="F407" i="1"/>
  <c r="E407" i="1"/>
  <c r="G405" i="1"/>
  <c r="Y403" i="1"/>
  <c r="I409" i="1"/>
  <c r="J408" i="1"/>
  <c r="K408" i="1" s="1"/>
  <c r="U407" i="1"/>
  <c r="W407" i="1" s="1"/>
  <c r="D406" i="1"/>
  <c r="L406" i="1" s="1"/>
  <c r="O404" i="1"/>
  <c r="Y651" i="1"/>
  <c r="N406" i="1" l="1"/>
  <c r="O406" i="1" s="1"/>
  <c r="M407" i="1"/>
  <c r="E408" i="1"/>
  <c r="F408" i="1"/>
  <c r="G406" i="1"/>
  <c r="D407" i="1"/>
  <c r="L407" i="1" s="1"/>
  <c r="U408" i="1"/>
  <c r="W408" i="1" s="1"/>
  <c r="J409" i="1"/>
  <c r="K409" i="1" s="1"/>
  <c r="I410" i="1"/>
  <c r="Y652" i="1"/>
  <c r="N407" i="1" l="1"/>
  <c r="N408" i="1" s="1"/>
  <c r="N409" i="1" s="1"/>
  <c r="N410" i="1" s="1"/>
  <c r="M408" i="1"/>
  <c r="M409" i="1" s="1"/>
  <c r="M410" i="1" s="1"/>
  <c r="G407" i="1"/>
  <c r="F409" i="1"/>
  <c r="E409" i="1"/>
  <c r="J410" i="1"/>
  <c r="K410" i="1" s="1"/>
  <c r="I411" i="1"/>
  <c r="D408" i="1"/>
  <c r="U409" i="1"/>
  <c r="W409" i="1" s="1"/>
  <c r="L408" i="1" l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M411" i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l="1"/>
  <c r="O425" i="1" s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s="1"/>
  <c r="O428" i="1" l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N434" i="1" s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Y680" i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Y435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U456" i="1"/>
  <c r="W456" i="1" s="1"/>
  <c r="L455" i="1" l="1"/>
  <c r="O455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l="1"/>
  <c r="O457" i="1" s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U464" i="1"/>
  <c r="W464" i="1" s="1"/>
  <c r="D463" i="1"/>
  <c r="L463" i="1" l="1"/>
  <c r="O463" i="1" s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N465" i="1" s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I470" i="1"/>
  <c r="U468" i="1"/>
  <c r="W468" i="1" s="1"/>
  <c r="N467" i="1" l="1"/>
  <c r="O467" i="1" s="1"/>
  <c r="M468" i="1"/>
  <c r="E469" i="1"/>
  <c r="O466" i="1"/>
  <c r="F469" i="1"/>
  <c r="G467" i="1"/>
  <c r="Y465" i="1"/>
  <c r="D468" i="1"/>
  <c r="L468" i="1" s="1"/>
  <c r="I471" i="1"/>
  <c r="J470" i="1"/>
  <c r="K470" i="1" s="1"/>
  <c r="U469" i="1"/>
  <c r="W469" i="1" s="1"/>
  <c r="M469" i="1" l="1"/>
  <c r="M470" i="1" s="1"/>
  <c r="M471" i="1" s="1"/>
  <c r="N468" i="1"/>
  <c r="F470" i="1"/>
  <c r="E470" i="1"/>
  <c r="G468" i="1"/>
  <c r="D469" i="1"/>
  <c r="L469" i="1" s="1"/>
  <c r="U470" i="1"/>
  <c r="W470" i="1" s="1"/>
  <c r="I472" i="1"/>
  <c r="J471" i="1"/>
  <c r="K471" i="1" s="1"/>
  <c r="N469" i="1" l="1"/>
  <c r="N470" i="1" s="1"/>
  <c r="N471" i="1" s="1"/>
  <c r="N472" i="1" s="1"/>
  <c r="O468" i="1"/>
  <c r="E471" i="1"/>
  <c r="F471" i="1"/>
  <c r="G469" i="1"/>
  <c r="I473" i="1"/>
  <c r="J472" i="1"/>
  <c r="K472" i="1" s="1"/>
  <c r="D470" i="1"/>
  <c r="L470" i="1" s="1"/>
  <c r="M472" i="1"/>
  <c r="U471" i="1"/>
  <c r="W471" i="1" s="1"/>
  <c r="O470" i="1" l="1"/>
  <c r="O469" i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N483" i="1"/>
  <c r="U482" i="1"/>
  <c r="W482" i="1" s="1"/>
  <c r="L481" i="1" l="1"/>
  <c r="O481" i="1" s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G491" i="1"/>
  <c r="E493" i="1"/>
  <c r="F493" i="1"/>
  <c r="D492" i="1"/>
  <c r="U493" i="1"/>
  <c r="W493" i="1" s="1"/>
  <c r="J494" i="1"/>
  <c r="K494" i="1" s="1"/>
  <c r="I495" i="1"/>
  <c r="L492" i="1" l="1"/>
  <c r="O492" i="1" s="1"/>
  <c r="G492" i="1"/>
  <c r="F494" i="1"/>
  <c r="E494" i="1"/>
  <c r="U494" i="1"/>
  <c r="W494" i="1" s="1"/>
  <c r="J495" i="1"/>
  <c r="K495" i="1" s="1"/>
  <c r="I496" i="1"/>
  <c r="D493" i="1"/>
  <c r="L493" i="1" s="1"/>
  <c r="O493" i="1" l="1"/>
  <c r="M494" i="1"/>
  <c r="N494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N495" i="1" s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M498" i="1" s="1"/>
  <c r="M499" i="1" s="1"/>
  <c r="N496" i="1"/>
  <c r="D497" i="1"/>
  <c r="L497" i="1" s="1"/>
  <c r="U498" i="1"/>
  <c r="W498" i="1" s="1"/>
  <c r="N497" i="1" l="1"/>
  <c r="N498" i="1" s="1"/>
  <c r="N499" i="1" s="1"/>
  <c r="N500" i="1" s="1"/>
  <c r="M500" i="1"/>
  <c r="E499" i="1"/>
  <c r="F499" i="1"/>
  <c r="O496" i="1"/>
  <c r="G497" i="1"/>
  <c r="D498" i="1"/>
  <c r="L498" i="1" s="1"/>
  <c r="J500" i="1"/>
  <c r="K500" i="1" s="1"/>
  <c r="I501" i="1"/>
  <c r="U499" i="1"/>
  <c r="W499" i="1" s="1"/>
  <c r="O498" i="1" l="1"/>
  <c r="O497" i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L502" i="1" s="1"/>
  <c r="U503" i="1"/>
  <c r="W503" i="1" s="1"/>
  <c r="J504" i="1"/>
  <c r="K504" i="1" s="1"/>
  <c r="I505" i="1"/>
  <c r="O502" i="1" l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U524" i="1"/>
  <c r="W524" i="1" s="1"/>
  <c r="D523" i="1"/>
  <c r="L523" i="1" s="1"/>
  <c r="O523" i="1" l="1"/>
  <c r="E525" i="1"/>
  <c r="F525" i="1"/>
  <c r="G523" i="1"/>
  <c r="D524" i="1"/>
  <c r="L524" i="1" s="1"/>
  <c r="I527" i="1"/>
  <c r="J526" i="1"/>
  <c r="K526" i="1" s="1"/>
  <c r="U525" i="1"/>
  <c r="W525" i="1" s="1"/>
  <c r="O524" i="1" l="1"/>
  <c r="M525" i="1"/>
  <c r="N525" i="1" s="1"/>
  <c r="E526" i="1"/>
  <c r="F526" i="1"/>
  <c r="G524" i="1"/>
  <c r="J527" i="1"/>
  <c r="K527" i="1" s="1"/>
  <c r="I528" i="1"/>
  <c r="U526" i="1"/>
  <c r="W526" i="1" s="1"/>
  <c r="D525" i="1"/>
  <c r="L525" i="1" s="1"/>
  <c r="E527" i="1" l="1"/>
  <c r="F527" i="1"/>
  <c r="G525" i="1"/>
  <c r="D526" i="1"/>
  <c r="L526" i="1" s="1"/>
  <c r="M526" i="1"/>
  <c r="N526" i="1" s="1"/>
  <c r="O525" i="1"/>
  <c r="I529" i="1"/>
  <c r="J528" i="1"/>
  <c r="K528" i="1" s="1"/>
  <c r="U527" i="1"/>
  <c r="W527" i="1" s="1"/>
  <c r="O526" i="1" l="1"/>
  <c r="M527" i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M528" i="1" l="1"/>
  <c r="N527" i="1"/>
  <c r="N528" i="1" s="1"/>
  <c r="F529" i="1"/>
  <c r="E529" i="1"/>
  <c r="G527" i="1"/>
  <c r="I531" i="1"/>
  <c r="J530" i="1"/>
  <c r="K530" i="1" s="1"/>
  <c r="D528" i="1"/>
  <c r="L528" i="1" s="1"/>
  <c r="O527" i="1" l="1"/>
  <c r="F530" i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D530" i="1"/>
  <c r="L530" i="1" s="1"/>
  <c r="M533" i="1" l="1"/>
  <c r="F532" i="1"/>
  <c r="E532" i="1"/>
  <c r="G530" i="1"/>
  <c r="O529" i="1"/>
  <c r="D531" i="1"/>
  <c r="O530" i="1"/>
  <c r="I534" i="1"/>
  <c r="J533" i="1"/>
  <c r="K533" i="1" s="1"/>
  <c r="N533" i="1"/>
  <c r="U532" i="1"/>
  <c r="W532" i="1" s="1"/>
  <c r="L531" i="1" l="1"/>
  <c r="O531" i="1" s="1"/>
  <c r="G531" i="1"/>
  <c r="E533" i="1"/>
  <c r="F533" i="1"/>
  <c r="U533" i="1"/>
  <c r="W533" i="1" s="1"/>
  <c r="I535" i="1"/>
  <c r="J534" i="1"/>
  <c r="K534" i="1" s="1"/>
  <c r="N534" i="1"/>
  <c r="D532" i="1"/>
  <c r="M534" i="1"/>
  <c r="L532" i="1" l="1"/>
  <c r="O532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G537" i="1"/>
  <c r="L538" i="1" l="1"/>
  <c r="O538" i="1" s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G544" i="1"/>
  <c r="L545" i="1" l="1"/>
  <c r="O545" i="1" s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F554" i="1"/>
  <c r="E554" i="1"/>
  <c r="G552" i="1"/>
  <c r="D553" i="1"/>
  <c r="U554" i="1"/>
  <c r="W554" i="1" s="1"/>
  <c r="J555" i="1"/>
  <c r="K555" i="1" s="1"/>
  <c r="I556" i="1"/>
  <c r="L553" i="1" l="1"/>
  <c r="O553" i="1" s="1"/>
  <c r="E555" i="1"/>
  <c r="F555" i="1"/>
  <c r="G553" i="1"/>
  <c r="D554" i="1"/>
  <c r="L554" i="1" s="1"/>
  <c r="I557" i="1"/>
  <c r="J556" i="1"/>
  <c r="K556" i="1" s="1"/>
  <c r="U555" i="1"/>
  <c r="W555" i="1" s="1"/>
  <c r="O554" i="1" l="1"/>
  <c r="M555" i="1"/>
  <c r="N555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M560" i="1"/>
  <c r="F561" i="1"/>
  <c r="E561" i="1"/>
  <c r="G559" i="1"/>
  <c r="U561" i="1"/>
  <c r="W561" i="1" s="1"/>
  <c r="I563" i="1"/>
  <c r="J562" i="1"/>
  <c r="K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U562" i="1"/>
  <c r="W562" i="1" s="1"/>
  <c r="I564" i="1"/>
  <c r="J563" i="1"/>
  <c r="K563" i="1" s="1"/>
  <c r="D561" i="1"/>
  <c r="L561" i="1" l="1"/>
  <c r="O561" i="1" s="1"/>
  <c r="O560" i="1"/>
  <c r="F563" i="1"/>
  <c r="E563" i="1"/>
  <c r="U563" i="1"/>
  <c r="W563" i="1" s="1"/>
  <c r="I565" i="1"/>
  <c r="J564" i="1"/>
  <c r="K564" i="1" s="1"/>
  <c r="N564" i="1"/>
  <c r="D562" i="1"/>
  <c r="G561" i="1"/>
  <c r="M564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l="1"/>
  <c r="O565" i="1" s="1"/>
  <c r="F567" i="1"/>
  <c r="E567" i="1"/>
  <c r="G565" i="1"/>
  <c r="D566" i="1"/>
  <c r="L566" i="1" s="1"/>
  <c r="J568" i="1"/>
  <c r="K568" i="1" s="1"/>
  <c r="I569" i="1"/>
  <c r="M568" i="1"/>
  <c r="N568" i="1"/>
  <c r="U567" i="1"/>
  <c r="W567" i="1" s="1"/>
  <c r="O566" i="1" l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G578" i="1"/>
  <c r="L579" i="1" l="1"/>
  <c r="O579" i="1" s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l="1"/>
  <c r="O581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G583" i="1"/>
  <c r="D584" i="1"/>
  <c r="L584" i="1" l="1"/>
  <c r="O584" i="1" s="1"/>
  <c r="E586" i="1"/>
  <c r="F586" i="1"/>
  <c r="U586" i="1"/>
  <c r="W586" i="1" s="1"/>
  <c r="D585" i="1"/>
  <c r="L585" i="1" s="1"/>
  <c r="I588" i="1"/>
  <c r="J587" i="1"/>
  <c r="K587" i="1" s="1"/>
  <c r="G584" i="1"/>
  <c r="O585" i="1" l="1"/>
  <c r="M586" i="1"/>
  <c r="N586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N587" i="1" s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M590" i="1" s="1"/>
  <c r="M591" i="1" s="1"/>
  <c r="N588" i="1"/>
  <c r="N589" i="1" s="1"/>
  <c r="N590" i="1" s="1"/>
  <c r="N591" i="1" s="1"/>
  <c r="G588" i="1"/>
  <c r="I592" i="1"/>
  <c r="J591" i="1"/>
  <c r="K591" i="1" s="1"/>
  <c r="G589" i="1" l="1"/>
  <c r="E591" i="1"/>
  <c r="F591" i="1"/>
  <c r="D590" i="1"/>
  <c r="U591" i="1"/>
  <c r="W591" i="1" s="1"/>
  <c r="I593" i="1"/>
  <c r="J592" i="1"/>
  <c r="K592" i="1" s="1"/>
  <c r="O589" i="1"/>
  <c r="O588" i="1"/>
  <c r="L590" i="1" l="1"/>
  <c r="O590" i="1" s="1"/>
  <c r="F592" i="1"/>
  <c r="E592" i="1"/>
  <c r="G590" i="1"/>
  <c r="U592" i="1"/>
  <c r="W592" i="1" s="1"/>
  <c r="J593" i="1"/>
  <c r="K593" i="1" s="1"/>
  <c r="I594" i="1"/>
  <c r="D591" i="1"/>
  <c r="L591" i="1" s="1"/>
  <c r="O591" i="1" l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L595" i="1" s="1"/>
  <c r="J597" i="1"/>
  <c r="K597" i="1" s="1"/>
  <c r="I598" i="1"/>
  <c r="N597" i="1"/>
  <c r="U596" i="1"/>
  <c r="W596" i="1" s="1"/>
  <c r="M597" i="1"/>
  <c r="O595" i="1" l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E615" i="1"/>
  <c r="F615" i="1"/>
  <c r="U615" i="1"/>
  <c r="W615" i="1" s="1"/>
  <c r="J616" i="1"/>
  <c r="K616" i="1" s="1"/>
  <c r="I617" i="1"/>
  <c r="D614" i="1"/>
  <c r="G613" i="1"/>
  <c r="L614" i="1" l="1"/>
  <c r="O614" i="1" s="1"/>
  <c r="F616" i="1"/>
  <c r="E616" i="1"/>
  <c r="G614" i="1"/>
  <c r="I618" i="1"/>
  <c r="J617" i="1"/>
  <c r="K617" i="1" s="1"/>
  <c r="U616" i="1"/>
  <c r="W616" i="1" s="1"/>
  <c r="D615" i="1"/>
  <c r="L615" i="1" s="1"/>
  <c r="O615" i="1" l="1"/>
  <c r="M616" i="1"/>
  <c r="E617" i="1"/>
  <c r="F617" i="1"/>
  <c r="D616" i="1"/>
  <c r="L616" i="1" s="1"/>
  <c r="U617" i="1"/>
  <c r="W617" i="1" s="1"/>
  <c r="G615" i="1"/>
  <c r="I619" i="1"/>
  <c r="J618" i="1"/>
  <c r="K618" i="1" s="1"/>
  <c r="N616" i="1" l="1"/>
  <c r="M617" i="1"/>
  <c r="G616" i="1"/>
  <c r="F618" i="1"/>
  <c r="E618" i="1"/>
  <c r="D617" i="1"/>
  <c r="L617" i="1" s="1"/>
  <c r="U618" i="1"/>
  <c r="W618" i="1" s="1"/>
  <c r="J619" i="1"/>
  <c r="K619" i="1" s="1"/>
  <c r="I620" i="1"/>
  <c r="N617" i="1" l="1"/>
  <c r="O617" i="1" s="1"/>
  <c r="O616" i="1"/>
  <c r="G617" i="1"/>
  <c r="F619" i="1"/>
  <c r="E619" i="1"/>
  <c r="U619" i="1"/>
  <c r="W619" i="1" s="1"/>
  <c r="D618" i="1"/>
  <c r="L618" i="1" s="1"/>
  <c r="J620" i="1"/>
  <c r="K620" i="1" s="1"/>
  <c r="I621" i="1"/>
  <c r="M618" i="1"/>
  <c r="U620" i="1" l="1"/>
  <c r="W620" i="1" s="1"/>
  <c r="M619" i="1"/>
  <c r="N618" i="1"/>
  <c r="N619" i="1" s="1"/>
  <c r="F620" i="1"/>
  <c r="E620" i="1"/>
  <c r="G618" i="1"/>
  <c r="J621" i="1"/>
  <c r="K621" i="1" s="1"/>
  <c r="I622" i="1"/>
  <c r="D619" i="1"/>
  <c r="L619" i="1" s="1"/>
  <c r="O618" i="1" l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D621" i="1"/>
  <c r="L621" i="1" s="1"/>
  <c r="M624" i="1" l="1"/>
  <c r="E623" i="1"/>
  <c r="F623" i="1"/>
  <c r="O621" i="1"/>
  <c r="O620" i="1"/>
  <c r="G621" i="1"/>
  <c r="J624" i="1"/>
  <c r="K624" i="1" s="1"/>
  <c r="I625" i="1"/>
  <c r="N624" i="1"/>
  <c r="U623" i="1"/>
  <c r="W623" i="1" s="1"/>
  <c r="D622" i="1"/>
  <c r="L622" i="1" l="1"/>
  <c r="O622" i="1" s="1"/>
  <c r="F624" i="1"/>
  <c r="E624" i="1"/>
  <c r="G622" i="1"/>
  <c r="D623" i="1"/>
  <c r="I626" i="1"/>
  <c r="J625" i="1"/>
  <c r="K625" i="1" s="1"/>
  <c r="N625" i="1"/>
  <c r="U624" i="1"/>
  <c r="W624" i="1" s="1"/>
  <c r="M625" i="1"/>
  <c r="L623" i="1" l="1"/>
  <c r="O623" i="1" s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l="1"/>
  <c r="O642" i="1" s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D645" i="1"/>
  <c r="L645" i="1" s="1"/>
  <c r="E647" i="1" l="1"/>
  <c r="F647" i="1"/>
  <c r="G645" i="1"/>
  <c r="U647" i="1"/>
  <c r="W647" i="1" s="1"/>
  <c r="I649" i="1"/>
  <c r="J648" i="1"/>
  <c r="K648" i="1" s="1"/>
  <c r="M646" i="1"/>
  <c r="O645" i="1"/>
  <c r="D646" i="1"/>
  <c r="U648" i="1" l="1"/>
  <c r="W648" i="1" s="1"/>
  <c r="L646" i="1"/>
  <c r="O646" i="1" s="1"/>
  <c r="M647" i="1"/>
  <c r="N647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l="1"/>
  <c r="O649" i="1" s="1"/>
  <c r="M650" i="1"/>
  <c r="E651" i="1"/>
  <c r="F651" i="1"/>
  <c r="Y647" i="1"/>
  <c r="U651" i="1"/>
  <c r="W651" i="1" s="1"/>
  <c r="J652" i="1"/>
  <c r="K652" i="1" s="1"/>
  <c r="I653" i="1"/>
  <c r="O648" i="1"/>
  <c r="D650" i="1"/>
  <c r="L650" i="1" s="1"/>
  <c r="G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s="1"/>
  <c r="O652" i="1" l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s="1"/>
  <c r="O660" i="1" l="1"/>
  <c r="F662" i="1"/>
  <c r="E662" i="1"/>
  <c r="D661" i="1"/>
  <c r="G660" i="1"/>
  <c r="U662" i="1"/>
  <c r="W662" i="1" s="1"/>
  <c r="I664" i="1"/>
  <c r="J663" i="1"/>
  <c r="K663" i="1" s="1"/>
  <c r="M663" i="1"/>
  <c r="N663" i="1"/>
  <c r="L661" i="1" l="1"/>
  <c r="O661" i="1" s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I682" i="1"/>
  <c r="J681" i="1"/>
  <c r="K681" i="1" s="1"/>
  <c r="D679" i="1"/>
  <c r="L679" i="1" s="1"/>
  <c r="Y926" i="1"/>
  <c r="N679" i="1" l="1"/>
  <c r="O679" i="1" s="1"/>
  <c r="M680" i="1"/>
  <c r="M681" i="1" s="1"/>
  <c r="M682" i="1" s="1"/>
  <c r="F681" i="1"/>
  <c r="E681" i="1"/>
  <c r="G679" i="1"/>
  <c r="O678" i="1"/>
  <c r="U681" i="1"/>
  <c r="W681" i="1" s="1"/>
  <c r="J682" i="1"/>
  <c r="K682" i="1" s="1"/>
  <c r="I683" i="1"/>
  <c r="Y677" i="1"/>
  <c r="D680" i="1"/>
  <c r="L680" i="1" s="1"/>
  <c r="N680" i="1" l="1"/>
  <c r="N681" i="1" s="1"/>
  <c r="N682" i="1" s="1"/>
  <c r="N683" i="1" s="1"/>
  <c r="E682" i="1"/>
  <c r="F682" i="1"/>
  <c r="Y678" i="1"/>
  <c r="G680" i="1"/>
  <c r="J683" i="1"/>
  <c r="K683" i="1" s="1"/>
  <c r="I684" i="1"/>
  <c r="M683" i="1"/>
  <c r="U682" i="1"/>
  <c r="W682" i="1" s="1"/>
  <c r="D681" i="1"/>
  <c r="L681" i="1" s="1"/>
  <c r="O681" i="1" l="1"/>
  <c r="O680" i="1"/>
  <c r="M684" i="1"/>
  <c r="F683" i="1"/>
  <c r="E683" i="1"/>
  <c r="G681" i="1"/>
  <c r="D682" i="1"/>
  <c r="I685" i="1"/>
  <c r="J684" i="1"/>
  <c r="K684" i="1" s="1"/>
  <c r="N684" i="1"/>
  <c r="U683" i="1"/>
  <c r="W683" i="1" s="1"/>
  <c r="L682" i="1" l="1"/>
  <c r="O682" i="1" s="1"/>
  <c r="M685" i="1"/>
  <c r="E684" i="1"/>
  <c r="F684" i="1"/>
  <c r="G682" i="1"/>
  <c r="U684" i="1"/>
  <c r="W684" i="1" s="1"/>
  <c r="I686" i="1"/>
  <c r="J685" i="1"/>
  <c r="K685" i="1" s="1"/>
  <c r="N685" i="1"/>
  <c r="D683" i="1"/>
  <c r="L683" i="1" l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L684" i="1" l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l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N708" i="1"/>
  <c r="Y956" i="1"/>
  <c r="N709" i="1" l="1"/>
  <c r="O709" i="1" s="1"/>
  <c r="M710" i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N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Y708" i="1"/>
  <c r="J714" i="1"/>
  <c r="K714" i="1" s="1"/>
  <c r="I715" i="1"/>
  <c r="U713" i="1"/>
  <c r="W713" i="1" s="1"/>
  <c r="D712" i="1"/>
  <c r="G711" i="1"/>
  <c r="L712" i="1" l="1"/>
  <c r="O712" i="1" s="1"/>
  <c r="O711" i="1"/>
  <c r="F714" i="1"/>
  <c r="E714" i="1"/>
  <c r="G712" i="1"/>
  <c r="D713" i="1"/>
  <c r="I716" i="1"/>
  <c r="J715" i="1"/>
  <c r="K715" i="1" s="1"/>
  <c r="N715" i="1"/>
  <c r="U714" i="1"/>
  <c r="W714" i="1" s="1"/>
  <c r="M715" i="1"/>
  <c r="L713" i="1" l="1"/>
  <c r="O713" i="1" s="1"/>
  <c r="E715" i="1"/>
  <c r="F715" i="1"/>
  <c r="G713" i="1"/>
  <c r="M716" i="1"/>
  <c r="D714" i="1"/>
  <c r="U715" i="1"/>
  <c r="W715" i="1" s="1"/>
  <c r="I717" i="1"/>
  <c r="J716" i="1"/>
  <c r="K716" i="1" s="1"/>
  <c r="N716" i="1"/>
  <c r="L714" i="1" l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L715" i="1" l="1"/>
  <c r="O715" i="1" s="1"/>
  <c r="E717" i="1"/>
  <c r="F717" i="1"/>
  <c r="I719" i="1"/>
  <c r="J718" i="1"/>
  <c r="K718" i="1" s="1"/>
  <c r="M718" i="1"/>
  <c r="N718" i="1"/>
  <c r="U717" i="1"/>
  <c r="W717" i="1" s="1"/>
  <c r="D716" i="1"/>
  <c r="G715" i="1"/>
  <c r="L716" i="1" l="1"/>
  <c r="O716" i="1" s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l="1"/>
  <c r="O719" i="1" s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l="1"/>
  <c r="O724" i="1" s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L729" i="1" l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s="1"/>
  <c r="O731" i="1" l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Y984" i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M742" i="1" l="1"/>
  <c r="M743" i="1" s="1"/>
  <c r="M744" i="1" s="1"/>
  <c r="N741" i="1"/>
  <c r="F743" i="1"/>
  <c r="E743" i="1"/>
  <c r="G741" i="1"/>
  <c r="U743" i="1"/>
  <c r="W743" i="1" s="1"/>
  <c r="D742" i="1"/>
  <c r="L742" i="1" s="1"/>
  <c r="I745" i="1"/>
  <c r="J744" i="1"/>
  <c r="K744" i="1" s="1"/>
  <c r="N742" i="1" l="1"/>
  <c r="N743" i="1" s="1"/>
  <c r="N744" i="1" s="1"/>
  <c r="N745" i="1" s="1"/>
  <c r="O741" i="1"/>
  <c r="E744" i="1"/>
  <c r="F744" i="1"/>
  <c r="G742" i="1"/>
  <c r="Y739" i="1"/>
  <c r="M745" i="1"/>
  <c r="U744" i="1"/>
  <c r="W744" i="1" s="1"/>
  <c r="I746" i="1"/>
  <c r="J745" i="1"/>
  <c r="K745" i="1" s="1"/>
  <c r="D743" i="1"/>
  <c r="L743" i="1" s="1"/>
  <c r="O743" i="1" l="1"/>
  <c r="O742" i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L754" i="1" s="1"/>
  <c r="G753" i="1"/>
  <c r="O754" i="1" l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U759" i="1"/>
  <c r="W759" i="1" s="1"/>
  <c r="L758" i="1" l="1"/>
  <c r="O758" i="1" s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Y1015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N769" i="1"/>
  <c r="N770" i="1" l="1"/>
  <c r="O770" i="1" s="1"/>
  <c r="M771" i="1"/>
  <c r="M772" i="1" s="1"/>
  <c r="M773" i="1" s="1"/>
  <c r="E772" i="1"/>
  <c r="F772" i="1"/>
  <c r="G770" i="1"/>
  <c r="O769" i="1"/>
  <c r="D771" i="1"/>
  <c r="L771" i="1" s="1"/>
  <c r="Y768" i="1"/>
  <c r="J773" i="1"/>
  <c r="K773" i="1" s="1"/>
  <c r="I774" i="1"/>
  <c r="U772" i="1"/>
  <c r="W772" i="1" s="1"/>
  <c r="Y1018" i="1"/>
  <c r="N771" i="1" l="1"/>
  <c r="N772" i="1" s="1"/>
  <c r="N773" i="1" s="1"/>
  <c r="F773" i="1"/>
  <c r="E773" i="1"/>
  <c r="G771" i="1"/>
  <c r="Y769" i="1"/>
  <c r="U773" i="1"/>
  <c r="W773" i="1" s="1"/>
  <c r="D772" i="1"/>
  <c r="L772" i="1" s="1"/>
  <c r="I775" i="1"/>
  <c r="J774" i="1"/>
  <c r="K774" i="1" s="1"/>
  <c r="O772" i="1" l="1"/>
  <c r="O771" i="1"/>
  <c r="E774" i="1"/>
  <c r="F774" i="1"/>
  <c r="G772" i="1"/>
  <c r="U774" i="1"/>
  <c r="W774" i="1" s="1"/>
  <c r="I776" i="1"/>
  <c r="J775" i="1"/>
  <c r="K775" i="1" s="1"/>
  <c r="D773" i="1"/>
  <c r="L773" i="1" s="1"/>
  <c r="O773" i="1" l="1"/>
  <c r="M774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U776" i="1"/>
  <c r="W776" i="1" s="1"/>
  <c r="J777" i="1"/>
  <c r="K777" i="1" s="1"/>
  <c r="I778" i="1"/>
  <c r="G774" i="1"/>
  <c r="O775" i="1" l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G786" i="1"/>
  <c r="L787" i="1" l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L794" i="1" l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U798" i="1"/>
  <c r="W798" i="1" s="1"/>
  <c r="G796" i="1"/>
  <c r="L797" i="1" l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E800" i="1" l="1"/>
  <c r="F800" i="1"/>
  <c r="G798" i="1"/>
  <c r="U800" i="1"/>
  <c r="W800" i="1" s="1"/>
  <c r="I802" i="1"/>
  <c r="J801" i="1"/>
  <c r="K801" i="1" s="1"/>
  <c r="D799" i="1"/>
  <c r="M799" i="1"/>
  <c r="O798" i="1"/>
  <c r="L799" i="1" l="1"/>
  <c r="O799" i="1" s="1"/>
  <c r="M800" i="1"/>
  <c r="F801" i="1"/>
  <c r="E801" i="1"/>
  <c r="U801" i="1"/>
  <c r="W801" i="1" s="1"/>
  <c r="I803" i="1"/>
  <c r="J802" i="1"/>
  <c r="K802" i="1" s="1"/>
  <c r="U802" i="1" s="1"/>
  <c r="W802" i="1" s="1"/>
  <c r="D800" i="1"/>
  <c r="L800" i="1" s="1"/>
  <c r="G799" i="1"/>
  <c r="M801" i="1" l="1"/>
  <c r="N800" i="1"/>
  <c r="N801" i="1" s="1"/>
  <c r="F802" i="1"/>
  <c r="E802" i="1"/>
  <c r="G800" i="1"/>
  <c r="I804" i="1"/>
  <c r="J803" i="1"/>
  <c r="K803" i="1" s="1"/>
  <c r="D801" i="1"/>
  <c r="L801" i="1" s="1"/>
  <c r="Y1048" i="1"/>
  <c r="O800" i="1" l="1"/>
  <c r="E803" i="1"/>
  <c r="F803" i="1"/>
  <c r="G801" i="1"/>
  <c r="O801" i="1"/>
  <c r="M802" i="1"/>
  <c r="U803" i="1"/>
  <c r="W803" i="1" s="1"/>
  <c r="J804" i="1"/>
  <c r="K804" i="1" s="1"/>
  <c r="I805" i="1"/>
  <c r="D802" i="1"/>
  <c r="L802" i="1" s="1"/>
  <c r="Y1049" i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M805" i="1" s="1"/>
  <c r="N802" i="1"/>
  <c r="N803" i="1" l="1"/>
  <c r="N804" i="1" s="1"/>
  <c r="N805" i="1" s="1"/>
  <c r="N806" i="1" s="1"/>
  <c r="E805" i="1"/>
  <c r="F805" i="1"/>
  <c r="G803" i="1"/>
  <c r="U805" i="1"/>
  <c r="W805" i="1" s="1"/>
  <c r="I807" i="1"/>
  <c r="J806" i="1"/>
  <c r="K806" i="1" s="1"/>
  <c r="M806" i="1"/>
  <c r="O802" i="1"/>
  <c r="D804" i="1"/>
  <c r="L804" i="1" s="1"/>
  <c r="O804" i="1" l="1"/>
  <c r="O803" i="1"/>
  <c r="F806" i="1"/>
  <c r="E806" i="1"/>
  <c r="G804" i="1"/>
  <c r="I808" i="1"/>
  <c r="J807" i="1"/>
  <c r="K807" i="1" s="1"/>
  <c r="N807" i="1"/>
  <c r="U806" i="1"/>
  <c r="W806" i="1" s="1"/>
  <c r="D805" i="1"/>
  <c r="M807" i="1"/>
  <c r="L805" i="1" l="1"/>
  <c r="O805" i="1" s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l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l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F831" i="1" l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Y830" i="1"/>
  <c r="D833" i="1"/>
  <c r="L833" i="1" s="1"/>
  <c r="J835" i="1"/>
  <c r="K835" i="1" s="1"/>
  <c r="I836" i="1"/>
  <c r="U834" i="1"/>
  <c r="W834" i="1" s="1"/>
  <c r="N833" i="1" l="1"/>
  <c r="N834" i="1" s="1"/>
  <c r="F835" i="1"/>
  <c r="E835" i="1"/>
  <c r="G833" i="1"/>
  <c r="Y831" i="1"/>
  <c r="D834" i="1"/>
  <c r="M835" i="1" s="1"/>
  <c r="M836" i="1" s="1"/>
  <c r="I837" i="1"/>
  <c r="J836" i="1"/>
  <c r="K836" i="1" s="1"/>
  <c r="U835" i="1"/>
  <c r="W835" i="1" s="1"/>
  <c r="L834" i="1" l="1"/>
  <c r="O834" i="1" s="1"/>
  <c r="N835" i="1"/>
  <c r="N836" i="1" s="1"/>
  <c r="N837" i="1" s="1"/>
  <c r="O833" i="1"/>
  <c r="G834" i="1"/>
  <c r="E836" i="1"/>
  <c r="F836" i="1"/>
  <c r="U836" i="1"/>
  <c r="W836" i="1" s="1"/>
  <c r="I838" i="1"/>
  <c r="J837" i="1"/>
  <c r="K837" i="1" s="1"/>
  <c r="M837" i="1"/>
  <c r="D835" i="1"/>
  <c r="L835" i="1" s="1"/>
  <c r="O835" i="1" l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l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l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E858" i="1"/>
  <c r="F858" i="1"/>
  <c r="D857" i="1"/>
  <c r="G856" i="1"/>
  <c r="U858" i="1"/>
  <c r="W858" i="1" s="1"/>
  <c r="I860" i="1"/>
  <c r="J859" i="1"/>
  <c r="K859" i="1" s="1"/>
  <c r="L857" i="1" l="1"/>
  <c r="O857" i="1" s="1"/>
  <c r="G857" i="1"/>
  <c r="F859" i="1"/>
  <c r="E859" i="1"/>
  <c r="D858" i="1"/>
  <c r="L858" i="1" s="1"/>
  <c r="U859" i="1"/>
  <c r="W859" i="1" s="1"/>
  <c r="I861" i="1"/>
  <c r="J860" i="1"/>
  <c r="K860" i="1" s="1"/>
  <c r="O858" i="1" l="1"/>
  <c r="M859" i="1"/>
  <c r="N859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N860" i="1" s="1"/>
  <c r="O859" i="1"/>
  <c r="Y1107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M863" i="1" s="1"/>
  <c r="M864" i="1" s="1"/>
  <c r="N861" i="1"/>
  <c r="N862" i="1" s="1"/>
  <c r="N863" i="1" s="1"/>
  <c r="N864" i="1" s="1"/>
  <c r="D862" i="1"/>
  <c r="L862" i="1" s="1"/>
  <c r="U863" i="1"/>
  <c r="W863" i="1" s="1"/>
  <c r="E864" i="1" l="1"/>
  <c r="F864" i="1"/>
  <c r="O862" i="1"/>
  <c r="O861" i="1"/>
  <c r="D863" i="1"/>
  <c r="G862" i="1"/>
  <c r="U864" i="1"/>
  <c r="W864" i="1" s="1"/>
  <c r="I866" i="1"/>
  <c r="J865" i="1"/>
  <c r="K865" i="1" s="1"/>
  <c r="L863" i="1" l="1"/>
  <c r="O863" i="1" s="1"/>
  <c r="F865" i="1"/>
  <c r="E865" i="1"/>
  <c r="G863" i="1"/>
  <c r="D864" i="1"/>
  <c r="L864" i="1" s="1"/>
  <c r="I867" i="1"/>
  <c r="J866" i="1"/>
  <c r="K866" i="1" s="1"/>
  <c r="U865" i="1"/>
  <c r="W865" i="1" s="1"/>
  <c r="O864" i="1" l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l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O874" i="1" l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L887" i="1" s="1"/>
  <c r="I890" i="1"/>
  <c r="J889" i="1"/>
  <c r="K889" i="1" s="1"/>
  <c r="N889" i="1"/>
  <c r="O887" i="1" l="1"/>
  <c r="F889" i="1"/>
  <c r="E889" i="1"/>
  <c r="G887" i="1"/>
  <c r="U889" i="1"/>
  <c r="W889" i="1" s="1"/>
  <c r="I891" i="1"/>
  <c r="J890" i="1"/>
  <c r="K890" i="1" s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D889" i="1"/>
  <c r="L889" i="1" s="1"/>
  <c r="O889" i="1" l="1"/>
  <c r="M890" i="1"/>
  <c r="N890" i="1" s="1"/>
  <c r="F891" i="1"/>
  <c r="E891" i="1"/>
  <c r="G889" i="1"/>
  <c r="J892" i="1"/>
  <c r="K892" i="1" s="1"/>
  <c r="I893" i="1"/>
  <c r="U891" i="1"/>
  <c r="W891" i="1" s="1"/>
  <c r="D890" i="1"/>
  <c r="L890" i="1" s="1"/>
  <c r="E892" i="1" l="1"/>
  <c r="F892" i="1"/>
  <c r="G890" i="1"/>
  <c r="M891" i="1"/>
  <c r="N891" i="1" s="1"/>
  <c r="O890" i="1"/>
  <c r="D891" i="1"/>
  <c r="L891" i="1" s="1"/>
  <c r="J893" i="1"/>
  <c r="K893" i="1" s="1"/>
  <c r="I894" i="1"/>
  <c r="U892" i="1"/>
  <c r="W892" i="1" s="1"/>
  <c r="Y1138" i="1"/>
  <c r="U893" i="1" l="1"/>
  <c r="W893" i="1" s="1"/>
  <c r="O891" i="1"/>
  <c r="M892" i="1"/>
  <c r="N892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s="1"/>
  <c r="M896" i="1" s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6" i="1"/>
  <c r="W896" i="1" s="1"/>
  <c r="D895" i="1"/>
  <c r="L895" i="1" s="1"/>
  <c r="O893" i="1"/>
  <c r="O895" i="1" l="1"/>
  <c r="O894" i="1"/>
  <c r="F897" i="1"/>
  <c r="E897" i="1"/>
  <c r="U897" i="1"/>
  <c r="W897" i="1" s="1"/>
  <c r="D896" i="1"/>
  <c r="J898" i="1"/>
  <c r="K898" i="1" s="1"/>
  <c r="I899" i="1"/>
  <c r="N898" i="1"/>
  <c r="G895" i="1"/>
  <c r="M898" i="1"/>
  <c r="L896" i="1" l="1"/>
  <c r="O896" i="1" s="1"/>
  <c r="E898" i="1"/>
  <c r="F898" i="1"/>
  <c r="G896" i="1"/>
  <c r="D897" i="1"/>
  <c r="L897" i="1" s="1"/>
  <c r="I900" i="1"/>
  <c r="J899" i="1"/>
  <c r="K899" i="1" s="1"/>
  <c r="M899" i="1"/>
  <c r="N899" i="1"/>
  <c r="U898" i="1"/>
  <c r="W898" i="1" s="1"/>
  <c r="O897" i="1" l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l="1"/>
  <c r="O898" i="1" s="1"/>
  <c r="E900" i="1"/>
  <c r="F900" i="1"/>
  <c r="J901" i="1"/>
  <c r="K901" i="1" s="1"/>
  <c r="I902" i="1"/>
  <c r="M901" i="1"/>
  <c r="N901" i="1"/>
  <c r="D899" i="1"/>
  <c r="L899" i="1" s="1"/>
  <c r="U900" i="1"/>
  <c r="W900" i="1" s="1"/>
  <c r="G898" i="1"/>
  <c r="O899" i="1" l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L902" i="1" s="1"/>
  <c r="U903" i="1"/>
  <c r="W903" i="1" s="1"/>
  <c r="G901" i="1"/>
  <c r="I905" i="1"/>
  <c r="J904" i="1"/>
  <c r="K904" i="1" s="1"/>
  <c r="M904" i="1"/>
  <c r="N904" i="1"/>
  <c r="O902" i="1" l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s="1"/>
  <c r="O905" i="1" l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L910" i="1" s="1"/>
  <c r="U911" i="1"/>
  <c r="W911" i="1" s="1"/>
  <c r="G909" i="1"/>
  <c r="O910" i="1" l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s="1"/>
  <c r="O912" i="1" l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D918" i="1"/>
  <c r="L918" i="1" l="1"/>
  <c r="O918" i="1" s="1"/>
  <c r="E920" i="1"/>
  <c r="F920" i="1"/>
  <c r="G918" i="1"/>
  <c r="U920" i="1"/>
  <c r="W920" i="1" s="1"/>
  <c r="I922" i="1"/>
  <c r="J921" i="1"/>
  <c r="K921" i="1" s="1"/>
  <c r="D919" i="1"/>
  <c r="L919" i="1" s="1"/>
  <c r="O919" i="1" l="1"/>
  <c r="M920" i="1"/>
  <c r="N920" i="1" s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N922" i="1"/>
  <c r="N923" i="1" s="1"/>
  <c r="U924" i="1"/>
  <c r="W924" i="1" s="1"/>
  <c r="D923" i="1"/>
  <c r="L923" i="1" s="1"/>
  <c r="M924" i="1" l="1"/>
  <c r="N924" i="1" s="1"/>
  <c r="F925" i="1"/>
  <c r="E925" i="1"/>
  <c r="G923" i="1"/>
  <c r="U925" i="1"/>
  <c r="W925" i="1" s="1"/>
  <c r="O923" i="1"/>
  <c r="J926" i="1"/>
  <c r="K926" i="1" s="1"/>
  <c r="I927" i="1"/>
  <c r="D924" i="1"/>
  <c r="L924" i="1" s="1"/>
  <c r="O922" i="1"/>
  <c r="O924" i="1" l="1"/>
  <c r="M925" i="1"/>
  <c r="F926" i="1"/>
  <c r="E926" i="1"/>
  <c r="U926" i="1"/>
  <c r="W926" i="1" s="1"/>
  <c r="J927" i="1"/>
  <c r="K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U927" i="1"/>
  <c r="W927" i="1" s="1"/>
  <c r="D926" i="1"/>
  <c r="L926" i="1" s="1"/>
  <c r="I929" i="1"/>
  <c r="J928" i="1"/>
  <c r="K928" i="1" s="1"/>
  <c r="O926" i="1" l="1"/>
  <c r="O925" i="1"/>
  <c r="M929" i="1"/>
  <c r="F928" i="1"/>
  <c r="E928" i="1"/>
  <c r="G926" i="1"/>
  <c r="U928" i="1"/>
  <c r="W928" i="1" s="1"/>
  <c r="I930" i="1"/>
  <c r="J929" i="1"/>
  <c r="K929" i="1" s="1"/>
  <c r="N929" i="1"/>
  <c r="D927" i="1"/>
  <c r="L927" i="1" l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s="1"/>
  <c r="O929" i="1" l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L932" i="1" l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s="1"/>
  <c r="O933" i="1" l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L938" i="1" s="1"/>
  <c r="U939" i="1"/>
  <c r="W939" i="1" s="1"/>
  <c r="I941" i="1"/>
  <c r="J940" i="1"/>
  <c r="K940" i="1" s="1"/>
  <c r="M940" i="1"/>
  <c r="N940" i="1"/>
  <c r="O938" i="1" l="1"/>
  <c r="F940" i="1"/>
  <c r="E940" i="1"/>
  <c r="G938" i="1"/>
  <c r="D939" i="1"/>
  <c r="L939" i="1" s="1"/>
  <c r="M941" i="1"/>
  <c r="J941" i="1"/>
  <c r="K941" i="1" s="1"/>
  <c r="I942" i="1"/>
  <c r="N941" i="1"/>
  <c r="U940" i="1"/>
  <c r="W940" i="1" s="1"/>
  <c r="O939" i="1" l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D949" i="1"/>
  <c r="L949" i="1" s="1"/>
  <c r="U950" i="1"/>
  <c r="W950" i="1" s="1"/>
  <c r="O949" i="1" l="1"/>
  <c r="F951" i="1"/>
  <c r="E951" i="1"/>
  <c r="G949" i="1"/>
  <c r="D950" i="1"/>
  <c r="L950" i="1" s="1"/>
  <c r="U951" i="1"/>
  <c r="W951" i="1" s="1"/>
  <c r="I953" i="1"/>
  <c r="J952" i="1"/>
  <c r="K952" i="1" s="1"/>
  <c r="O950" i="1" l="1"/>
  <c r="M951" i="1"/>
  <c r="N951" i="1" s="1"/>
  <c r="G950" i="1"/>
  <c r="E952" i="1"/>
  <c r="F952" i="1"/>
  <c r="U952" i="1"/>
  <c r="W952" i="1" s="1"/>
  <c r="D951" i="1"/>
  <c r="L951" i="1" s="1"/>
  <c r="I954" i="1"/>
  <c r="J953" i="1"/>
  <c r="K953" i="1" s="1"/>
  <c r="Y1198" i="1"/>
  <c r="U953" i="1" l="1"/>
  <c r="W953" i="1" s="1"/>
  <c r="F953" i="1"/>
  <c r="E953" i="1"/>
  <c r="G951" i="1"/>
  <c r="I955" i="1"/>
  <c r="J954" i="1"/>
  <c r="K954" i="1" s="1"/>
  <c r="M952" i="1"/>
  <c r="N952" i="1" s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N955" i="1" s="1"/>
  <c r="N956" i="1" s="1"/>
  <c r="M954" i="1"/>
  <c r="M955" i="1" s="1"/>
  <c r="M956" i="1" s="1"/>
  <c r="I957" i="1"/>
  <c r="J956" i="1"/>
  <c r="K956" i="1" s="1"/>
  <c r="E956" i="1" l="1"/>
  <c r="M957" i="1"/>
  <c r="F956" i="1"/>
  <c r="G954" i="1"/>
  <c r="O954" i="1"/>
  <c r="U956" i="1"/>
  <c r="W956" i="1" s="1"/>
  <c r="D955" i="1"/>
  <c r="O953" i="1"/>
  <c r="J957" i="1"/>
  <c r="K957" i="1" s="1"/>
  <c r="I958" i="1"/>
  <c r="N957" i="1"/>
  <c r="L955" i="1" l="1"/>
  <c r="O955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E958" i="1"/>
  <c r="F958" i="1"/>
  <c r="G956" i="1"/>
  <c r="Y953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l="1"/>
  <c r="O972" i="1" s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U976" i="1"/>
  <c r="W976" i="1" s="1"/>
  <c r="J977" i="1"/>
  <c r="K977" i="1" s="1"/>
  <c r="I978" i="1"/>
  <c r="M977" i="1"/>
  <c r="N977" i="1"/>
  <c r="L975" i="1" l="1"/>
  <c r="O975" i="1" s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L977" i="1" s="1"/>
  <c r="U978" i="1"/>
  <c r="W978" i="1" s="1"/>
  <c r="O977" i="1" l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U980" i="1"/>
  <c r="W980" i="1" s="1"/>
  <c r="D979" i="1"/>
  <c r="L979" i="1" s="1"/>
  <c r="O979" i="1" l="1"/>
  <c r="E981" i="1"/>
  <c r="F981" i="1"/>
  <c r="G979" i="1"/>
  <c r="D980" i="1"/>
  <c r="L980" i="1" s="1"/>
  <c r="J982" i="1"/>
  <c r="K982" i="1" s="1"/>
  <c r="I983" i="1"/>
  <c r="U981" i="1"/>
  <c r="W981" i="1" s="1"/>
  <c r="O980" i="1" l="1"/>
  <c r="M981" i="1"/>
  <c r="F982" i="1"/>
  <c r="E982" i="1"/>
  <c r="G980" i="1"/>
  <c r="U982" i="1"/>
  <c r="W982" i="1" s="1"/>
  <c r="I984" i="1"/>
  <c r="J983" i="1"/>
  <c r="K983" i="1" s="1"/>
  <c r="D981" i="1"/>
  <c r="L981" i="1" s="1"/>
  <c r="N981" i="1" l="1"/>
  <c r="O981" i="1" s="1"/>
  <c r="M982" i="1"/>
  <c r="E983" i="1"/>
  <c r="F983" i="1"/>
  <c r="G981" i="1"/>
  <c r="U983" i="1"/>
  <c r="W983" i="1" s="1"/>
  <c r="J984" i="1"/>
  <c r="K984" i="1" s="1"/>
  <c r="I985" i="1"/>
  <c r="D982" i="1"/>
  <c r="L982" i="1" s="1"/>
  <c r="Y1229" i="1"/>
  <c r="N982" i="1" l="1"/>
  <c r="O982" i="1" s="1"/>
  <c r="F984" i="1"/>
  <c r="E984" i="1"/>
  <c r="M983" i="1"/>
  <c r="J985" i="1"/>
  <c r="K985" i="1" s="1"/>
  <c r="I986" i="1"/>
  <c r="U984" i="1"/>
  <c r="W984" i="1" s="1"/>
  <c r="D983" i="1"/>
  <c r="L983" i="1" s="1"/>
  <c r="G982" i="1"/>
  <c r="N983" i="1" l="1"/>
  <c r="O983" i="1" s="1"/>
  <c r="M984" i="1"/>
  <c r="E985" i="1"/>
  <c r="F985" i="1"/>
  <c r="G983" i="1"/>
  <c r="D984" i="1"/>
  <c r="L984" i="1" s="1"/>
  <c r="J986" i="1"/>
  <c r="K986" i="1" s="1"/>
  <c r="I987" i="1"/>
  <c r="U985" i="1"/>
  <c r="W985" i="1" s="1"/>
  <c r="U986" i="1" l="1"/>
  <c r="W986" i="1" s="1"/>
  <c r="M985" i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Y986" i="1"/>
  <c r="U991" i="1"/>
  <c r="W991" i="1" s="1"/>
  <c r="D990" i="1"/>
  <c r="L990" i="1" s="1"/>
  <c r="I993" i="1"/>
  <c r="J992" i="1"/>
  <c r="K992" i="1" s="1"/>
  <c r="M992" i="1"/>
  <c r="N992" i="1"/>
  <c r="O990" i="1" l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L1002" i="1" l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U1012" i="1" s="1"/>
  <c r="W1012" i="1" s="1"/>
  <c r="I1013" i="1"/>
  <c r="F1012" i="1" l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N1012" i="1"/>
  <c r="N1013" i="1" l="1"/>
  <c r="O1013" i="1" s="1"/>
  <c r="M1014" i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N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N1016" i="1" s="1"/>
  <c r="N1017" i="1" s="1"/>
  <c r="N1018" i="1" s="1"/>
  <c r="M1016" i="1"/>
  <c r="M1017" i="1" s="1"/>
  <c r="M1018" i="1" s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O1016" i="1" l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N1019" i="1"/>
  <c r="L1017" i="1" l="1"/>
  <c r="O1017" i="1" s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L1020" i="1" l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L1026" i="1" l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L1029" i="1" l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I1037" i="1"/>
  <c r="M1036" i="1"/>
  <c r="J1036" i="1"/>
  <c r="K1036" i="1" s="1"/>
  <c r="N1036" i="1"/>
  <c r="U1035" i="1"/>
  <c r="W1035" i="1" s="1"/>
  <c r="L1034" i="1" l="1"/>
  <c r="O1034" i="1" s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l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L1040" i="1" l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N1043" i="1"/>
  <c r="N1044" i="1" s="1"/>
  <c r="D1044" i="1"/>
  <c r="L1044" i="1" s="1"/>
  <c r="U1045" i="1"/>
  <c r="W1045" i="1" s="1"/>
  <c r="M1045" i="1" l="1"/>
  <c r="M1046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N1045" i="1" l="1"/>
  <c r="N1046" i="1" s="1"/>
  <c r="E1047" i="1"/>
  <c r="F1047" i="1"/>
  <c r="G1045" i="1"/>
  <c r="U1047" i="1"/>
  <c r="W1047" i="1" s="1"/>
  <c r="I1049" i="1"/>
  <c r="J1048" i="1"/>
  <c r="K1048" i="1" s="1"/>
  <c r="D1046" i="1"/>
  <c r="L1046" i="1" s="1"/>
  <c r="O1045" i="1" l="1"/>
  <c r="O1046" i="1"/>
  <c r="M1047" i="1"/>
  <c r="F1048" i="1"/>
  <c r="E1048" i="1"/>
  <c r="Y1043" i="1"/>
  <c r="D1047" i="1"/>
  <c r="L1047" i="1" s="1"/>
  <c r="J1049" i="1"/>
  <c r="K1049" i="1" s="1"/>
  <c r="I1050" i="1"/>
  <c r="U1048" i="1"/>
  <c r="W1048" i="1" s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D1048" i="1"/>
  <c r="L1048" i="1" s="1"/>
  <c r="U1049" i="1"/>
  <c r="W1049" i="1" s="1"/>
  <c r="O1048" i="1" l="1"/>
  <c r="O1047" i="1"/>
  <c r="F1050" i="1"/>
  <c r="E1050" i="1"/>
  <c r="G1048" i="1"/>
  <c r="U1050" i="1"/>
  <c r="W1050" i="1" s="1"/>
  <c r="J1051" i="1"/>
  <c r="K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L1050" i="1" l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l="1"/>
  <c r="O1061" i="1" s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L1067" i="1" l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O1069" i="1" l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D1071" i="1"/>
  <c r="L1071" i="1" s="1"/>
  <c r="E1073" i="1" l="1"/>
  <c r="F1073" i="1"/>
  <c r="G1071" i="1"/>
  <c r="M1072" i="1"/>
  <c r="O1071" i="1"/>
  <c r="U1073" i="1"/>
  <c r="W1073" i="1" s="1"/>
  <c r="D1072" i="1"/>
  <c r="J1074" i="1"/>
  <c r="K1074" i="1" s="1"/>
  <c r="I1075" i="1"/>
  <c r="L1072" i="1" l="1"/>
  <c r="O1072" i="1" s="1"/>
  <c r="M1073" i="1"/>
  <c r="N1073" i="1" s="1"/>
  <c r="F1074" i="1"/>
  <c r="E1074" i="1"/>
  <c r="G1072" i="1"/>
  <c r="D1073" i="1"/>
  <c r="L1073" i="1" s="1"/>
  <c r="U1074" i="1"/>
  <c r="W1074" i="1" s="1"/>
  <c r="I1076" i="1"/>
  <c r="J1075" i="1"/>
  <c r="K1075" i="1" s="1"/>
  <c r="M1074" i="1" l="1"/>
  <c r="N1074" i="1" s="1"/>
  <c r="O1073" i="1"/>
  <c r="U1075" i="1"/>
  <c r="W1075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I1081" i="1"/>
  <c r="M1080" i="1"/>
  <c r="N1080" i="1"/>
  <c r="U1079" i="1"/>
  <c r="W1079" i="1" s="1"/>
  <c r="L1078" i="1" l="1"/>
  <c r="O1078" i="1" s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L1079" i="1" l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L1087" i="1" s="1"/>
  <c r="G1086" i="1"/>
  <c r="O1087" i="1" l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L1092" i="1" l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M1102" i="1"/>
  <c r="L1100" i="1" l="1"/>
  <c r="O1100" i="1" s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M1107" i="1" l="1"/>
  <c r="M1108" i="1" s="1"/>
  <c r="N1106" i="1"/>
  <c r="N1107" i="1" s="1"/>
  <c r="N1108" i="1" s="1"/>
  <c r="N1109" i="1" s="1"/>
  <c r="F1108" i="1"/>
  <c r="E1108" i="1"/>
  <c r="M1109" i="1"/>
  <c r="D1107" i="1"/>
  <c r="L1107" i="1" s="1"/>
  <c r="U1108" i="1"/>
  <c r="W1108" i="1" s="1"/>
  <c r="G1106" i="1"/>
  <c r="J1109" i="1"/>
  <c r="K1109" i="1" s="1"/>
  <c r="I1110" i="1"/>
  <c r="O1107" i="1" l="1"/>
  <c r="O1106" i="1"/>
  <c r="E1109" i="1"/>
  <c r="F1109" i="1"/>
  <c r="M1110" i="1"/>
  <c r="Y1104" i="1"/>
  <c r="G1107" i="1"/>
  <c r="U1109" i="1"/>
  <c r="W1109" i="1" s="1"/>
  <c r="D1108" i="1"/>
  <c r="I1111" i="1"/>
  <c r="J1110" i="1"/>
  <c r="K1110" i="1" s="1"/>
  <c r="N1110" i="1"/>
  <c r="L1108" i="1" l="1"/>
  <c r="O1108" i="1" s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O1121" i="1" l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N1134" i="1"/>
  <c r="N1135" i="1" l="1"/>
  <c r="O1135" i="1" s="1"/>
  <c r="M1136" i="1"/>
  <c r="M1137" i="1" s="1"/>
  <c r="E1137" i="1"/>
  <c r="F1137" i="1"/>
  <c r="O1134" i="1"/>
  <c r="G1135" i="1"/>
  <c r="Y1133" i="1"/>
  <c r="Y1134" i="1"/>
  <c r="U1137" i="1"/>
  <c r="W1137" i="1" s="1"/>
  <c r="J1138" i="1"/>
  <c r="K1138" i="1" s="1"/>
  <c r="I1139" i="1"/>
  <c r="D1136" i="1"/>
  <c r="L1136" i="1" s="1"/>
  <c r="N1136" i="1" l="1"/>
  <c r="N1137" i="1" s="1"/>
  <c r="F1138" i="1"/>
  <c r="E1138" i="1"/>
  <c r="U1138" i="1"/>
  <c r="W1138" i="1" s="1"/>
  <c r="I1140" i="1"/>
  <c r="J1139" i="1"/>
  <c r="K1139" i="1" s="1"/>
  <c r="G1136" i="1"/>
  <c r="D1137" i="1"/>
  <c r="L1137" i="1" s="1"/>
  <c r="O1136" i="1" l="1"/>
  <c r="O1137" i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N1140" i="1" s="1"/>
  <c r="N1141" i="1" s="1"/>
  <c r="M1139" i="1"/>
  <c r="M1140" i="1" s="1"/>
  <c r="M1141" i="1" s="1"/>
  <c r="F1140" i="1"/>
  <c r="E1140" i="1"/>
  <c r="I1142" i="1"/>
  <c r="J1141" i="1"/>
  <c r="K1141" i="1" s="1"/>
  <c r="U1140" i="1"/>
  <c r="W1140" i="1" s="1"/>
  <c r="D1139" i="1"/>
  <c r="L1139" i="1" s="1"/>
  <c r="G1138" i="1"/>
  <c r="O1139" i="1" l="1"/>
  <c r="O1138" i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L1140" i="1" l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L1141" i="1" l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L1148" i="1" s="1"/>
  <c r="U1149" i="1"/>
  <c r="W1149" i="1" s="1"/>
  <c r="G1147" i="1"/>
  <c r="J1150" i="1"/>
  <c r="K1150" i="1" s="1"/>
  <c r="I1151" i="1"/>
  <c r="M1150" i="1"/>
  <c r="N1150" i="1"/>
  <c r="O1148" i="1" l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L1150" i="1" s="1"/>
  <c r="G1149" i="1"/>
  <c r="O1150" i="1" l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L1157" i="1" s="1"/>
  <c r="U1158" i="1"/>
  <c r="W1158" i="1" s="1"/>
  <c r="J1159" i="1"/>
  <c r="K1159" i="1" s="1"/>
  <c r="I1160" i="1"/>
  <c r="M1159" i="1"/>
  <c r="N1159" i="1"/>
  <c r="G1156" i="1"/>
  <c r="O1157" i="1" l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L1160" i="1" l="1"/>
  <c r="O1160" i="1" s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4" i="1"/>
  <c r="W1164" i="1" s="1"/>
  <c r="D1163" i="1"/>
  <c r="L1163" i="1" s="1"/>
  <c r="E1165" i="1" l="1"/>
  <c r="F1165" i="1"/>
  <c r="M1164" i="1"/>
  <c r="O1163" i="1"/>
  <c r="G1163" i="1"/>
  <c r="D1164" i="1"/>
  <c r="U1165" i="1"/>
  <c r="W1165" i="1" s="1"/>
  <c r="I1167" i="1"/>
  <c r="J1166" i="1"/>
  <c r="K1166" i="1" s="1"/>
  <c r="L1164" i="1" l="1"/>
  <c r="O1164" i="1" s="1"/>
  <c r="M1165" i="1"/>
  <c r="N1165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N1167" i="1" l="1"/>
  <c r="O1167" i="1" s="1"/>
  <c r="M1168" i="1"/>
  <c r="E1169" i="1"/>
  <c r="F1169" i="1"/>
  <c r="G1167" i="1"/>
  <c r="O1166" i="1"/>
  <c r="J1170" i="1"/>
  <c r="K1170" i="1" s="1"/>
  <c r="I1171" i="1"/>
  <c r="Y1165" i="1"/>
  <c r="D1168" i="1"/>
  <c r="L1168" i="1" s="1"/>
  <c r="U1169" i="1"/>
  <c r="W1169" i="1" s="1"/>
  <c r="M1169" i="1" l="1"/>
  <c r="M1170" i="1" s="1"/>
  <c r="M1171" i="1" s="1"/>
  <c r="N1168" i="1"/>
  <c r="F1170" i="1"/>
  <c r="E1170" i="1"/>
  <c r="G1168" i="1"/>
  <c r="D1169" i="1"/>
  <c r="L1169" i="1" s="1"/>
  <c r="I1172" i="1"/>
  <c r="J1171" i="1"/>
  <c r="K1171" i="1" s="1"/>
  <c r="U1170" i="1"/>
  <c r="W1170" i="1" s="1"/>
  <c r="N1169" i="1" l="1"/>
  <c r="N1170" i="1" s="1"/>
  <c r="N1171" i="1" s="1"/>
  <c r="N1172" i="1" s="1"/>
  <c r="O1168" i="1"/>
  <c r="E1171" i="1"/>
  <c r="F1171" i="1"/>
  <c r="G1169" i="1"/>
  <c r="D1170" i="1"/>
  <c r="L1170" i="1" s="1"/>
  <c r="I1173" i="1"/>
  <c r="J1172" i="1"/>
  <c r="K1172" i="1" s="1"/>
  <c r="U1171" i="1"/>
  <c r="W1171" i="1" s="1"/>
  <c r="M1172" i="1"/>
  <c r="O1170" i="1" l="1"/>
  <c r="O1169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l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L1193" i="1" s="1"/>
  <c r="U1194" i="1"/>
  <c r="W1194" i="1" s="1"/>
  <c r="O1193" i="1" l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M1197" i="1"/>
  <c r="U1198" i="1"/>
  <c r="W1198" i="1" s="1"/>
  <c r="N1197" i="1" l="1"/>
  <c r="O1197" i="1" s="1"/>
  <c r="M1198" i="1"/>
  <c r="M1199" i="1" s="1"/>
  <c r="M1200" i="1" s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N1198" i="1" l="1"/>
  <c r="N1199" i="1" s="1"/>
  <c r="N1200" i="1" s="1"/>
  <c r="N1201" i="1" s="1"/>
  <c r="M1201" i="1"/>
  <c r="F1200" i="1"/>
  <c r="E1200" i="1"/>
  <c r="G1198" i="1"/>
  <c r="Y1196" i="1"/>
  <c r="U1200" i="1"/>
  <c r="W1200" i="1" s="1"/>
  <c r="D1199" i="1"/>
  <c r="L1199" i="1" s="1"/>
  <c r="J1201" i="1"/>
  <c r="K1201" i="1" s="1"/>
  <c r="I1202" i="1"/>
  <c r="O1199" i="1" l="1"/>
  <c r="O1198" i="1"/>
  <c r="E1201" i="1"/>
  <c r="F1201" i="1"/>
  <c r="D1200" i="1"/>
  <c r="J1202" i="1"/>
  <c r="K1202" i="1" s="1"/>
  <c r="I1203" i="1"/>
  <c r="N1202" i="1"/>
  <c r="U1201" i="1"/>
  <c r="W1201" i="1" s="1"/>
  <c r="G1199" i="1"/>
  <c r="M1202" i="1"/>
  <c r="L1200" i="1" l="1"/>
  <c r="O1200" i="1" s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l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L1221" i="1" l="1"/>
  <c r="O1221" i="1" s="1"/>
  <c r="E1223" i="1"/>
  <c r="F1223" i="1"/>
  <c r="G1221" i="1"/>
  <c r="D1222" i="1"/>
  <c r="J1224" i="1"/>
  <c r="K1224" i="1" s="1"/>
  <c r="I1225" i="1"/>
  <c r="U1223" i="1"/>
  <c r="W1223" i="1" s="1"/>
  <c r="L1222" i="1" l="1"/>
  <c r="O1222" i="1" s="1"/>
  <c r="F1224" i="1"/>
  <c r="E1224" i="1"/>
  <c r="G1222" i="1"/>
  <c r="D1223" i="1"/>
  <c r="L1223" i="1" s="1"/>
  <c r="J1225" i="1"/>
  <c r="K1225" i="1" s="1"/>
  <c r="I1226" i="1"/>
  <c r="U1224" i="1"/>
  <c r="W1224" i="1" s="1"/>
  <c r="O1223" i="1" l="1"/>
  <c r="M1224" i="1"/>
  <c r="N1224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N1225" i="1" s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l="1"/>
  <c r="N1228" i="1" s="1"/>
  <c r="E1229" i="1"/>
  <c r="F1229" i="1"/>
  <c r="O1226" i="1"/>
  <c r="G1227" i="1"/>
  <c r="I1231" i="1"/>
  <c r="J1230" i="1"/>
  <c r="K1230" i="1" s="1"/>
  <c r="U1229" i="1"/>
  <c r="W1229" i="1" s="1"/>
  <c r="D1228" i="1"/>
  <c r="L1228" i="1" l="1"/>
  <c r="O1228" i="1" s="1"/>
  <c r="O1227" i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N1231" i="1" s="1"/>
  <c r="N1232" i="1" s="1"/>
  <c r="M1230" i="1"/>
  <c r="M1231" i="1" s="1"/>
  <c r="M1232" i="1" s="1"/>
  <c r="E1231" i="1"/>
  <c r="F1231" i="1"/>
  <c r="G1229" i="1"/>
  <c r="D1230" i="1"/>
  <c r="L1230" i="1" s="1"/>
  <c r="J1232" i="1"/>
  <c r="K1232" i="1" s="1"/>
  <c r="I1233" i="1"/>
  <c r="U1231" i="1"/>
  <c r="W1231" i="1" s="1"/>
  <c r="O1230" i="1" l="1"/>
  <c r="O1229" i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L1231" i="1" l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L1232" i="1" l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L1236" i="1" s="1"/>
  <c r="U1237" i="1"/>
  <c r="W1237" i="1" s="1"/>
  <c r="G1235" i="1"/>
  <c r="J1238" i="1"/>
  <c r="K1238" i="1" s="1"/>
  <c r="M1238" i="1"/>
  <c r="I1239" i="1"/>
  <c r="N1238" i="1"/>
  <c r="O1236" i="1" l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O1237" i="1" l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D1253" i="1"/>
  <c r="L1253" i="1" s="1"/>
  <c r="U1254" i="1"/>
  <c r="W1254" i="1" s="1"/>
  <c r="O1253" i="1" l="1"/>
  <c r="F1255" i="1"/>
  <c r="E1255" i="1"/>
  <c r="G1253" i="1"/>
  <c r="D1254" i="1"/>
  <c r="L1254" i="1" s="1"/>
  <c r="J1256" i="1"/>
  <c r="K1256" i="1" s="1"/>
  <c r="U1255" i="1"/>
  <c r="W1255" i="1" s="1"/>
  <c r="O1254" i="1" l="1"/>
  <c r="M1255" i="1"/>
  <c r="N1255" i="1" s="1"/>
  <c r="E1256" i="1"/>
  <c r="F1256" i="1"/>
  <c r="G1254" i="1"/>
  <c r="D1255" i="1"/>
  <c r="L1255" i="1" s="1"/>
  <c r="U1256" i="1"/>
  <c r="W1256" i="1" s="1"/>
  <c r="G1255" i="1" l="1"/>
  <c r="D1256" i="1"/>
  <c r="L1256" i="1" s="1"/>
  <c r="M1256" i="1"/>
  <c r="N1256" i="1" s="1"/>
  <c r="O1255" i="1"/>
  <c r="O1256" i="1" l="1"/>
  <c r="G1256" i="1"/>
  <c r="C70" i="1" l="1"/>
  <c r="P70" i="1" s="1"/>
  <c r="S70" i="1" s="1"/>
  <c r="Y988" i="1"/>
  <c r="Y925" i="1"/>
  <c r="Y865" i="1"/>
  <c r="Y771" i="1"/>
  <c r="Y743" i="1"/>
  <c r="Y711" i="1"/>
  <c r="Y683" i="1"/>
  <c r="Y558" i="1"/>
  <c r="Y529" i="1"/>
  <c r="Y497" i="1"/>
  <c r="Y438" i="1"/>
  <c r="Y407" i="1"/>
  <c r="Y376" i="1"/>
  <c r="Y347" i="1"/>
  <c r="Y342" i="1"/>
  <c r="Y319" i="1"/>
  <c r="Y318" i="1"/>
  <c r="Y316" i="1"/>
  <c r="Y312" i="1"/>
  <c r="Y288" i="1"/>
  <c r="Y285" i="1"/>
  <c r="Y286" i="1"/>
  <c r="Y256" i="1"/>
  <c r="Y224" i="1"/>
  <c r="Y193" i="1"/>
  <c r="Y165" i="1"/>
  <c r="Y101" i="1"/>
  <c r="S71" i="1" l="1"/>
  <c r="X70" i="1"/>
  <c r="Y70" i="1" s="1"/>
  <c r="B70" i="1" l="1"/>
  <c r="Y133" i="1" l="1"/>
  <c r="Y255" i="1" l="1"/>
  <c r="Y194" i="1"/>
  <c r="Y284" i="1" l="1"/>
  <c r="Y227" i="1" l="1"/>
  <c r="Y406" i="1" l="1"/>
  <c r="Y559" i="1" l="1"/>
  <c r="Y500" i="1"/>
  <c r="Y591" i="1" l="1"/>
  <c r="Y864" i="1" l="1"/>
  <c r="Y924" i="1" l="1"/>
  <c r="Y957" i="1" l="1"/>
  <c r="Y71" i="1" l="1"/>
  <c r="AH13" i="1"/>
  <c r="AJ13" i="1" s="1"/>
  <c r="AE13" i="1" l="1"/>
  <c r="C71" i="1" s="1"/>
  <c r="P71" i="1" s="1"/>
  <c r="X71" i="1" s="1"/>
  <c r="B71" i="1" s="1"/>
  <c r="AG14" i="1" l="1"/>
  <c r="AH14" i="1"/>
  <c r="AE14" i="1" s="1"/>
  <c r="C72" i="1"/>
  <c r="AJ14" i="1" l="1"/>
  <c r="AG15" i="1"/>
  <c r="AH15" i="1"/>
  <c r="AE15" i="1" s="1"/>
  <c r="P72" i="1"/>
  <c r="S72" i="1" s="1"/>
  <c r="C73" i="1"/>
  <c r="AJ15" i="1" l="1"/>
  <c r="P73" i="1"/>
  <c r="S73" i="1" s="1"/>
  <c r="C74" i="1"/>
  <c r="X72" i="1"/>
  <c r="Y72" i="1" s="1"/>
  <c r="AG16" i="1"/>
  <c r="AH16" i="1"/>
  <c r="AE16" i="1" s="1"/>
  <c r="B72" i="1" l="1"/>
  <c r="AJ16" i="1"/>
  <c r="AG17" i="1"/>
  <c r="AH17" i="1"/>
  <c r="AE17" i="1" s="1"/>
  <c r="P74" i="1"/>
  <c r="C75" i="1"/>
  <c r="X73" i="1"/>
  <c r="B73" i="1" s="1"/>
  <c r="Y73" i="1" l="1"/>
  <c r="AJ17" i="1"/>
  <c r="AH18" i="1"/>
  <c r="AE18" i="1" s="1"/>
  <c r="AG18" i="1"/>
  <c r="AJ18" i="1" s="1"/>
  <c r="C76" i="1"/>
  <c r="P75" i="1"/>
  <c r="X74" i="1"/>
  <c r="B74" i="1" s="1"/>
  <c r="AH19" i="1" l="1"/>
  <c r="AE19" i="1" s="1"/>
  <c r="AG19" i="1"/>
  <c r="AJ19" i="1" s="1"/>
  <c r="X75" i="1"/>
  <c r="B75" i="1" s="1"/>
  <c r="P76" i="1"/>
  <c r="C77" i="1"/>
  <c r="AH20" i="1" l="1"/>
  <c r="AE20" i="1" s="1"/>
  <c r="AG20" i="1"/>
  <c r="AJ20" i="1" s="1"/>
  <c r="P77" i="1"/>
  <c r="C78" i="1"/>
  <c r="X76" i="1"/>
  <c r="B76" i="1" l="1"/>
  <c r="AG21" i="1"/>
  <c r="AH21" i="1"/>
  <c r="AE21" i="1" s="1"/>
  <c r="P78" i="1"/>
  <c r="C79" i="1"/>
  <c r="X77" i="1"/>
  <c r="B77" i="1" s="1"/>
  <c r="AG22" i="1" l="1"/>
  <c r="AH22" i="1"/>
  <c r="AE22" i="1" s="1"/>
  <c r="P79" i="1"/>
  <c r="C80" i="1"/>
  <c r="X78" i="1"/>
  <c r="AJ21" i="1"/>
  <c r="AJ22" i="1" l="1"/>
  <c r="B78" i="1"/>
  <c r="AG23" i="1"/>
  <c r="AH23" i="1"/>
  <c r="AE23" i="1" s="1"/>
  <c r="P80" i="1"/>
  <c r="C81" i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X79" i="1"/>
  <c r="B79" i="1" s="1"/>
  <c r="AJ23" i="1" l="1"/>
  <c r="X80" i="1"/>
  <c r="AG24" i="1"/>
  <c r="AH24" i="1"/>
  <c r="AE24" i="1" s="1"/>
  <c r="P81" i="1"/>
  <c r="R81" i="1" l="1"/>
  <c r="AB81" i="1"/>
  <c r="B80" i="1"/>
  <c r="AJ24" i="1"/>
  <c r="P82" i="1"/>
  <c r="AH25" i="1"/>
  <c r="AE25" i="1" s="1"/>
  <c r="AG25" i="1"/>
  <c r="X81" i="1"/>
  <c r="B81" i="1" l="1"/>
  <c r="Y81" i="1"/>
  <c r="AJ25" i="1"/>
  <c r="AG26" i="1"/>
  <c r="AH26" i="1"/>
  <c r="AE26" i="1" s="1"/>
  <c r="P83" i="1"/>
  <c r="X82" i="1"/>
  <c r="B82" i="1" s="1"/>
  <c r="AJ26" i="1" l="1"/>
  <c r="AG27" i="1"/>
  <c r="AH27" i="1"/>
  <c r="AE27" i="1" s="1"/>
  <c r="X83" i="1"/>
  <c r="P84" i="1"/>
  <c r="B83" i="1" l="1"/>
  <c r="AJ27" i="1"/>
  <c r="P85" i="1"/>
  <c r="X84" i="1"/>
  <c r="B84" i="1" s="1"/>
  <c r="AH28" i="1"/>
  <c r="AE28" i="1" s="1"/>
  <c r="AG28" i="1"/>
  <c r="AJ28" i="1" l="1"/>
  <c r="AG29" i="1"/>
  <c r="AH29" i="1"/>
  <c r="AE29" i="1" s="1"/>
  <c r="P86" i="1"/>
  <c r="X85" i="1"/>
  <c r="B85" i="1" l="1"/>
  <c r="AG30" i="1"/>
  <c r="AH30" i="1"/>
  <c r="AE30" i="1" s="1"/>
  <c r="X86" i="1"/>
  <c r="B86" i="1" s="1"/>
  <c r="P87" i="1"/>
  <c r="AJ29" i="1"/>
  <c r="AG31" i="1" l="1"/>
  <c r="AH31" i="1"/>
  <c r="AE31" i="1" s="1"/>
  <c r="P88" i="1"/>
  <c r="AJ30" i="1"/>
  <c r="X87" i="1"/>
  <c r="B87" i="1" l="1"/>
  <c r="P89" i="1"/>
  <c r="X88" i="1"/>
  <c r="B88" i="1" s="1"/>
  <c r="AG32" i="1"/>
  <c r="AH32" i="1"/>
  <c r="AE32" i="1" s="1"/>
  <c r="AJ31" i="1"/>
  <c r="AJ32" i="1" l="1"/>
  <c r="AG33" i="1"/>
  <c r="AH33" i="1"/>
  <c r="AE33" i="1" s="1"/>
  <c r="X89" i="1"/>
  <c r="B89" i="1" s="1"/>
  <c r="P90" i="1"/>
  <c r="AG34" i="1" l="1"/>
  <c r="AH34" i="1"/>
  <c r="AE34" i="1" s="1"/>
  <c r="P91" i="1"/>
  <c r="AJ33" i="1"/>
  <c r="X90" i="1"/>
  <c r="B90" i="1" l="1"/>
  <c r="AG35" i="1"/>
  <c r="AH35" i="1"/>
  <c r="AE35" i="1" s="1"/>
  <c r="P92" i="1"/>
  <c r="X91" i="1"/>
  <c r="B91" i="1" s="1"/>
  <c r="AJ34" i="1"/>
  <c r="AJ35" i="1" l="1"/>
  <c r="AG36" i="1"/>
  <c r="AH36" i="1"/>
  <c r="AE36" i="1" s="1"/>
  <c r="X92" i="1"/>
  <c r="P93" i="1"/>
  <c r="B92" i="1" l="1"/>
  <c r="AG37" i="1"/>
  <c r="AH37" i="1"/>
  <c r="AE37" i="1" s="1"/>
  <c r="AJ36" i="1"/>
  <c r="P94" i="1"/>
  <c r="X93" i="1"/>
  <c r="B93" i="1" s="1"/>
  <c r="X94" i="1" l="1"/>
  <c r="AG38" i="1"/>
  <c r="AH38" i="1"/>
  <c r="AE38" i="1" s="1"/>
  <c r="AJ37" i="1"/>
  <c r="P95" i="1"/>
  <c r="B94" i="1" l="1"/>
  <c r="AJ38" i="1"/>
  <c r="AG39" i="1"/>
  <c r="AH39" i="1"/>
  <c r="AE39" i="1" s="1"/>
  <c r="X95" i="1"/>
  <c r="B95" i="1" s="1"/>
  <c r="P96" i="1"/>
  <c r="P97" i="1" l="1"/>
  <c r="AG40" i="1"/>
  <c r="AH40" i="1"/>
  <c r="AE40" i="1" s="1"/>
  <c r="X96" i="1"/>
  <c r="B96" i="1" s="1"/>
  <c r="AJ39" i="1"/>
  <c r="AJ40" i="1" l="1"/>
  <c r="AG41" i="1"/>
  <c r="AH41" i="1"/>
  <c r="AE41" i="1" s="1"/>
  <c r="P98" i="1"/>
  <c r="X97" i="1"/>
  <c r="B97" i="1" s="1"/>
  <c r="AH42" i="1" l="1"/>
  <c r="AE42" i="1" s="1"/>
  <c r="AG42" i="1"/>
  <c r="P99" i="1"/>
  <c r="X98" i="1"/>
  <c r="B98" i="1" s="1"/>
  <c r="AJ41" i="1"/>
  <c r="AJ42" i="1" l="1"/>
  <c r="P100" i="1"/>
  <c r="AH43" i="1"/>
  <c r="AE43" i="1" s="1"/>
  <c r="AG43" i="1"/>
  <c r="X99" i="1"/>
  <c r="B99" i="1" l="1"/>
  <c r="AJ43" i="1"/>
  <c r="P101" i="1"/>
  <c r="X100" i="1"/>
  <c r="B100" i="1" s="1"/>
  <c r="Y132" i="1"/>
  <c r="AG44" i="1"/>
  <c r="AH44" i="1"/>
  <c r="AE44" i="1" s="1"/>
  <c r="AH45" i="1" l="1"/>
  <c r="AE45" i="1" s="1"/>
  <c r="AG45" i="1"/>
  <c r="X101" i="1"/>
  <c r="AJ44" i="1"/>
  <c r="P102" i="1"/>
  <c r="S102" i="1" s="1"/>
  <c r="C103" i="1" s="1"/>
  <c r="AJ45" i="1" l="1"/>
  <c r="Y161" i="1"/>
  <c r="B101" i="1"/>
  <c r="P103" i="1"/>
  <c r="S103" i="1" s="1"/>
  <c r="C104" i="1" s="1"/>
  <c r="X102" i="1"/>
  <c r="B102" i="1" s="1"/>
  <c r="AH46" i="1"/>
  <c r="AE46" i="1" s="1"/>
  <c r="AG46" i="1"/>
  <c r="P104" i="1" l="1"/>
  <c r="X104" i="1" s="1"/>
  <c r="Y102" i="1"/>
  <c r="S104" i="1"/>
  <c r="AH47" i="1"/>
  <c r="AE47" i="1" s="1"/>
  <c r="AG47" i="1"/>
  <c r="AJ47" i="1" s="1"/>
  <c r="X103" i="1"/>
  <c r="B103" i="1" s="1"/>
  <c r="AJ46" i="1"/>
  <c r="C105" i="1" l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Y103" i="1"/>
  <c r="Y191" i="1"/>
  <c r="Y104" i="1"/>
  <c r="B104" i="1"/>
  <c r="AH48" i="1"/>
  <c r="AE48" i="1" s="1"/>
  <c r="AG48" i="1"/>
  <c r="P105" i="1" l="1"/>
  <c r="X105" i="1" s="1"/>
  <c r="B105" i="1" s="1"/>
  <c r="AJ48" i="1"/>
  <c r="P106" i="1"/>
  <c r="X106" i="1" s="1"/>
  <c r="B106" i="1" s="1"/>
  <c r="AH49" i="1"/>
  <c r="AE49" i="1" s="1"/>
  <c r="AG49" i="1"/>
  <c r="P107" i="1" l="1"/>
  <c r="X107" i="1" s="1"/>
  <c r="B107" i="1" s="1"/>
  <c r="S223" i="1"/>
  <c r="AJ49" i="1"/>
  <c r="AG50" i="1"/>
  <c r="AH50" i="1"/>
  <c r="AE50" i="1" s="1"/>
  <c r="AJ50" i="1" l="1"/>
  <c r="P108" i="1"/>
  <c r="X108" i="1" s="1"/>
  <c r="B108" i="1" s="1"/>
  <c r="Y222" i="1"/>
  <c r="Y223" i="1"/>
  <c r="AG51" i="1"/>
  <c r="AH51" i="1"/>
  <c r="AE51" i="1" s="1"/>
  <c r="P109" i="1" l="1"/>
  <c r="X109" i="1" s="1"/>
  <c r="B109" i="1" s="1"/>
  <c r="S314" i="1"/>
  <c r="AJ51" i="1"/>
  <c r="AG52" i="1"/>
  <c r="AH52" i="1"/>
  <c r="AE52" i="1" s="1"/>
  <c r="P110" i="1" l="1"/>
  <c r="X110" i="1" s="1"/>
  <c r="B110" i="1" s="1"/>
  <c r="S345" i="1"/>
  <c r="Y344" i="1"/>
  <c r="Y314" i="1"/>
  <c r="AJ52" i="1"/>
  <c r="S346" i="1" l="1"/>
  <c r="Y345" i="1"/>
  <c r="P111" i="1"/>
  <c r="X111" i="1" s="1"/>
  <c r="B111" i="1" s="1"/>
  <c r="Y346" i="1" l="1"/>
  <c r="P112" i="1"/>
  <c r="X112" i="1" s="1"/>
  <c r="B112" i="1" s="1"/>
  <c r="Y375" i="1" l="1"/>
  <c r="P113" i="1"/>
  <c r="X113" i="1" s="1"/>
  <c r="B113" i="1" s="1"/>
  <c r="S377" i="1"/>
  <c r="P114" i="1" l="1"/>
  <c r="X114" i="1" s="1"/>
  <c r="B114" i="1" s="1"/>
  <c r="Y436" i="1"/>
  <c r="Y377" i="1"/>
  <c r="P115" i="1" l="1"/>
  <c r="X115" i="1" s="1"/>
  <c r="B115" i="1" s="1"/>
  <c r="S468" i="1"/>
  <c r="S527" i="1" l="1"/>
  <c r="P116" i="1"/>
  <c r="X116" i="1" s="1"/>
  <c r="B116" i="1" s="1"/>
  <c r="Y467" i="1"/>
  <c r="Y526" i="1"/>
  <c r="Y468" i="1"/>
  <c r="P117" i="1" l="1"/>
  <c r="X117" i="1" s="1"/>
  <c r="B117" i="1" s="1"/>
  <c r="Y527" i="1"/>
  <c r="S557" i="1"/>
  <c r="Y557" i="1" l="1"/>
  <c r="P118" i="1"/>
  <c r="X118" i="1" s="1"/>
  <c r="B118" i="1" s="1"/>
  <c r="P119" i="1" l="1"/>
  <c r="X119" i="1" s="1"/>
  <c r="B119" i="1" s="1"/>
  <c r="S618" i="1"/>
  <c r="Y617" i="1"/>
  <c r="S588" i="1" l="1"/>
  <c r="Y588" i="1" s="1"/>
  <c r="Y618" i="1"/>
  <c r="P120" i="1"/>
  <c r="X120" i="1" s="1"/>
  <c r="B120" i="1" s="1"/>
  <c r="S590" i="1" l="1"/>
  <c r="P121" i="1"/>
  <c r="X121" i="1" s="1"/>
  <c r="B121" i="1" s="1"/>
  <c r="Y590" i="1" l="1"/>
  <c r="P122" i="1"/>
  <c r="X122" i="1" s="1"/>
  <c r="B122" i="1" s="1"/>
  <c r="Y709" i="1"/>
  <c r="S650" i="1"/>
  <c r="P123" i="1" l="1"/>
  <c r="X123" i="1" s="1"/>
  <c r="B123" i="1" s="1"/>
  <c r="Y649" i="1"/>
  <c r="Y650" i="1"/>
  <c r="P124" i="1" l="1"/>
  <c r="X124" i="1" s="1"/>
  <c r="B124" i="1" s="1"/>
  <c r="S772" i="1"/>
  <c r="S773" i="1" l="1"/>
  <c r="Y772" i="1"/>
  <c r="P125" i="1"/>
  <c r="S863" i="1"/>
  <c r="X125" i="1" l="1"/>
  <c r="Y773" i="1"/>
  <c r="Y863" i="1"/>
  <c r="P126" i="1"/>
  <c r="X126" i="1" s="1"/>
  <c r="B126" i="1" s="1"/>
  <c r="S802" i="1"/>
  <c r="B125" i="1" l="1"/>
  <c r="Y802" i="1"/>
  <c r="P127" i="1"/>
  <c r="X127" i="1" s="1"/>
  <c r="B127" i="1" s="1"/>
  <c r="Y833" i="1" l="1"/>
  <c r="P128" i="1"/>
  <c r="X128" i="1" s="1"/>
  <c r="B128" i="1" s="1"/>
  <c r="S892" i="1" l="1"/>
  <c r="P129" i="1"/>
  <c r="S835" i="1"/>
  <c r="X129" i="1" l="1"/>
  <c r="S129" i="1"/>
  <c r="Y835" i="1"/>
  <c r="S130" i="1"/>
  <c r="S161" i="1"/>
  <c r="Y892" i="1"/>
  <c r="C130" i="1" l="1"/>
  <c r="P130" i="1" s="1"/>
  <c r="B129" i="1"/>
  <c r="Y129" i="1"/>
  <c r="S163" i="1"/>
  <c r="Y130" i="1"/>
  <c r="Y922" i="1"/>
  <c r="C131" i="1" l="1"/>
  <c r="C132" i="1" s="1"/>
  <c r="P132" i="1" s="1"/>
  <c r="X130" i="1"/>
  <c r="S164" i="1"/>
  <c r="Y163" i="1"/>
  <c r="P131" i="1" l="1"/>
  <c r="X131" i="1" s="1"/>
  <c r="B131" i="1" s="1"/>
  <c r="B130" i="1"/>
  <c r="S132" i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X132" i="1"/>
  <c r="B132" i="1" s="1"/>
  <c r="Y164" i="1"/>
  <c r="S1045" i="1"/>
  <c r="P133" i="1" l="1"/>
  <c r="P134" i="1"/>
  <c r="X134" i="1" s="1"/>
  <c r="B134" i="1" s="1"/>
  <c r="Y1045" i="1"/>
  <c r="S1075" i="1"/>
  <c r="X133" i="1" l="1"/>
  <c r="P135" i="1"/>
  <c r="X135" i="1" s="1"/>
  <c r="B135" i="1" s="1"/>
  <c r="Y1075" i="1"/>
  <c r="B133" i="1" l="1"/>
  <c r="P136" i="1"/>
  <c r="S1136" i="1"/>
  <c r="X136" i="1" l="1"/>
  <c r="P137" i="1"/>
  <c r="X137" i="1" s="1"/>
  <c r="B137" i="1" s="1"/>
  <c r="S252" i="1"/>
  <c r="Y1136" i="1"/>
  <c r="B136" i="1" l="1"/>
  <c r="P138" i="1"/>
  <c r="Y252" i="1"/>
  <c r="S1227" i="1"/>
  <c r="S254" i="1"/>
  <c r="S1108" i="1"/>
  <c r="X138" i="1" l="1"/>
  <c r="P139" i="1"/>
  <c r="X139" i="1" s="1"/>
  <c r="B139" i="1" s="1"/>
  <c r="S1228" i="1"/>
  <c r="Y1108" i="1"/>
  <c r="Y254" i="1"/>
  <c r="Y1227" i="1"/>
  <c r="B138" i="1" l="1"/>
  <c r="P140" i="1"/>
  <c r="Y1228" i="1"/>
  <c r="Y1167" i="1"/>
  <c r="X140" i="1" l="1"/>
  <c r="P141" i="1"/>
  <c r="X141" i="1" s="1"/>
  <c r="B141" i="1" s="1"/>
  <c r="S405" i="1"/>
  <c r="B140" i="1" l="1"/>
  <c r="P142" i="1"/>
  <c r="X142" i="1" s="1"/>
  <c r="B142" i="1" s="1"/>
  <c r="Y405" i="1"/>
  <c r="P143" i="1" l="1"/>
  <c r="S496" i="1"/>
  <c r="X143" i="1" l="1"/>
  <c r="P144" i="1"/>
  <c r="X144" i="1" s="1"/>
  <c r="B144" i="1" s="1"/>
  <c r="Y496" i="1"/>
  <c r="B143" i="1" l="1"/>
  <c r="P145" i="1"/>
  <c r="X145" i="1" l="1"/>
  <c r="P146" i="1"/>
  <c r="X146" i="1" s="1"/>
  <c r="B146" i="1" s="1"/>
  <c r="B145" i="1" l="1"/>
  <c r="P147" i="1"/>
  <c r="X147" i="1" s="1"/>
  <c r="B147" i="1" s="1"/>
  <c r="P148" i="1" l="1"/>
  <c r="X148" i="1" s="1"/>
  <c r="B148" i="1" s="1"/>
  <c r="P149" i="1" l="1"/>
  <c r="X149" i="1" s="1"/>
  <c r="B149" i="1" s="1"/>
  <c r="S617" i="1"/>
  <c r="P150" i="1" l="1"/>
  <c r="X150" i="1" l="1"/>
  <c r="P151" i="1"/>
  <c r="X151" i="1" s="1"/>
  <c r="B151" i="1" s="1"/>
  <c r="B150" i="1" l="1"/>
  <c r="P152" i="1"/>
  <c r="X152" i="1" l="1"/>
  <c r="P153" i="1"/>
  <c r="X153" i="1" s="1"/>
  <c r="B153" i="1" s="1"/>
  <c r="S681" i="1"/>
  <c r="B152" i="1" l="1"/>
  <c r="P154" i="1"/>
  <c r="S891" i="1"/>
  <c r="S682" i="1"/>
  <c r="Y682" i="1" s="1"/>
  <c r="Y681" i="1"/>
  <c r="X154" i="1" l="1"/>
  <c r="P155" i="1"/>
  <c r="X155" i="1" s="1"/>
  <c r="B155" i="1" s="1"/>
  <c r="S861" i="1"/>
  <c r="B154" i="1" l="1"/>
  <c r="P156" i="1"/>
  <c r="X156" i="1" s="1"/>
  <c r="B156" i="1" s="1"/>
  <c r="Y861" i="1"/>
  <c r="P157" i="1" l="1"/>
  <c r="X157" i="1" l="1"/>
  <c r="P158" i="1"/>
  <c r="X158" i="1" s="1"/>
  <c r="B158" i="1" s="1"/>
  <c r="B157" i="1" l="1"/>
  <c r="P160" i="1"/>
  <c r="P159" i="1"/>
  <c r="X159" i="1" l="1"/>
  <c r="X160" i="1"/>
  <c r="S160" i="1"/>
  <c r="S191" i="1"/>
  <c r="C161" i="1" l="1"/>
  <c r="C162" i="1" s="1"/>
  <c r="B160" i="1"/>
  <c r="B159" i="1"/>
  <c r="Y160" i="1"/>
  <c r="S954" i="1"/>
  <c r="P161" i="1" l="1"/>
  <c r="X161" i="1" s="1"/>
  <c r="B161" i="1" s="1"/>
  <c r="C163" i="1"/>
  <c r="P162" i="1"/>
  <c r="X162" i="1" s="1"/>
  <c r="B162" i="1" s="1"/>
  <c r="S955" i="1"/>
  <c r="Y954" i="1"/>
  <c r="C164" i="1" l="1"/>
  <c r="P163" i="1"/>
  <c r="X163" i="1" s="1"/>
  <c r="B163" i="1" s="1"/>
  <c r="Y955" i="1"/>
  <c r="C165" i="1" l="1"/>
  <c r="P164" i="1"/>
  <c r="S1044" i="1"/>
  <c r="X164" i="1" l="1"/>
  <c r="C166" i="1"/>
  <c r="P165" i="1"/>
  <c r="X165" i="1" s="1"/>
  <c r="B165" i="1" s="1"/>
  <c r="B164" i="1" l="1"/>
  <c r="C167" i="1"/>
  <c r="P166" i="1"/>
  <c r="S1135" i="1"/>
  <c r="X166" i="1" l="1"/>
  <c r="C168" i="1"/>
  <c r="P167" i="1"/>
  <c r="X167" i="1" s="1"/>
  <c r="B167" i="1" s="1"/>
  <c r="B166" i="1" l="1"/>
  <c r="C169" i="1"/>
  <c r="P168" i="1"/>
  <c r="X168" i="1" l="1"/>
  <c r="AB168" i="1"/>
  <c r="C170" i="1"/>
  <c r="P169" i="1"/>
  <c r="X169" i="1" s="1"/>
  <c r="B169" i="1" s="1"/>
  <c r="B168" i="1" l="1"/>
  <c r="Y168" i="1"/>
  <c r="C171" i="1"/>
  <c r="P170" i="1"/>
  <c r="X170" i="1" s="1"/>
  <c r="B170" i="1" s="1"/>
  <c r="S1199" i="1"/>
  <c r="C172" i="1" l="1"/>
  <c r="P171" i="1"/>
  <c r="X171" i="1" s="1"/>
  <c r="B171" i="1" s="1"/>
  <c r="S1200" i="1"/>
  <c r="Y1200" i="1" s="1"/>
  <c r="Y1199" i="1"/>
  <c r="C173" i="1" l="1"/>
  <c r="P172" i="1"/>
  <c r="X172" i="1" l="1"/>
  <c r="C174" i="1"/>
  <c r="P173" i="1"/>
  <c r="X173" i="1" s="1"/>
  <c r="B173" i="1" s="1"/>
  <c r="S436" i="1"/>
  <c r="B172" i="1" l="1"/>
  <c r="C175" i="1"/>
  <c r="P174" i="1"/>
  <c r="S526" i="1"/>
  <c r="X174" i="1" l="1"/>
  <c r="C176" i="1"/>
  <c r="P175" i="1"/>
  <c r="X175" i="1" s="1"/>
  <c r="B175" i="1" s="1"/>
  <c r="B174" i="1" l="1"/>
  <c r="C177" i="1"/>
  <c r="P176" i="1"/>
  <c r="X176" i="1" s="1"/>
  <c r="B176" i="1" s="1"/>
  <c r="C178" i="1" l="1"/>
  <c r="P177" i="1"/>
  <c r="X177" i="1" s="1"/>
  <c r="B177" i="1" s="1"/>
  <c r="C179" i="1" l="1"/>
  <c r="P178" i="1"/>
  <c r="X178" i="1" l="1"/>
  <c r="C180" i="1"/>
  <c r="P179" i="1"/>
  <c r="X179" i="1" s="1"/>
  <c r="B179" i="1" s="1"/>
  <c r="B178" i="1" l="1"/>
  <c r="C181" i="1"/>
  <c r="P180" i="1"/>
  <c r="X180" i="1" l="1"/>
  <c r="C182" i="1"/>
  <c r="P181" i="1"/>
  <c r="X181" i="1" s="1"/>
  <c r="B181" i="1" s="1"/>
  <c r="B180" i="1" l="1"/>
  <c r="C183" i="1"/>
  <c r="P182" i="1"/>
  <c r="S709" i="1"/>
  <c r="X182" i="1" l="1"/>
  <c r="C184" i="1"/>
  <c r="P183" i="1"/>
  <c r="X183" i="1" s="1"/>
  <c r="B183" i="1" s="1"/>
  <c r="B182" i="1" l="1"/>
  <c r="C185" i="1"/>
  <c r="P184" i="1"/>
  <c r="X184" i="1" s="1"/>
  <c r="B184" i="1" s="1"/>
  <c r="C186" i="1" l="1"/>
  <c r="P185" i="1"/>
  <c r="X185" i="1" l="1"/>
  <c r="C187" i="1"/>
  <c r="P186" i="1"/>
  <c r="X186" i="1" s="1"/>
  <c r="B186" i="1" s="1"/>
  <c r="B185" i="1" l="1"/>
  <c r="C188" i="1"/>
  <c r="P187" i="1"/>
  <c r="X187" i="1" l="1"/>
  <c r="C189" i="1"/>
  <c r="P188" i="1"/>
  <c r="X188" i="1" s="1"/>
  <c r="B188" i="1" s="1"/>
  <c r="B187" i="1" l="1"/>
  <c r="C190" i="1"/>
  <c r="P189" i="1"/>
  <c r="X189" i="1" l="1"/>
  <c r="C191" i="1"/>
  <c r="P190" i="1"/>
  <c r="X190" i="1" s="1"/>
  <c r="B190" i="1" s="1"/>
  <c r="S982" i="1"/>
  <c r="B189" i="1" l="1"/>
  <c r="C192" i="1"/>
  <c r="P191" i="1"/>
  <c r="X191" i="1" s="1"/>
  <c r="B191" i="1" s="1"/>
  <c r="P192" i="1" l="1"/>
  <c r="X192" i="1" l="1"/>
  <c r="S192" i="1"/>
  <c r="B192" i="1" l="1"/>
  <c r="Y192" i="1"/>
  <c r="C193" i="1"/>
  <c r="C194" i="1" l="1"/>
  <c r="P193" i="1"/>
  <c r="X193" i="1" l="1"/>
  <c r="C195" i="1"/>
  <c r="P194" i="1"/>
  <c r="X194" i="1" s="1"/>
  <c r="B194" i="1" s="1"/>
  <c r="B193" i="1" l="1"/>
  <c r="C196" i="1"/>
  <c r="P195" i="1"/>
  <c r="X195" i="1" l="1"/>
  <c r="C197" i="1"/>
  <c r="P196" i="1"/>
  <c r="X196" i="1" s="1"/>
  <c r="B196" i="1" s="1"/>
  <c r="B195" i="1" l="1"/>
  <c r="C198" i="1"/>
  <c r="P197" i="1"/>
  <c r="X197" i="1" s="1"/>
  <c r="B197" i="1" s="1"/>
  <c r="C199" i="1" l="1"/>
  <c r="P198" i="1"/>
  <c r="X198" i="1" s="1"/>
  <c r="B198" i="1" s="1"/>
  <c r="C200" i="1" l="1"/>
  <c r="P199" i="1"/>
  <c r="X199" i="1" l="1"/>
  <c r="C201" i="1"/>
  <c r="P200" i="1"/>
  <c r="X200" i="1" s="1"/>
  <c r="B200" i="1" s="1"/>
  <c r="B199" i="1" l="1"/>
  <c r="C202" i="1"/>
  <c r="P201" i="1"/>
  <c r="X201" i="1" l="1"/>
  <c r="C203" i="1"/>
  <c r="P202" i="1"/>
  <c r="X202" i="1" s="1"/>
  <c r="B202" i="1" s="1"/>
  <c r="B201" i="1" l="1"/>
  <c r="C204" i="1"/>
  <c r="P203" i="1"/>
  <c r="X203" i="1" l="1"/>
  <c r="C205" i="1"/>
  <c r="P204" i="1"/>
  <c r="X204" i="1" s="1"/>
  <c r="B204" i="1" s="1"/>
  <c r="B203" i="1" l="1"/>
  <c r="C206" i="1"/>
  <c r="P205" i="1"/>
  <c r="X205" i="1" s="1"/>
  <c r="B205" i="1" s="1"/>
  <c r="C207" i="1" l="1"/>
  <c r="P206" i="1"/>
  <c r="X206" i="1" l="1"/>
  <c r="C208" i="1"/>
  <c r="P207" i="1"/>
  <c r="X207" i="1" s="1"/>
  <c r="B207" i="1" s="1"/>
  <c r="B206" i="1" l="1"/>
  <c r="C209" i="1"/>
  <c r="P208" i="1"/>
  <c r="X208" i="1" l="1"/>
  <c r="C210" i="1"/>
  <c r="P209" i="1"/>
  <c r="X209" i="1" s="1"/>
  <c r="B209" i="1" s="1"/>
  <c r="B208" i="1" l="1"/>
  <c r="C211" i="1"/>
  <c r="P210" i="1"/>
  <c r="X210" i="1" s="1"/>
  <c r="B210" i="1" s="1"/>
  <c r="C212" i="1" l="1"/>
  <c r="P211" i="1"/>
  <c r="X211" i="1" s="1"/>
  <c r="B211" i="1" s="1"/>
  <c r="C213" i="1" l="1"/>
  <c r="P212" i="1"/>
  <c r="X212" i="1" s="1"/>
  <c r="B212" i="1" s="1"/>
  <c r="C214" i="1" l="1"/>
  <c r="P213" i="1"/>
  <c r="X213" i="1" l="1"/>
  <c r="C215" i="1"/>
  <c r="P214" i="1"/>
  <c r="X214" i="1" s="1"/>
  <c r="B214" i="1" s="1"/>
  <c r="B213" i="1" l="1"/>
  <c r="C216" i="1"/>
  <c r="P215" i="1"/>
  <c r="X215" i="1" l="1"/>
  <c r="C217" i="1"/>
  <c r="P216" i="1"/>
  <c r="X216" i="1" s="1"/>
  <c r="B216" i="1" s="1"/>
  <c r="B215" i="1" l="1"/>
  <c r="C218" i="1"/>
  <c r="P217" i="1"/>
  <c r="X217" i="1" l="1"/>
  <c r="C219" i="1"/>
  <c r="P218" i="1"/>
  <c r="X218" i="1" s="1"/>
  <c r="B218" i="1" s="1"/>
  <c r="B217" i="1" l="1"/>
  <c r="C220" i="1"/>
  <c r="P219" i="1"/>
  <c r="X219" i="1" s="1"/>
  <c r="B219" i="1" s="1"/>
  <c r="C221" i="1" l="1"/>
  <c r="P220" i="1"/>
  <c r="X220" i="1" l="1"/>
  <c r="P221" i="1"/>
  <c r="B220" i="1" l="1"/>
  <c r="S221" i="1"/>
  <c r="X221" i="1"/>
  <c r="B221" i="1" s="1"/>
  <c r="Y221" i="1" l="1"/>
  <c r="C222" i="1"/>
  <c r="P222" i="1" l="1"/>
  <c r="S222" i="1" l="1"/>
  <c r="C223" i="1" s="1"/>
  <c r="X222" i="1"/>
  <c r="B222" i="1" l="1"/>
  <c r="C224" i="1"/>
  <c r="P223" i="1"/>
  <c r="X223" i="1" l="1"/>
  <c r="C225" i="1"/>
  <c r="P224" i="1"/>
  <c r="X224" i="1" s="1"/>
  <c r="B224" i="1" s="1"/>
  <c r="B223" i="1" l="1"/>
  <c r="C226" i="1"/>
  <c r="P225" i="1"/>
  <c r="X225" i="1" s="1"/>
  <c r="B225" i="1" s="1"/>
  <c r="C227" i="1" l="1"/>
  <c r="P226" i="1"/>
  <c r="X226" i="1" s="1"/>
  <c r="B226" i="1" s="1"/>
  <c r="C228" i="1" l="1"/>
  <c r="P227" i="1"/>
  <c r="X227" i="1" l="1"/>
  <c r="C229" i="1"/>
  <c r="P228" i="1"/>
  <c r="X228" i="1" s="1"/>
  <c r="B228" i="1" s="1"/>
  <c r="B227" i="1" l="1"/>
  <c r="C230" i="1"/>
  <c r="P229" i="1"/>
  <c r="X229" i="1" l="1"/>
  <c r="C231" i="1"/>
  <c r="P230" i="1"/>
  <c r="X230" i="1" s="1"/>
  <c r="B230" i="1" s="1"/>
  <c r="B229" i="1" l="1"/>
  <c r="C232" i="1"/>
  <c r="P231" i="1"/>
  <c r="X231" i="1" s="1"/>
  <c r="B231" i="1" s="1"/>
  <c r="C233" i="1" l="1"/>
  <c r="P232" i="1"/>
  <c r="X232" i="1" s="1"/>
  <c r="B232" i="1" s="1"/>
  <c r="C234" i="1" l="1"/>
  <c r="P233" i="1"/>
  <c r="X233" i="1" s="1"/>
  <c r="B233" i="1" s="1"/>
  <c r="C235" i="1" l="1"/>
  <c r="P234" i="1"/>
  <c r="X234" i="1" l="1"/>
  <c r="C236" i="1"/>
  <c r="P235" i="1"/>
  <c r="X235" i="1" s="1"/>
  <c r="B235" i="1" s="1"/>
  <c r="B234" i="1" l="1"/>
  <c r="C237" i="1"/>
  <c r="P236" i="1"/>
  <c r="X236" i="1" s="1"/>
  <c r="B236" i="1" s="1"/>
  <c r="C238" i="1" l="1"/>
  <c r="P237" i="1"/>
  <c r="X237" i="1" s="1"/>
  <c r="B237" i="1" s="1"/>
  <c r="C239" i="1" l="1"/>
  <c r="P238" i="1"/>
  <c r="X238" i="1" l="1"/>
  <c r="C240" i="1"/>
  <c r="P239" i="1"/>
  <c r="X239" i="1" s="1"/>
  <c r="B239" i="1" s="1"/>
  <c r="B238" i="1" l="1"/>
  <c r="C241" i="1"/>
  <c r="P240" i="1"/>
  <c r="X240" i="1" s="1"/>
  <c r="B240" i="1" s="1"/>
  <c r="C242" i="1" l="1"/>
  <c r="P241" i="1"/>
  <c r="X241" i="1" l="1"/>
  <c r="C243" i="1"/>
  <c r="P242" i="1"/>
  <c r="X242" i="1" s="1"/>
  <c r="B242" i="1" s="1"/>
  <c r="B241" i="1" l="1"/>
  <c r="C244" i="1"/>
  <c r="P243" i="1"/>
  <c r="X243" i="1" l="1"/>
  <c r="C245" i="1"/>
  <c r="P244" i="1"/>
  <c r="X244" i="1" s="1"/>
  <c r="B244" i="1" s="1"/>
  <c r="B243" i="1" l="1"/>
  <c r="C246" i="1"/>
  <c r="P245" i="1"/>
  <c r="X245" i="1" l="1"/>
  <c r="C247" i="1"/>
  <c r="P246" i="1"/>
  <c r="X246" i="1" s="1"/>
  <c r="B246" i="1" s="1"/>
  <c r="B245" i="1" l="1"/>
  <c r="C248" i="1"/>
  <c r="P247" i="1"/>
  <c r="X247" i="1" s="1"/>
  <c r="B247" i="1" s="1"/>
  <c r="C249" i="1" l="1"/>
  <c r="P248" i="1"/>
  <c r="X248" i="1" l="1"/>
  <c r="C250" i="1"/>
  <c r="P249" i="1"/>
  <c r="X249" i="1" s="1"/>
  <c r="B249" i="1" s="1"/>
  <c r="B248" i="1" l="1"/>
  <c r="C251" i="1"/>
  <c r="P250" i="1"/>
  <c r="X250" i="1" l="1"/>
  <c r="P251" i="1"/>
  <c r="B250" i="1" l="1"/>
  <c r="X251" i="1"/>
  <c r="S251" i="1"/>
  <c r="B251" i="1" l="1"/>
  <c r="Y251" i="1"/>
  <c r="C252" i="1"/>
  <c r="C253" i="1" l="1"/>
  <c r="P252" i="1"/>
  <c r="X252" i="1" l="1"/>
  <c r="C254" i="1"/>
  <c r="P253" i="1"/>
  <c r="X253" i="1" s="1"/>
  <c r="B253" i="1" s="1"/>
  <c r="B252" i="1" l="1"/>
  <c r="C255" i="1"/>
  <c r="P254" i="1"/>
  <c r="X254" i="1" s="1"/>
  <c r="B254" i="1" s="1"/>
  <c r="C256" i="1" l="1"/>
  <c r="P255" i="1"/>
  <c r="X255" i="1" l="1"/>
  <c r="C257" i="1"/>
  <c r="P256" i="1"/>
  <c r="X256" i="1" s="1"/>
  <c r="B256" i="1" s="1"/>
  <c r="B255" i="1" l="1"/>
  <c r="C258" i="1"/>
  <c r="P257" i="1"/>
  <c r="X257" i="1" l="1"/>
  <c r="C259" i="1"/>
  <c r="P258" i="1"/>
  <c r="X258" i="1" s="1"/>
  <c r="B258" i="1" s="1"/>
  <c r="B257" i="1" l="1"/>
  <c r="C260" i="1"/>
  <c r="P259" i="1"/>
  <c r="X259" i="1" l="1"/>
  <c r="C261" i="1"/>
  <c r="P260" i="1"/>
  <c r="X260" i="1" s="1"/>
  <c r="B260" i="1" s="1"/>
  <c r="B259" i="1" l="1"/>
  <c r="C262" i="1"/>
  <c r="P261" i="1"/>
  <c r="X261" i="1" s="1"/>
  <c r="B261" i="1" s="1"/>
  <c r="C263" i="1" l="1"/>
  <c r="P262" i="1"/>
  <c r="X262" i="1" s="1"/>
  <c r="B262" i="1" s="1"/>
  <c r="C264" i="1" l="1"/>
  <c r="P263" i="1"/>
  <c r="X263" i="1" s="1"/>
  <c r="B263" i="1" s="1"/>
  <c r="C265" i="1" l="1"/>
  <c r="P264" i="1"/>
  <c r="X264" i="1" s="1"/>
  <c r="B264" i="1" s="1"/>
  <c r="C266" i="1" l="1"/>
  <c r="P265" i="1"/>
  <c r="X265" i="1" s="1"/>
  <c r="B265" i="1" s="1"/>
  <c r="C267" i="1" l="1"/>
  <c r="P266" i="1"/>
  <c r="X266" i="1" s="1"/>
  <c r="B266" i="1" s="1"/>
  <c r="C268" i="1" l="1"/>
  <c r="P267" i="1"/>
  <c r="X267" i="1" s="1"/>
  <c r="B267" i="1" s="1"/>
  <c r="C269" i="1" l="1"/>
  <c r="P268" i="1"/>
  <c r="X268" i="1" s="1"/>
  <c r="B268" i="1" s="1"/>
  <c r="C270" i="1" l="1"/>
  <c r="P269" i="1"/>
  <c r="X269" i="1" l="1"/>
  <c r="C271" i="1"/>
  <c r="P270" i="1"/>
  <c r="X270" i="1" s="1"/>
  <c r="B270" i="1" s="1"/>
  <c r="B269" i="1" l="1"/>
  <c r="C272" i="1"/>
  <c r="P271" i="1"/>
  <c r="X271" i="1" l="1"/>
  <c r="C273" i="1"/>
  <c r="P272" i="1"/>
  <c r="X272" i="1" s="1"/>
  <c r="B272" i="1" s="1"/>
  <c r="B271" i="1" l="1"/>
  <c r="C274" i="1"/>
  <c r="P273" i="1"/>
  <c r="X273" i="1" l="1"/>
  <c r="C275" i="1"/>
  <c r="P274" i="1"/>
  <c r="X274" i="1" s="1"/>
  <c r="B274" i="1" s="1"/>
  <c r="B273" i="1" l="1"/>
  <c r="C276" i="1"/>
  <c r="P275" i="1"/>
  <c r="X275" i="1" s="1"/>
  <c r="B275" i="1" s="1"/>
  <c r="C277" i="1" l="1"/>
  <c r="P276" i="1"/>
  <c r="X276" i="1" l="1"/>
  <c r="C278" i="1"/>
  <c r="P277" i="1"/>
  <c r="X277" i="1" s="1"/>
  <c r="B277" i="1" s="1"/>
  <c r="B276" i="1" l="1"/>
  <c r="C279" i="1"/>
  <c r="P278" i="1"/>
  <c r="X278" i="1" l="1"/>
  <c r="C280" i="1"/>
  <c r="P279" i="1"/>
  <c r="X279" i="1" s="1"/>
  <c r="B279" i="1" s="1"/>
  <c r="B278" i="1" l="1"/>
  <c r="C281" i="1"/>
  <c r="P280" i="1"/>
  <c r="X280" i="1" l="1"/>
  <c r="C282" i="1"/>
  <c r="P281" i="1"/>
  <c r="X281" i="1" s="1"/>
  <c r="B281" i="1" s="1"/>
  <c r="B280" i="1" l="1"/>
  <c r="C283" i="1"/>
  <c r="P282" i="1"/>
  <c r="X282" i="1" s="1"/>
  <c r="B282" i="1" s="1"/>
  <c r="P283" i="1" l="1"/>
  <c r="S283" i="1" l="1"/>
  <c r="X283" i="1"/>
  <c r="B283" i="1" l="1"/>
  <c r="Y283" i="1"/>
  <c r="C284" i="1"/>
  <c r="C285" i="1" l="1"/>
  <c r="P284" i="1"/>
  <c r="X284" i="1" l="1"/>
  <c r="C286" i="1"/>
  <c r="P285" i="1"/>
  <c r="X285" i="1" s="1"/>
  <c r="B285" i="1" s="1"/>
  <c r="B284" i="1" l="1"/>
  <c r="C287" i="1"/>
  <c r="P286" i="1"/>
  <c r="X286" i="1" l="1"/>
  <c r="C288" i="1"/>
  <c r="P287" i="1"/>
  <c r="X287" i="1" s="1"/>
  <c r="B287" i="1" s="1"/>
  <c r="B286" i="1" l="1"/>
  <c r="C289" i="1"/>
  <c r="P288" i="1"/>
  <c r="X288" i="1" s="1"/>
  <c r="B288" i="1" s="1"/>
  <c r="C290" i="1" l="1"/>
  <c r="P289" i="1"/>
  <c r="X289" i="1" s="1"/>
  <c r="B289" i="1" s="1"/>
  <c r="C291" i="1" l="1"/>
  <c r="P290" i="1"/>
  <c r="X290" i="1" l="1"/>
  <c r="C292" i="1"/>
  <c r="P291" i="1"/>
  <c r="X291" i="1" s="1"/>
  <c r="B291" i="1" s="1"/>
  <c r="B290" i="1" l="1"/>
  <c r="C293" i="1"/>
  <c r="P292" i="1"/>
  <c r="X292" i="1" l="1"/>
  <c r="C294" i="1"/>
  <c r="P293" i="1"/>
  <c r="X293" i="1" s="1"/>
  <c r="B293" i="1" s="1"/>
  <c r="B292" i="1" l="1"/>
  <c r="C295" i="1"/>
  <c r="P294" i="1"/>
  <c r="X294" i="1" l="1"/>
  <c r="C296" i="1"/>
  <c r="P295" i="1"/>
  <c r="X295" i="1" s="1"/>
  <c r="B295" i="1" s="1"/>
  <c r="B294" i="1" l="1"/>
  <c r="C297" i="1"/>
  <c r="P296" i="1"/>
  <c r="X296" i="1" s="1"/>
  <c r="B296" i="1" s="1"/>
  <c r="C298" i="1" l="1"/>
  <c r="P297" i="1"/>
  <c r="X297" i="1" l="1"/>
  <c r="C299" i="1"/>
  <c r="P298" i="1"/>
  <c r="X298" i="1" s="1"/>
  <c r="B298" i="1" s="1"/>
  <c r="B297" i="1" l="1"/>
  <c r="C300" i="1"/>
  <c r="P299" i="1"/>
  <c r="X299" i="1" s="1"/>
  <c r="B299" i="1" s="1"/>
  <c r="C301" i="1" l="1"/>
  <c r="P300" i="1"/>
  <c r="X300" i="1" s="1"/>
  <c r="B300" i="1" s="1"/>
  <c r="C302" i="1" l="1"/>
  <c r="P301" i="1"/>
  <c r="X301" i="1" s="1"/>
  <c r="B301" i="1" s="1"/>
  <c r="C303" i="1" l="1"/>
  <c r="P302" i="1"/>
  <c r="X302" i="1" s="1"/>
  <c r="B302" i="1" s="1"/>
  <c r="C304" i="1" l="1"/>
  <c r="P303" i="1"/>
  <c r="X303" i="1" s="1"/>
  <c r="B303" i="1" s="1"/>
  <c r="C305" i="1" l="1"/>
  <c r="P304" i="1"/>
  <c r="X304" i="1" s="1"/>
  <c r="B304" i="1" s="1"/>
  <c r="C306" i="1" l="1"/>
  <c r="P305" i="1"/>
  <c r="X305" i="1" l="1"/>
  <c r="C307" i="1"/>
  <c r="P306" i="1"/>
  <c r="X306" i="1" s="1"/>
  <c r="B306" i="1" s="1"/>
  <c r="B305" i="1" l="1"/>
  <c r="C308" i="1"/>
  <c r="P307" i="1"/>
  <c r="X307" i="1" s="1"/>
  <c r="B307" i="1" s="1"/>
  <c r="C309" i="1" l="1"/>
  <c r="P308" i="1"/>
  <c r="X308" i="1" s="1"/>
  <c r="B308" i="1" s="1"/>
  <c r="C310" i="1" l="1"/>
  <c r="P309" i="1"/>
  <c r="X309" i="1" s="1"/>
  <c r="B309" i="1" s="1"/>
  <c r="C311" i="1" l="1"/>
  <c r="P310" i="1"/>
  <c r="X310" i="1" s="1"/>
  <c r="B310" i="1" s="1"/>
  <c r="C312" i="1" l="1"/>
  <c r="P311" i="1"/>
  <c r="X311" i="1" l="1"/>
  <c r="C313" i="1"/>
  <c r="P312" i="1"/>
  <c r="X312" i="1" s="1"/>
  <c r="B312" i="1" s="1"/>
  <c r="B311" i="1" l="1"/>
  <c r="P313" i="1"/>
  <c r="S313" i="1" l="1"/>
  <c r="X313" i="1"/>
  <c r="B313" i="1" s="1"/>
  <c r="Y313" i="1" l="1"/>
  <c r="C314" i="1"/>
  <c r="C315" i="1" l="1"/>
  <c r="P314" i="1"/>
  <c r="X314" i="1" l="1"/>
  <c r="C316" i="1"/>
  <c r="P315" i="1"/>
  <c r="X315" i="1" l="1"/>
  <c r="B314" i="1"/>
  <c r="C317" i="1"/>
  <c r="P316" i="1"/>
  <c r="X316" i="1" s="1"/>
  <c r="B316" i="1" s="1"/>
  <c r="B315" i="1" l="1"/>
  <c r="C318" i="1"/>
  <c r="P317" i="1"/>
  <c r="X317" i="1" s="1"/>
  <c r="B317" i="1" s="1"/>
  <c r="C319" i="1" l="1"/>
  <c r="P318" i="1"/>
  <c r="X318" i="1" l="1"/>
  <c r="C320" i="1"/>
  <c r="P319" i="1"/>
  <c r="X319" i="1" s="1"/>
  <c r="B319" i="1" s="1"/>
  <c r="B318" i="1" l="1"/>
  <c r="C321" i="1"/>
  <c r="P320" i="1"/>
  <c r="X320" i="1" s="1"/>
  <c r="B320" i="1" s="1"/>
  <c r="C322" i="1" l="1"/>
  <c r="P321" i="1"/>
  <c r="X321" i="1" l="1"/>
  <c r="C323" i="1"/>
  <c r="P322" i="1"/>
  <c r="X322" i="1" s="1"/>
  <c r="B322" i="1" s="1"/>
  <c r="B321" i="1" l="1"/>
  <c r="C324" i="1"/>
  <c r="P323" i="1"/>
  <c r="X323" i="1" s="1"/>
  <c r="B323" i="1" s="1"/>
  <c r="C325" i="1" l="1"/>
  <c r="P324" i="1"/>
  <c r="X324" i="1" s="1"/>
  <c r="B324" i="1" s="1"/>
  <c r="C326" i="1" l="1"/>
  <c r="P325" i="1"/>
  <c r="X325" i="1" s="1"/>
  <c r="B325" i="1" s="1"/>
  <c r="C327" i="1" l="1"/>
  <c r="P326" i="1"/>
  <c r="X326" i="1" s="1"/>
  <c r="B326" i="1" s="1"/>
  <c r="C328" i="1" l="1"/>
  <c r="P327" i="1"/>
  <c r="X327" i="1" s="1"/>
  <c r="B327" i="1" s="1"/>
  <c r="C329" i="1" l="1"/>
  <c r="P328" i="1"/>
  <c r="X328" i="1" s="1"/>
  <c r="B328" i="1" s="1"/>
  <c r="C330" i="1" l="1"/>
  <c r="P329" i="1"/>
  <c r="X329" i="1" s="1"/>
  <c r="B329" i="1" s="1"/>
  <c r="C331" i="1" l="1"/>
  <c r="P330" i="1"/>
  <c r="X330" i="1" s="1"/>
  <c r="B330" i="1" s="1"/>
  <c r="C332" i="1" l="1"/>
  <c r="P331" i="1"/>
  <c r="X331" i="1" s="1"/>
  <c r="B331" i="1" s="1"/>
  <c r="C333" i="1" l="1"/>
  <c r="P332" i="1"/>
  <c r="X332" i="1" s="1"/>
  <c r="B332" i="1" s="1"/>
  <c r="C334" i="1" l="1"/>
  <c r="P333" i="1"/>
  <c r="X333" i="1" s="1"/>
  <c r="B333" i="1" s="1"/>
  <c r="C335" i="1" l="1"/>
  <c r="P334" i="1"/>
  <c r="X334" i="1" s="1"/>
  <c r="B334" i="1" s="1"/>
  <c r="C336" i="1" l="1"/>
  <c r="P335" i="1"/>
  <c r="X335" i="1" s="1"/>
  <c r="B335" i="1" s="1"/>
  <c r="C337" i="1" l="1"/>
  <c r="P336" i="1"/>
  <c r="X336" i="1" l="1"/>
  <c r="C338" i="1"/>
  <c r="P337" i="1"/>
  <c r="X337" i="1" s="1"/>
  <c r="B337" i="1" s="1"/>
  <c r="B336" i="1" l="1"/>
  <c r="C339" i="1"/>
  <c r="P338" i="1"/>
  <c r="X338" i="1" s="1"/>
  <c r="B338" i="1" s="1"/>
  <c r="C340" i="1" l="1"/>
  <c r="P339" i="1"/>
  <c r="X339" i="1" l="1"/>
  <c r="C341" i="1"/>
  <c r="P340" i="1"/>
  <c r="X340" i="1" s="1"/>
  <c r="B340" i="1" s="1"/>
  <c r="B339" i="1" l="1"/>
  <c r="C342" i="1"/>
  <c r="P341" i="1"/>
  <c r="X341" i="1" s="1"/>
  <c r="B341" i="1" s="1"/>
  <c r="C343" i="1" l="1"/>
  <c r="P342" i="1"/>
  <c r="X342" i="1" s="1"/>
  <c r="B342" i="1" s="1"/>
  <c r="P343" i="1" l="1"/>
  <c r="S343" i="1" l="1"/>
  <c r="X343" i="1"/>
  <c r="B343" i="1" l="1"/>
  <c r="Y343" i="1"/>
  <c r="C344" i="1"/>
  <c r="P344" i="1" l="1"/>
  <c r="S344" i="1" l="1"/>
  <c r="X344" i="1"/>
  <c r="B344" i="1" l="1"/>
  <c r="C345" i="1"/>
  <c r="C346" i="1" l="1"/>
  <c r="P345" i="1"/>
  <c r="X345" i="1" s="1"/>
  <c r="B345" i="1" s="1"/>
  <c r="C347" i="1" l="1"/>
  <c r="P346" i="1"/>
  <c r="X346" i="1" s="1"/>
  <c r="B346" i="1" s="1"/>
  <c r="C348" i="1" l="1"/>
  <c r="P347" i="1"/>
  <c r="X347" i="1" s="1"/>
  <c r="B347" i="1" s="1"/>
  <c r="C349" i="1" l="1"/>
  <c r="P348" i="1"/>
  <c r="X348" i="1" s="1"/>
  <c r="B348" i="1" s="1"/>
  <c r="C350" i="1" l="1"/>
  <c r="P349" i="1"/>
  <c r="X349" i="1" s="1"/>
  <c r="B349" i="1" s="1"/>
  <c r="C351" i="1" l="1"/>
  <c r="P350" i="1"/>
  <c r="X350" i="1" l="1"/>
  <c r="C352" i="1"/>
  <c r="P351" i="1"/>
  <c r="X351" i="1" s="1"/>
  <c r="B351" i="1" s="1"/>
  <c r="B350" i="1" l="1"/>
  <c r="C353" i="1"/>
  <c r="P352" i="1"/>
  <c r="X352" i="1" s="1"/>
  <c r="B352" i="1" s="1"/>
  <c r="C354" i="1" l="1"/>
  <c r="P353" i="1"/>
  <c r="X353" i="1" l="1"/>
  <c r="C355" i="1"/>
  <c r="P354" i="1"/>
  <c r="X354" i="1" s="1"/>
  <c r="B354" i="1" s="1"/>
  <c r="B353" i="1" l="1"/>
  <c r="C356" i="1"/>
  <c r="P355" i="1"/>
  <c r="X355" i="1" s="1"/>
  <c r="B355" i="1" s="1"/>
  <c r="C357" i="1" l="1"/>
  <c r="P356" i="1"/>
  <c r="X356" i="1" s="1"/>
  <c r="B356" i="1" s="1"/>
  <c r="C358" i="1" l="1"/>
  <c r="P357" i="1"/>
  <c r="X357" i="1" s="1"/>
  <c r="B357" i="1" s="1"/>
  <c r="C359" i="1" l="1"/>
  <c r="P358" i="1"/>
  <c r="X358" i="1" s="1"/>
  <c r="B358" i="1" s="1"/>
  <c r="C360" i="1" l="1"/>
  <c r="P359" i="1"/>
  <c r="X359" i="1" s="1"/>
  <c r="B359" i="1" s="1"/>
  <c r="C361" i="1" l="1"/>
  <c r="P360" i="1"/>
  <c r="X360" i="1" s="1"/>
  <c r="B360" i="1" s="1"/>
  <c r="C362" i="1" l="1"/>
  <c r="P361" i="1"/>
  <c r="X361" i="1" s="1"/>
  <c r="B361" i="1" s="1"/>
  <c r="C363" i="1" l="1"/>
  <c r="P362" i="1"/>
  <c r="X362" i="1" s="1"/>
  <c r="B362" i="1" s="1"/>
  <c r="C364" i="1" l="1"/>
  <c r="P363" i="1"/>
  <c r="X363" i="1" s="1"/>
  <c r="B363" i="1" s="1"/>
  <c r="C365" i="1" l="1"/>
  <c r="P364" i="1"/>
  <c r="X364" i="1" s="1"/>
  <c r="B364" i="1" s="1"/>
  <c r="C366" i="1" l="1"/>
  <c r="P365" i="1"/>
  <c r="X365" i="1" l="1"/>
  <c r="C367" i="1"/>
  <c r="P366" i="1"/>
  <c r="X366" i="1" s="1"/>
  <c r="B366" i="1" s="1"/>
  <c r="B365" i="1" l="1"/>
  <c r="C368" i="1"/>
  <c r="P367" i="1"/>
  <c r="X367" i="1" s="1"/>
  <c r="B367" i="1" s="1"/>
  <c r="C369" i="1" l="1"/>
  <c r="P368" i="1"/>
  <c r="X368" i="1" s="1"/>
  <c r="B368" i="1" s="1"/>
  <c r="C370" i="1" l="1"/>
  <c r="P369" i="1"/>
  <c r="X369" i="1" s="1"/>
  <c r="B369" i="1" s="1"/>
  <c r="C371" i="1" l="1"/>
  <c r="P370" i="1"/>
  <c r="X370" i="1" s="1"/>
  <c r="B370" i="1" s="1"/>
  <c r="C372" i="1" l="1"/>
  <c r="P371" i="1"/>
  <c r="X371" i="1" s="1"/>
  <c r="B371" i="1" s="1"/>
  <c r="C373" i="1" l="1"/>
  <c r="P372" i="1"/>
  <c r="X372" i="1" s="1"/>
  <c r="B372" i="1" s="1"/>
  <c r="C374" i="1" l="1"/>
  <c r="P373" i="1"/>
  <c r="X373" i="1" s="1"/>
  <c r="B373" i="1" s="1"/>
  <c r="P374" i="1" l="1"/>
  <c r="S374" i="1" l="1"/>
  <c r="X374" i="1"/>
  <c r="B374" i="1" s="1"/>
  <c r="Y374" i="1" l="1"/>
  <c r="C375" i="1"/>
  <c r="P375" i="1" l="1"/>
  <c r="S375" i="1" l="1"/>
  <c r="C376" i="1" s="1"/>
  <c r="X375" i="1"/>
  <c r="B375" i="1" l="1"/>
  <c r="C377" i="1"/>
  <c r="P376" i="1"/>
  <c r="X376" i="1" s="1"/>
  <c r="B376" i="1" s="1"/>
  <c r="C378" i="1" l="1"/>
  <c r="P377" i="1"/>
  <c r="X377" i="1" l="1"/>
  <c r="C379" i="1"/>
  <c r="P378" i="1"/>
  <c r="X378" i="1" l="1"/>
  <c r="B377" i="1"/>
  <c r="C380" i="1"/>
  <c r="P379" i="1"/>
  <c r="X379" i="1" s="1"/>
  <c r="B379" i="1" s="1"/>
  <c r="B378" i="1" l="1"/>
  <c r="C381" i="1"/>
  <c r="P380" i="1"/>
  <c r="X380" i="1" s="1"/>
  <c r="B380" i="1" s="1"/>
  <c r="C382" i="1" l="1"/>
  <c r="P381" i="1"/>
  <c r="X381" i="1" s="1"/>
  <c r="B381" i="1" s="1"/>
  <c r="C383" i="1" l="1"/>
  <c r="P382" i="1"/>
  <c r="X382" i="1" s="1"/>
  <c r="B382" i="1" s="1"/>
  <c r="C384" i="1" l="1"/>
  <c r="P383" i="1"/>
  <c r="X383" i="1" l="1"/>
  <c r="C385" i="1"/>
  <c r="P384" i="1"/>
  <c r="X384" i="1" s="1"/>
  <c r="B384" i="1" s="1"/>
  <c r="B383" i="1" l="1"/>
  <c r="C386" i="1"/>
  <c r="P385" i="1"/>
  <c r="X385" i="1" s="1"/>
  <c r="B385" i="1" s="1"/>
  <c r="C387" i="1" l="1"/>
  <c r="P386" i="1"/>
  <c r="X386" i="1" s="1"/>
  <c r="B386" i="1" s="1"/>
  <c r="C388" i="1" l="1"/>
  <c r="P387" i="1"/>
  <c r="X387" i="1" s="1"/>
  <c r="B387" i="1" s="1"/>
  <c r="C389" i="1" l="1"/>
  <c r="P388" i="1"/>
  <c r="X388" i="1" s="1"/>
  <c r="B388" i="1" s="1"/>
  <c r="C390" i="1" l="1"/>
  <c r="P389" i="1"/>
  <c r="X389" i="1" s="1"/>
  <c r="B389" i="1" s="1"/>
  <c r="C391" i="1" l="1"/>
  <c r="P390" i="1"/>
  <c r="X390" i="1" s="1"/>
  <c r="B390" i="1" s="1"/>
  <c r="C392" i="1" l="1"/>
  <c r="P391" i="1"/>
  <c r="X391" i="1" s="1"/>
  <c r="B391" i="1" s="1"/>
  <c r="C393" i="1" l="1"/>
  <c r="P392" i="1"/>
  <c r="X392" i="1" s="1"/>
  <c r="B392" i="1" s="1"/>
  <c r="C394" i="1" l="1"/>
  <c r="P393" i="1"/>
  <c r="X393" i="1" s="1"/>
  <c r="B393" i="1" s="1"/>
  <c r="C395" i="1" l="1"/>
  <c r="P394" i="1"/>
  <c r="X394" i="1" s="1"/>
  <c r="B394" i="1" s="1"/>
  <c r="C396" i="1" l="1"/>
  <c r="P395" i="1"/>
  <c r="X395" i="1" l="1"/>
  <c r="C397" i="1"/>
  <c r="P396" i="1"/>
  <c r="X396" i="1" s="1"/>
  <c r="B396" i="1" s="1"/>
  <c r="B395" i="1" l="1"/>
  <c r="C398" i="1"/>
  <c r="P397" i="1"/>
  <c r="X397" i="1" s="1"/>
  <c r="B397" i="1" s="1"/>
  <c r="C399" i="1" l="1"/>
  <c r="P398" i="1"/>
  <c r="X398" i="1" s="1"/>
  <c r="B398" i="1" s="1"/>
  <c r="C400" i="1" l="1"/>
  <c r="P399" i="1"/>
  <c r="X399" i="1" s="1"/>
  <c r="B399" i="1" s="1"/>
  <c r="C401" i="1" l="1"/>
  <c r="P400" i="1"/>
  <c r="X400" i="1" s="1"/>
  <c r="B400" i="1" s="1"/>
  <c r="C402" i="1" l="1"/>
  <c r="P401" i="1"/>
  <c r="X401" i="1" s="1"/>
  <c r="B401" i="1" s="1"/>
  <c r="C403" i="1" l="1"/>
  <c r="P402" i="1"/>
  <c r="X402" i="1" l="1"/>
  <c r="C404" i="1"/>
  <c r="P403" i="1"/>
  <c r="X403" i="1" s="1"/>
  <c r="B403" i="1" s="1"/>
  <c r="B402" i="1" l="1"/>
  <c r="P404" i="1"/>
  <c r="X404" i="1" l="1"/>
  <c r="S404" i="1"/>
  <c r="B404" i="1" l="1"/>
  <c r="Y404" i="1"/>
  <c r="C405" i="1"/>
  <c r="C406" i="1" l="1"/>
  <c r="P405" i="1"/>
  <c r="X405" i="1" s="1"/>
  <c r="B405" i="1" s="1"/>
  <c r="C407" i="1" l="1"/>
  <c r="P406" i="1"/>
  <c r="X406" i="1" s="1"/>
  <c r="B406" i="1" s="1"/>
  <c r="C408" i="1" l="1"/>
  <c r="P407" i="1"/>
  <c r="X407" i="1" s="1"/>
  <c r="B407" i="1" s="1"/>
  <c r="C409" i="1" l="1"/>
  <c r="P408" i="1"/>
  <c r="X408" i="1" s="1"/>
  <c r="B408" i="1" s="1"/>
  <c r="C410" i="1" l="1"/>
  <c r="P409" i="1"/>
  <c r="X409" i="1" s="1"/>
  <c r="B409" i="1" s="1"/>
  <c r="C411" i="1" l="1"/>
  <c r="P410" i="1"/>
  <c r="X410" i="1" s="1"/>
  <c r="B410" i="1" s="1"/>
  <c r="C412" i="1" l="1"/>
  <c r="P411" i="1"/>
  <c r="X411" i="1" s="1"/>
  <c r="B411" i="1" s="1"/>
  <c r="C413" i="1" l="1"/>
  <c r="P412" i="1"/>
  <c r="X412" i="1" l="1"/>
  <c r="C414" i="1"/>
  <c r="P413" i="1"/>
  <c r="X413" i="1" s="1"/>
  <c r="B413" i="1" s="1"/>
  <c r="B412" i="1" l="1"/>
  <c r="C415" i="1"/>
  <c r="P414" i="1"/>
  <c r="X414" i="1" s="1"/>
  <c r="B414" i="1" s="1"/>
  <c r="C416" i="1" l="1"/>
  <c r="P415" i="1"/>
  <c r="X415" i="1" s="1"/>
  <c r="B415" i="1" s="1"/>
  <c r="C417" i="1" l="1"/>
  <c r="P416" i="1"/>
  <c r="X416" i="1" s="1"/>
  <c r="B416" i="1" s="1"/>
  <c r="C418" i="1" l="1"/>
  <c r="P417" i="1"/>
  <c r="X417" i="1" s="1"/>
  <c r="B417" i="1" s="1"/>
  <c r="C419" i="1" l="1"/>
  <c r="P418" i="1"/>
  <c r="X418" i="1" s="1"/>
  <c r="B418" i="1" s="1"/>
  <c r="C420" i="1" l="1"/>
  <c r="P419" i="1"/>
  <c r="X419" i="1" s="1"/>
  <c r="B419" i="1" s="1"/>
  <c r="C421" i="1" l="1"/>
  <c r="P420" i="1"/>
  <c r="X420" i="1" s="1"/>
  <c r="B420" i="1" s="1"/>
  <c r="C422" i="1" l="1"/>
  <c r="P421" i="1"/>
  <c r="X421" i="1" s="1"/>
  <c r="B421" i="1" s="1"/>
  <c r="C423" i="1" l="1"/>
  <c r="P422" i="1"/>
  <c r="X422" i="1" s="1"/>
  <c r="B422" i="1" s="1"/>
  <c r="C424" i="1" l="1"/>
  <c r="P423" i="1"/>
  <c r="X423" i="1" s="1"/>
  <c r="B423" i="1" s="1"/>
  <c r="C425" i="1" l="1"/>
  <c r="P424" i="1"/>
  <c r="X424" i="1" l="1"/>
  <c r="C426" i="1"/>
  <c r="P425" i="1"/>
  <c r="X425" i="1" s="1"/>
  <c r="B425" i="1" s="1"/>
  <c r="B424" i="1" l="1"/>
  <c r="C427" i="1"/>
  <c r="P426" i="1"/>
  <c r="X426" i="1" s="1"/>
  <c r="B426" i="1" s="1"/>
  <c r="C428" i="1" l="1"/>
  <c r="P427" i="1"/>
  <c r="X427" i="1" s="1"/>
  <c r="B427" i="1" s="1"/>
  <c r="C429" i="1" l="1"/>
  <c r="P428" i="1"/>
  <c r="X428" i="1" s="1"/>
  <c r="B428" i="1" s="1"/>
  <c r="C430" i="1" l="1"/>
  <c r="P429" i="1"/>
  <c r="X429" i="1" s="1"/>
  <c r="B429" i="1" s="1"/>
  <c r="C431" i="1" l="1"/>
  <c r="P430" i="1"/>
  <c r="X430" i="1" s="1"/>
  <c r="B430" i="1" s="1"/>
  <c r="C432" i="1" l="1"/>
  <c r="P431" i="1"/>
  <c r="X431" i="1" s="1"/>
  <c r="B431" i="1" s="1"/>
  <c r="C433" i="1" l="1"/>
  <c r="P432" i="1"/>
  <c r="X432" i="1" s="1"/>
  <c r="B432" i="1" s="1"/>
  <c r="C434" i="1" l="1"/>
  <c r="P433" i="1"/>
  <c r="X433" i="1" s="1"/>
  <c r="B433" i="1" s="1"/>
  <c r="C435" i="1" l="1"/>
  <c r="P434" i="1"/>
  <c r="X434" i="1" s="1"/>
  <c r="B434" i="1" s="1"/>
  <c r="C436" i="1" l="1"/>
  <c r="P435" i="1"/>
  <c r="X435" i="1" s="1"/>
  <c r="B435" i="1" s="1"/>
  <c r="C437" i="1" l="1"/>
  <c r="P436" i="1"/>
  <c r="X436" i="1" s="1"/>
  <c r="B436" i="1" s="1"/>
  <c r="P437" i="1" l="1"/>
  <c r="X437" i="1" l="1"/>
  <c r="S437" i="1"/>
  <c r="B437" i="1" l="1"/>
  <c r="Y437" i="1"/>
  <c r="C438" i="1"/>
  <c r="C439" i="1" l="1"/>
  <c r="P438" i="1"/>
  <c r="X438" i="1" s="1"/>
  <c r="B438" i="1" s="1"/>
  <c r="C440" i="1" l="1"/>
  <c r="P439" i="1"/>
  <c r="X439" i="1" l="1"/>
  <c r="C441" i="1"/>
  <c r="P440" i="1"/>
  <c r="X440" i="1" s="1"/>
  <c r="B440" i="1" s="1"/>
  <c r="B439" i="1" l="1"/>
  <c r="C442" i="1"/>
  <c r="P441" i="1"/>
  <c r="X441" i="1" s="1"/>
  <c r="B441" i="1" s="1"/>
  <c r="C443" i="1" l="1"/>
  <c r="P442" i="1"/>
  <c r="X442" i="1" s="1"/>
  <c r="B442" i="1" s="1"/>
  <c r="C444" i="1" l="1"/>
  <c r="P443" i="1"/>
  <c r="X443" i="1" s="1"/>
  <c r="B443" i="1" s="1"/>
  <c r="C445" i="1" l="1"/>
  <c r="P444" i="1"/>
  <c r="X444" i="1" s="1"/>
  <c r="B444" i="1" s="1"/>
  <c r="C446" i="1" l="1"/>
  <c r="P445" i="1"/>
  <c r="X445" i="1" l="1"/>
  <c r="C447" i="1"/>
  <c r="P446" i="1"/>
  <c r="X446" i="1" s="1"/>
  <c r="B446" i="1" s="1"/>
  <c r="B445" i="1" l="1"/>
  <c r="C448" i="1"/>
  <c r="P447" i="1"/>
  <c r="X447" i="1" s="1"/>
  <c r="B447" i="1" s="1"/>
  <c r="C449" i="1" l="1"/>
  <c r="P448" i="1"/>
  <c r="X448" i="1" s="1"/>
  <c r="B448" i="1" s="1"/>
  <c r="C450" i="1" l="1"/>
  <c r="P449" i="1"/>
  <c r="X449" i="1" s="1"/>
  <c r="B449" i="1" s="1"/>
  <c r="C451" i="1" l="1"/>
  <c r="P450" i="1"/>
  <c r="X450" i="1" s="1"/>
  <c r="B450" i="1" s="1"/>
  <c r="C452" i="1" l="1"/>
  <c r="P451" i="1"/>
  <c r="X451" i="1" s="1"/>
  <c r="B451" i="1" s="1"/>
  <c r="C453" i="1" l="1"/>
  <c r="P452" i="1"/>
  <c r="X452" i="1" s="1"/>
  <c r="B452" i="1" s="1"/>
  <c r="C454" i="1" l="1"/>
  <c r="P453" i="1"/>
  <c r="X453" i="1" s="1"/>
  <c r="B453" i="1" s="1"/>
  <c r="C455" i="1" l="1"/>
  <c r="P454" i="1"/>
  <c r="X454" i="1" s="1"/>
  <c r="B454" i="1" s="1"/>
  <c r="C456" i="1" l="1"/>
  <c r="P455" i="1"/>
  <c r="X455" i="1" l="1"/>
  <c r="C457" i="1"/>
  <c r="P456" i="1"/>
  <c r="X456" i="1" s="1"/>
  <c r="B456" i="1" s="1"/>
  <c r="B455" i="1" l="1"/>
  <c r="C458" i="1"/>
  <c r="P457" i="1"/>
  <c r="X457" i="1" s="1"/>
  <c r="B457" i="1" s="1"/>
  <c r="C459" i="1" l="1"/>
  <c r="P458" i="1"/>
  <c r="X458" i="1" s="1"/>
  <c r="B458" i="1" s="1"/>
  <c r="C460" i="1" l="1"/>
  <c r="P459" i="1"/>
  <c r="X459" i="1" s="1"/>
  <c r="B459" i="1" s="1"/>
  <c r="C461" i="1" l="1"/>
  <c r="P460" i="1"/>
  <c r="X460" i="1" s="1"/>
  <c r="B460" i="1" s="1"/>
  <c r="C462" i="1" l="1"/>
  <c r="P461" i="1"/>
  <c r="X461" i="1" s="1"/>
  <c r="B461" i="1" s="1"/>
  <c r="C463" i="1" l="1"/>
  <c r="P462" i="1"/>
  <c r="X462" i="1" s="1"/>
  <c r="B462" i="1" s="1"/>
  <c r="C464" i="1" l="1"/>
  <c r="P463" i="1"/>
  <c r="X463" i="1" s="1"/>
  <c r="B463" i="1" s="1"/>
  <c r="C465" i="1" l="1"/>
  <c r="P464" i="1"/>
  <c r="X464" i="1" s="1"/>
  <c r="B464" i="1" s="1"/>
  <c r="C466" i="1" l="1"/>
  <c r="P465" i="1"/>
  <c r="X465" i="1" s="1"/>
  <c r="B465" i="1" s="1"/>
  <c r="P466" i="1" l="1"/>
  <c r="S466" i="1" l="1"/>
  <c r="X466" i="1"/>
  <c r="B466" i="1" s="1"/>
  <c r="Y466" i="1" l="1"/>
  <c r="C467" i="1"/>
  <c r="P467" i="1" l="1"/>
  <c r="S467" i="1" l="1"/>
  <c r="C468" i="1" s="1"/>
  <c r="X467" i="1"/>
  <c r="B467" i="1" l="1"/>
  <c r="C469" i="1"/>
  <c r="P468" i="1"/>
  <c r="X468" i="1" l="1"/>
  <c r="C470" i="1"/>
  <c r="P469" i="1"/>
  <c r="X469" i="1" s="1"/>
  <c r="B469" i="1" s="1"/>
  <c r="B468" i="1" l="1"/>
  <c r="C471" i="1"/>
  <c r="P470" i="1"/>
  <c r="X470" i="1" s="1"/>
  <c r="B470" i="1" s="1"/>
  <c r="C472" i="1" l="1"/>
  <c r="P471" i="1"/>
  <c r="X471" i="1" s="1"/>
  <c r="B471" i="1" s="1"/>
  <c r="C473" i="1" l="1"/>
  <c r="P472" i="1"/>
  <c r="X472" i="1" s="1"/>
  <c r="B472" i="1" s="1"/>
  <c r="C474" i="1" l="1"/>
  <c r="P473" i="1"/>
  <c r="X473" i="1" s="1"/>
  <c r="B473" i="1" s="1"/>
  <c r="C475" i="1" l="1"/>
  <c r="P474" i="1"/>
  <c r="X474" i="1" s="1"/>
  <c r="B474" i="1" s="1"/>
  <c r="C476" i="1" l="1"/>
  <c r="P475" i="1"/>
  <c r="X475" i="1" l="1"/>
  <c r="C477" i="1"/>
  <c r="P476" i="1"/>
  <c r="X476" i="1" s="1"/>
  <c r="B476" i="1" s="1"/>
  <c r="B475" i="1" l="1"/>
  <c r="C478" i="1"/>
  <c r="P477" i="1"/>
  <c r="X477" i="1" s="1"/>
  <c r="B477" i="1" s="1"/>
  <c r="C479" i="1" l="1"/>
  <c r="P478" i="1"/>
  <c r="X478" i="1" s="1"/>
  <c r="B478" i="1" s="1"/>
  <c r="C480" i="1" l="1"/>
  <c r="P479" i="1"/>
  <c r="X479" i="1" s="1"/>
  <c r="B479" i="1" s="1"/>
  <c r="C481" i="1" l="1"/>
  <c r="P480" i="1"/>
  <c r="X480" i="1" s="1"/>
  <c r="B480" i="1" s="1"/>
  <c r="C482" i="1" l="1"/>
  <c r="P481" i="1"/>
  <c r="X481" i="1" s="1"/>
  <c r="B481" i="1" s="1"/>
  <c r="C483" i="1" l="1"/>
  <c r="P482" i="1"/>
  <c r="X482" i="1" s="1"/>
  <c r="B482" i="1" s="1"/>
  <c r="C484" i="1" l="1"/>
  <c r="P483" i="1"/>
  <c r="X483" i="1" s="1"/>
  <c r="B483" i="1" s="1"/>
  <c r="C485" i="1" l="1"/>
  <c r="P484" i="1"/>
  <c r="X484" i="1" s="1"/>
  <c r="B484" i="1" s="1"/>
  <c r="C486" i="1" l="1"/>
  <c r="P485" i="1"/>
  <c r="X485" i="1" s="1"/>
  <c r="B485" i="1" s="1"/>
  <c r="C487" i="1" l="1"/>
  <c r="P486" i="1"/>
  <c r="X486" i="1" s="1"/>
  <c r="B486" i="1" s="1"/>
  <c r="C488" i="1" l="1"/>
  <c r="P487" i="1"/>
  <c r="X487" i="1" l="1"/>
  <c r="C489" i="1"/>
  <c r="P488" i="1"/>
  <c r="X488" i="1" s="1"/>
  <c r="B488" i="1" s="1"/>
  <c r="B487" i="1" l="1"/>
  <c r="C490" i="1"/>
  <c r="P489" i="1"/>
  <c r="X489" i="1" s="1"/>
  <c r="B489" i="1" s="1"/>
  <c r="C491" i="1" l="1"/>
  <c r="P490" i="1"/>
  <c r="X490" i="1" s="1"/>
  <c r="B490" i="1" s="1"/>
  <c r="C492" i="1" l="1"/>
  <c r="P491" i="1"/>
  <c r="X491" i="1" s="1"/>
  <c r="B491" i="1" s="1"/>
  <c r="C493" i="1" l="1"/>
  <c r="P492" i="1"/>
  <c r="X492" i="1" s="1"/>
  <c r="B492" i="1" s="1"/>
  <c r="C494" i="1" l="1"/>
  <c r="P493" i="1"/>
  <c r="X493" i="1" s="1"/>
  <c r="B493" i="1" s="1"/>
  <c r="C495" i="1" l="1"/>
  <c r="P494" i="1"/>
  <c r="X494" i="1" s="1"/>
  <c r="B494" i="1" s="1"/>
  <c r="P495" i="1" l="1"/>
  <c r="X495" i="1" l="1"/>
  <c r="S495" i="1"/>
  <c r="B495" i="1" l="1"/>
  <c r="Y495" i="1"/>
  <c r="C496" i="1"/>
  <c r="C497" i="1" l="1"/>
  <c r="P496" i="1"/>
  <c r="X496" i="1" l="1"/>
  <c r="C498" i="1"/>
  <c r="P497" i="1"/>
  <c r="X497" i="1" s="1"/>
  <c r="B497" i="1" s="1"/>
  <c r="B496" i="1" l="1"/>
  <c r="C499" i="1"/>
  <c r="P498" i="1"/>
  <c r="X498" i="1" s="1"/>
  <c r="B498" i="1" s="1"/>
  <c r="C500" i="1" l="1"/>
  <c r="P499" i="1"/>
  <c r="X499" i="1" s="1"/>
  <c r="B499" i="1" s="1"/>
  <c r="C501" i="1" l="1"/>
  <c r="P500" i="1"/>
  <c r="X500" i="1" s="1"/>
  <c r="B500" i="1" s="1"/>
  <c r="C502" i="1" l="1"/>
  <c r="P501" i="1"/>
  <c r="X501" i="1" s="1"/>
  <c r="B501" i="1" s="1"/>
  <c r="C503" i="1" l="1"/>
  <c r="P502" i="1"/>
  <c r="X502" i="1" l="1"/>
  <c r="C504" i="1"/>
  <c r="P503" i="1"/>
  <c r="X503" i="1" s="1"/>
  <c r="B503" i="1" s="1"/>
  <c r="B502" i="1" l="1"/>
  <c r="C505" i="1"/>
  <c r="P504" i="1"/>
  <c r="X504" i="1" s="1"/>
  <c r="B504" i="1" s="1"/>
  <c r="C506" i="1" l="1"/>
  <c r="P505" i="1"/>
  <c r="X505" i="1" s="1"/>
  <c r="B505" i="1" s="1"/>
  <c r="C507" i="1" l="1"/>
  <c r="P506" i="1"/>
  <c r="X506" i="1" s="1"/>
  <c r="B506" i="1" s="1"/>
  <c r="C508" i="1" l="1"/>
  <c r="P507" i="1"/>
  <c r="X507" i="1" s="1"/>
  <c r="B507" i="1" s="1"/>
  <c r="C509" i="1" l="1"/>
  <c r="P508" i="1"/>
  <c r="X508" i="1" s="1"/>
  <c r="B508" i="1" s="1"/>
  <c r="C510" i="1" l="1"/>
  <c r="P509" i="1"/>
  <c r="X509" i="1" s="1"/>
  <c r="B509" i="1" s="1"/>
  <c r="C511" i="1" l="1"/>
  <c r="P510" i="1"/>
  <c r="X510" i="1" s="1"/>
  <c r="B510" i="1" s="1"/>
  <c r="C512" i="1" l="1"/>
  <c r="P511" i="1"/>
  <c r="X511" i="1" s="1"/>
  <c r="B511" i="1" s="1"/>
  <c r="C513" i="1" l="1"/>
  <c r="P512" i="1"/>
  <c r="X512" i="1" s="1"/>
  <c r="B512" i="1" s="1"/>
  <c r="C514" i="1" l="1"/>
  <c r="P513" i="1"/>
  <c r="X513" i="1" s="1"/>
  <c r="B513" i="1" s="1"/>
  <c r="C515" i="1" l="1"/>
  <c r="P514" i="1"/>
  <c r="X514" i="1" s="1"/>
  <c r="B514" i="1" s="1"/>
  <c r="C516" i="1" l="1"/>
  <c r="P515" i="1"/>
  <c r="X515" i="1" s="1"/>
  <c r="B515" i="1" s="1"/>
  <c r="C517" i="1" l="1"/>
  <c r="P516" i="1"/>
  <c r="X516" i="1" s="1"/>
  <c r="B516" i="1" s="1"/>
  <c r="C518" i="1" l="1"/>
  <c r="P517" i="1"/>
  <c r="X517" i="1" s="1"/>
  <c r="B517" i="1" s="1"/>
  <c r="C519" i="1" l="1"/>
  <c r="P518" i="1"/>
  <c r="X518" i="1" s="1"/>
  <c r="B518" i="1" s="1"/>
  <c r="C520" i="1" l="1"/>
  <c r="P519" i="1"/>
  <c r="X519" i="1" s="1"/>
  <c r="B519" i="1" s="1"/>
  <c r="C521" i="1" l="1"/>
  <c r="P520" i="1"/>
  <c r="X520" i="1" s="1"/>
  <c r="B520" i="1" s="1"/>
  <c r="C522" i="1" l="1"/>
  <c r="P521" i="1"/>
  <c r="X521" i="1" s="1"/>
  <c r="B521" i="1" s="1"/>
  <c r="C523" i="1" l="1"/>
  <c r="P522" i="1"/>
  <c r="X522" i="1" s="1"/>
  <c r="B522" i="1" s="1"/>
  <c r="C524" i="1" l="1"/>
  <c r="P523" i="1"/>
  <c r="X523" i="1" s="1"/>
  <c r="B523" i="1" s="1"/>
  <c r="C525" i="1" l="1"/>
  <c r="P524" i="1"/>
  <c r="X524" i="1" s="1"/>
  <c r="B524" i="1" s="1"/>
  <c r="C526" i="1" l="1"/>
  <c r="P525" i="1"/>
  <c r="X525" i="1" l="1"/>
  <c r="C527" i="1"/>
  <c r="P526" i="1"/>
  <c r="X526" i="1" s="1"/>
  <c r="B526" i="1" s="1"/>
  <c r="B525" i="1" l="1"/>
  <c r="C528" i="1"/>
  <c r="P527" i="1"/>
  <c r="X527" i="1" s="1"/>
  <c r="B527" i="1" s="1"/>
  <c r="P528" i="1" l="1"/>
  <c r="X528" i="1" l="1"/>
  <c r="S528" i="1"/>
  <c r="B528" i="1" l="1"/>
  <c r="Y528" i="1"/>
  <c r="C529" i="1"/>
  <c r="C530" i="1" l="1"/>
  <c r="P529" i="1"/>
  <c r="X529" i="1" s="1"/>
  <c r="B529" i="1" s="1"/>
  <c r="C531" i="1" l="1"/>
  <c r="P530" i="1"/>
  <c r="X530" i="1" s="1"/>
  <c r="B530" i="1" s="1"/>
  <c r="C532" i="1" l="1"/>
  <c r="P531" i="1"/>
  <c r="X531" i="1" l="1"/>
  <c r="C533" i="1"/>
  <c r="P532" i="1"/>
  <c r="X532" i="1" s="1"/>
  <c r="B532" i="1" s="1"/>
  <c r="B531" i="1" l="1"/>
  <c r="C534" i="1"/>
  <c r="P533" i="1"/>
  <c r="X533" i="1" s="1"/>
  <c r="B533" i="1" s="1"/>
  <c r="C535" i="1" l="1"/>
  <c r="P534" i="1"/>
  <c r="X534" i="1" s="1"/>
  <c r="B534" i="1" s="1"/>
  <c r="C536" i="1" l="1"/>
  <c r="P535" i="1"/>
  <c r="X535" i="1" l="1"/>
  <c r="C537" i="1"/>
  <c r="P536" i="1"/>
  <c r="X536" i="1" s="1"/>
  <c r="B536" i="1" s="1"/>
  <c r="B535" i="1" l="1"/>
  <c r="C538" i="1"/>
  <c r="P537" i="1"/>
  <c r="X537" i="1" s="1"/>
  <c r="B537" i="1" s="1"/>
  <c r="C539" i="1" l="1"/>
  <c r="P538" i="1"/>
  <c r="X538" i="1" s="1"/>
  <c r="B538" i="1" s="1"/>
  <c r="C540" i="1" l="1"/>
  <c r="P539" i="1"/>
  <c r="X539" i="1" s="1"/>
  <c r="B539" i="1" s="1"/>
  <c r="C541" i="1" l="1"/>
  <c r="P540" i="1"/>
  <c r="X540" i="1" s="1"/>
  <c r="B540" i="1" s="1"/>
  <c r="C542" i="1" l="1"/>
  <c r="P541" i="1"/>
  <c r="X541" i="1" s="1"/>
  <c r="B541" i="1" s="1"/>
  <c r="C543" i="1" l="1"/>
  <c r="P542" i="1"/>
  <c r="X542" i="1" s="1"/>
  <c r="B542" i="1" s="1"/>
  <c r="C544" i="1" l="1"/>
  <c r="P543" i="1"/>
  <c r="X543" i="1" s="1"/>
  <c r="B543" i="1" s="1"/>
  <c r="C545" i="1" l="1"/>
  <c r="P544" i="1"/>
  <c r="X544" i="1" s="1"/>
  <c r="B544" i="1" s="1"/>
  <c r="C546" i="1" l="1"/>
  <c r="P545" i="1"/>
  <c r="X545" i="1" s="1"/>
  <c r="B545" i="1" s="1"/>
  <c r="C547" i="1" l="1"/>
  <c r="P546" i="1"/>
  <c r="X546" i="1" s="1"/>
  <c r="B546" i="1" s="1"/>
  <c r="C548" i="1" l="1"/>
  <c r="P547" i="1"/>
  <c r="X547" i="1" l="1"/>
  <c r="C549" i="1"/>
  <c r="P548" i="1"/>
  <c r="X548" i="1" s="1"/>
  <c r="B548" i="1" s="1"/>
  <c r="B547" i="1" l="1"/>
  <c r="C550" i="1"/>
  <c r="P549" i="1"/>
  <c r="X549" i="1" s="1"/>
  <c r="B549" i="1" s="1"/>
  <c r="C551" i="1" l="1"/>
  <c r="P550" i="1"/>
  <c r="X550" i="1" s="1"/>
  <c r="B550" i="1" s="1"/>
  <c r="C552" i="1" l="1"/>
  <c r="P551" i="1"/>
  <c r="X551" i="1" s="1"/>
  <c r="B551" i="1" s="1"/>
  <c r="C553" i="1" l="1"/>
  <c r="P552" i="1"/>
  <c r="X552" i="1" s="1"/>
  <c r="B552" i="1" s="1"/>
  <c r="C554" i="1" l="1"/>
  <c r="P553" i="1"/>
  <c r="X553" i="1" s="1"/>
  <c r="B553" i="1" s="1"/>
  <c r="C555" i="1" l="1"/>
  <c r="P554" i="1"/>
  <c r="X554" i="1" s="1"/>
  <c r="B554" i="1" s="1"/>
  <c r="C556" i="1" l="1"/>
  <c r="P555" i="1"/>
  <c r="X555" i="1" s="1"/>
  <c r="B555" i="1" s="1"/>
  <c r="P556" i="1" l="1"/>
  <c r="S556" i="1" l="1"/>
  <c r="X556" i="1"/>
  <c r="Y556" i="1" l="1"/>
  <c r="B556" i="1"/>
  <c r="C557" i="1"/>
  <c r="C558" i="1" l="1"/>
  <c r="P557" i="1"/>
  <c r="X557" i="1" l="1"/>
  <c r="C559" i="1"/>
  <c r="P558" i="1"/>
  <c r="X558" i="1" s="1"/>
  <c r="B558" i="1" s="1"/>
  <c r="B557" i="1" l="1"/>
  <c r="C560" i="1"/>
  <c r="P559" i="1"/>
  <c r="X559" i="1" s="1"/>
  <c r="B559" i="1" s="1"/>
  <c r="C561" i="1" l="1"/>
  <c r="P560" i="1"/>
  <c r="X560" i="1" s="1"/>
  <c r="B560" i="1" s="1"/>
  <c r="C562" i="1" l="1"/>
  <c r="P561" i="1"/>
  <c r="X561" i="1" s="1"/>
  <c r="B561" i="1" s="1"/>
  <c r="C563" i="1" l="1"/>
  <c r="P562" i="1"/>
  <c r="X562" i="1" s="1"/>
  <c r="B562" i="1" s="1"/>
  <c r="C564" i="1" l="1"/>
  <c r="P563" i="1"/>
  <c r="X563" i="1" s="1"/>
  <c r="B563" i="1" s="1"/>
  <c r="C565" i="1" l="1"/>
  <c r="P564" i="1"/>
  <c r="X564" i="1" s="1"/>
  <c r="B564" i="1" s="1"/>
  <c r="C566" i="1" l="1"/>
  <c r="P565" i="1"/>
  <c r="X565" i="1" s="1"/>
  <c r="B565" i="1" s="1"/>
  <c r="C567" i="1" l="1"/>
  <c r="P566" i="1"/>
  <c r="X566" i="1" s="1"/>
  <c r="B566" i="1" s="1"/>
  <c r="C568" i="1" l="1"/>
  <c r="P567" i="1"/>
  <c r="X567" i="1" s="1"/>
  <c r="B567" i="1" s="1"/>
  <c r="C569" i="1" l="1"/>
  <c r="P568" i="1"/>
  <c r="X568" i="1" s="1"/>
  <c r="B568" i="1" s="1"/>
  <c r="C570" i="1" l="1"/>
  <c r="P569" i="1"/>
  <c r="X569" i="1" s="1"/>
  <c r="B569" i="1" s="1"/>
  <c r="C571" i="1" l="1"/>
  <c r="P570" i="1"/>
  <c r="X570" i="1" s="1"/>
  <c r="B570" i="1" s="1"/>
  <c r="C572" i="1" l="1"/>
  <c r="P571" i="1"/>
  <c r="X571" i="1" s="1"/>
  <c r="B571" i="1" s="1"/>
  <c r="C573" i="1" l="1"/>
  <c r="P572" i="1"/>
  <c r="X572" i="1" s="1"/>
  <c r="B572" i="1" s="1"/>
  <c r="C574" i="1" l="1"/>
  <c r="P573" i="1"/>
  <c r="X573" i="1" s="1"/>
  <c r="B573" i="1" s="1"/>
  <c r="C575" i="1" l="1"/>
  <c r="P574" i="1"/>
  <c r="X574" i="1" l="1"/>
  <c r="C576" i="1"/>
  <c r="P575" i="1"/>
  <c r="X575" i="1" s="1"/>
  <c r="B575" i="1" s="1"/>
  <c r="B574" i="1" l="1"/>
  <c r="C577" i="1"/>
  <c r="P576" i="1"/>
  <c r="X576" i="1" s="1"/>
  <c r="B576" i="1" s="1"/>
  <c r="C578" i="1" l="1"/>
  <c r="P577" i="1"/>
  <c r="X577" i="1" s="1"/>
  <c r="B577" i="1" s="1"/>
  <c r="C579" i="1" l="1"/>
  <c r="P578" i="1"/>
  <c r="X578" i="1" l="1"/>
  <c r="C580" i="1"/>
  <c r="P579" i="1"/>
  <c r="X579" i="1" s="1"/>
  <c r="B579" i="1" s="1"/>
  <c r="B578" i="1" l="1"/>
  <c r="C581" i="1"/>
  <c r="P580" i="1"/>
  <c r="X580" i="1" s="1"/>
  <c r="B580" i="1" s="1"/>
  <c r="C582" i="1" l="1"/>
  <c r="P581" i="1"/>
  <c r="X581" i="1" s="1"/>
  <c r="B581" i="1" s="1"/>
  <c r="C583" i="1" l="1"/>
  <c r="P582" i="1"/>
  <c r="X582" i="1" s="1"/>
  <c r="B582" i="1" s="1"/>
  <c r="C584" i="1" l="1"/>
  <c r="P583" i="1"/>
  <c r="X583" i="1" s="1"/>
  <c r="B583" i="1" s="1"/>
  <c r="C585" i="1" l="1"/>
  <c r="P584" i="1"/>
  <c r="X584" i="1" s="1"/>
  <c r="B584" i="1" s="1"/>
  <c r="C586" i="1" l="1"/>
  <c r="P585" i="1"/>
  <c r="X585" i="1" s="1"/>
  <c r="B585" i="1" s="1"/>
  <c r="C587" i="1" l="1"/>
  <c r="P586" i="1"/>
  <c r="X586" i="1" s="1"/>
  <c r="B586" i="1" s="1"/>
  <c r="P587" i="1" l="1"/>
  <c r="X587" i="1" l="1"/>
  <c r="S587" i="1"/>
  <c r="B587" i="1" l="1"/>
  <c r="Y587" i="1"/>
  <c r="C588" i="1"/>
  <c r="C589" i="1" l="1"/>
  <c r="P588" i="1"/>
  <c r="X588" i="1" s="1"/>
  <c r="B588" i="1" s="1"/>
  <c r="C590" i="1" l="1"/>
  <c r="P589" i="1"/>
  <c r="X589" i="1" s="1"/>
  <c r="B589" i="1" s="1"/>
  <c r="C591" i="1" l="1"/>
  <c r="P590" i="1"/>
  <c r="X590" i="1" s="1"/>
  <c r="B590" i="1" s="1"/>
  <c r="C592" i="1" l="1"/>
  <c r="P591" i="1"/>
  <c r="X591" i="1" s="1"/>
  <c r="B591" i="1" s="1"/>
  <c r="C593" i="1" l="1"/>
  <c r="P592" i="1"/>
  <c r="X592" i="1" s="1"/>
  <c r="B592" i="1" s="1"/>
  <c r="C594" i="1" l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s="1"/>
  <c r="B596" i="1" s="1"/>
  <c r="C598" i="1" l="1"/>
  <c r="P597" i="1"/>
  <c r="X597" i="1" s="1"/>
  <c r="B597" i="1" s="1"/>
  <c r="C599" i="1" l="1"/>
  <c r="P598" i="1"/>
  <c r="X598" i="1" s="1"/>
  <c r="B598" i="1" s="1"/>
  <c r="C600" i="1" l="1"/>
  <c r="P599" i="1"/>
  <c r="X599" i="1" s="1"/>
  <c r="B599" i="1" s="1"/>
  <c r="C601" i="1" l="1"/>
  <c r="P600" i="1"/>
  <c r="X600" i="1" s="1"/>
  <c r="B600" i="1" s="1"/>
  <c r="C602" i="1" l="1"/>
  <c r="P601" i="1"/>
  <c r="X601" i="1" s="1"/>
  <c r="B601" i="1" s="1"/>
  <c r="C603" i="1" l="1"/>
  <c r="P602" i="1"/>
  <c r="X602" i="1" s="1"/>
  <c r="B602" i="1" s="1"/>
  <c r="C604" i="1" l="1"/>
  <c r="P603" i="1"/>
  <c r="X603" i="1" s="1"/>
  <c r="B603" i="1" s="1"/>
  <c r="C605" i="1" l="1"/>
  <c r="P604" i="1"/>
  <c r="X604" i="1" s="1"/>
  <c r="B604" i="1" s="1"/>
  <c r="C606" i="1" l="1"/>
  <c r="P605" i="1"/>
  <c r="X605" i="1" s="1"/>
  <c r="B605" i="1" s="1"/>
  <c r="C607" i="1" l="1"/>
  <c r="P606" i="1"/>
  <c r="X606" i="1" s="1"/>
  <c r="B606" i="1" s="1"/>
  <c r="C608" i="1" l="1"/>
  <c r="P607" i="1"/>
  <c r="X607" i="1" l="1"/>
  <c r="C609" i="1"/>
  <c r="P608" i="1"/>
  <c r="X608" i="1" s="1"/>
  <c r="B608" i="1" s="1"/>
  <c r="B607" i="1" l="1"/>
  <c r="C610" i="1"/>
  <c r="P609" i="1"/>
  <c r="X609" i="1" s="1"/>
  <c r="B609" i="1" s="1"/>
  <c r="C611" i="1" l="1"/>
  <c r="P610" i="1"/>
  <c r="X610" i="1" s="1"/>
  <c r="B610" i="1" s="1"/>
  <c r="C612" i="1" l="1"/>
  <c r="P611" i="1"/>
  <c r="X611" i="1" s="1"/>
  <c r="B611" i="1" s="1"/>
  <c r="C613" i="1" l="1"/>
  <c r="P612" i="1"/>
  <c r="X612" i="1" s="1"/>
  <c r="B612" i="1" s="1"/>
  <c r="C614" i="1" l="1"/>
  <c r="P613" i="1"/>
  <c r="X613" i="1" s="1"/>
  <c r="B613" i="1" s="1"/>
  <c r="C615" i="1" l="1"/>
  <c r="P614" i="1"/>
  <c r="X614" i="1" s="1"/>
  <c r="B614" i="1" s="1"/>
  <c r="C616" i="1" l="1"/>
  <c r="P615" i="1"/>
  <c r="X615" i="1" s="1"/>
  <c r="B615" i="1" s="1"/>
  <c r="C617" i="1" l="1"/>
  <c r="P616" i="1"/>
  <c r="X616" i="1" s="1"/>
  <c r="B616" i="1" s="1"/>
  <c r="C618" i="1" l="1"/>
  <c r="P617" i="1"/>
  <c r="X617" i="1" s="1"/>
  <c r="B617" i="1" s="1"/>
  <c r="C619" i="1" l="1"/>
  <c r="P618" i="1"/>
  <c r="X618" i="1" s="1"/>
  <c r="B618" i="1" s="1"/>
  <c r="P619" i="1" l="1"/>
  <c r="S619" i="1" l="1"/>
  <c r="X619" i="1"/>
  <c r="B619" i="1" l="1"/>
  <c r="Y619" i="1"/>
  <c r="C620" i="1"/>
  <c r="C621" i="1" l="1"/>
  <c r="P620" i="1"/>
  <c r="X620" i="1" l="1"/>
  <c r="C622" i="1"/>
  <c r="P621" i="1"/>
  <c r="X621" i="1" s="1"/>
  <c r="B621" i="1" s="1"/>
  <c r="B620" i="1" l="1"/>
  <c r="C623" i="1"/>
  <c r="P622" i="1"/>
  <c r="X622" i="1" s="1"/>
  <c r="B622" i="1" s="1"/>
  <c r="C624" i="1" l="1"/>
  <c r="P623" i="1"/>
  <c r="X623" i="1" s="1"/>
  <c r="B623" i="1" s="1"/>
  <c r="C625" i="1" l="1"/>
  <c r="P624" i="1"/>
  <c r="X624" i="1" s="1"/>
  <c r="B624" i="1" s="1"/>
  <c r="C626" i="1" l="1"/>
  <c r="P625" i="1"/>
  <c r="X625" i="1" s="1"/>
  <c r="B625" i="1" s="1"/>
  <c r="C627" i="1" l="1"/>
  <c r="P626" i="1"/>
  <c r="X626" i="1" s="1"/>
  <c r="B626" i="1" s="1"/>
  <c r="C628" i="1" l="1"/>
  <c r="P627" i="1"/>
  <c r="X627" i="1" s="1"/>
  <c r="B627" i="1" s="1"/>
  <c r="C629" i="1" l="1"/>
  <c r="P628" i="1"/>
  <c r="X628" i="1" s="1"/>
  <c r="B628" i="1" s="1"/>
  <c r="C630" i="1" l="1"/>
  <c r="P629" i="1"/>
  <c r="X629" i="1" s="1"/>
  <c r="B629" i="1" s="1"/>
  <c r="C631" i="1" l="1"/>
  <c r="P630" i="1"/>
  <c r="X630" i="1" s="1"/>
  <c r="B630" i="1" s="1"/>
  <c r="C632" i="1" l="1"/>
  <c r="P631" i="1"/>
  <c r="X631" i="1" s="1"/>
  <c r="B631" i="1" s="1"/>
  <c r="C633" i="1" l="1"/>
  <c r="P632" i="1"/>
  <c r="X632" i="1" s="1"/>
  <c r="B632" i="1" s="1"/>
  <c r="C634" i="1" l="1"/>
  <c r="P633" i="1"/>
  <c r="X633" i="1" l="1"/>
  <c r="C635" i="1"/>
  <c r="P634" i="1"/>
  <c r="X634" i="1" s="1"/>
  <c r="B634" i="1" s="1"/>
  <c r="B633" i="1" l="1"/>
  <c r="C636" i="1"/>
  <c r="P635" i="1"/>
  <c r="X635" i="1" s="1"/>
  <c r="B635" i="1" s="1"/>
  <c r="C637" i="1" l="1"/>
  <c r="P636" i="1"/>
  <c r="X636" i="1" s="1"/>
  <c r="B636" i="1" s="1"/>
  <c r="C638" i="1" l="1"/>
  <c r="P637" i="1"/>
  <c r="X637" i="1" s="1"/>
  <c r="B637" i="1" s="1"/>
  <c r="C639" i="1" l="1"/>
  <c r="P638" i="1"/>
  <c r="X638" i="1" s="1"/>
  <c r="B638" i="1" s="1"/>
  <c r="C640" i="1" l="1"/>
  <c r="P639" i="1"/>
  <c r="X639" i="1" s="1"/>
  <c r="B639" i="1" s="1"/>
  <c r="C641" i="1" l="1"/>
  <c r="P640" i="1"/>
  <c r="X640" i="1" s="1"/>
  <c r="B640" i="1" s="1"/>
  <c r="C642" i="1" l="1"/>
  <c r="P641" i="1"/>
  <c r="X641" i="1" l="1"/>
  <c r="C643" i="1"/>
  <c r="P642" i="1"/>
  <c r="X642" i="1" s="1"/>
  <c r="B642" i="1" s="1"/>
  <c r="B641" i="1" l="1"/>
  <c r="C644" i="1"/>
  <c r="P643" i="1"/>
  <c r="X643" i="1" s="1"/>
  <c r="B643" i="1" s="1"/>
  <c r="C645" i="1" l="1"/>
  <c r="P644" i="1"/>
  <c r="X644" i="1" s="1"/>
  <c r="B644" i="1" s="1"/>
  <c r="C646" i="1" l="1"/>
  <c r="P645" i="1"/>
  <c r="X645" i="1" s="1"/>
  <c r="B645" i="1" s="1"/>
  <c r="C647" i="1" l="1"/>
  <c r="P646" i="1"/>
  <c r="X646" i="1" s="1"/>
  <c r="B646" i="1" s="1"/>
  <c r="C648" i="1" l="1"/>
  <c r="P647" i="1"/>
  <c r="X647" i="1" l="1"/>
  <c r="B647" i="1" s="1"/>
  <c r="P648" i="1"/>
  <c r="S648" i="1" l="1"/>
  <c r="X648" i="1"/>
  <c r="B648" i="1" s="1"/>
  <c r="Y648" i="1" l="1"/>
  <c r="C649" i="1"/>
  <c r="P649" i="1" l="1"/>
  <c r="S649" i="1" l="1"/>
  <c r="C650" i="1" s="1"/>
  <c r="X649" i="1"/>
  <c r="B649" i="1" l="1"/>
  <c r="C651" i="1"/>
  <c r="P650" i="1"/>
  <c r="X650" i="1" l="1"/>
  <c r="C652" i="1"/>
  <c r="P651" i="1"/>
  <c r="X651" i="1" s="1"/>
  <c r="B651" i="1" s="1"/>
  <c r="B650" i="1" l="1"/>
  <c r="C653" i="1"/>
  <c r="P652" i="1"/>
  <c r="X652" i="1" s="1"/>
  <c r="B652" i="1" s="1"/>
  <c r="C654" i="1" l="1"/>
  <c r="P653" i="1"/>
  <c r="X653" i="1" s="1"/>
  <c r="B653" i="1" s="1"/>
  <c r="C655" i="1" l="1"/>
  <c r="P654" i="1"/>
  <c r="X654" i="1" s="1"/>
  <c r="B654" i="1" s="1"/>
  <c r="C656" i="1" l="1"/>
  <c r="P655" i="1"/>
  <c r="X655" i="1" s="1"/>
  <c r="B655" i="1" s="1"/>
  <c r="C657" i="1" l="1"/>
  <c r="P656" i="1"/>
  <c r="X656" i="1" s="1"/>
  <c r="B656" i="1" s="1"/>
  <c r="C658" i="1" l="1"/>
  <c r="P657" i="1"/>
  <c r="X657" i="1" l="1"/>
  <c r="C659" i="1"/>
  <c r="P658" i="1"/>
  <c r="X658" i="1" s="1"/>
  <c r="B658" i="1" s="1"/>
  <c r="B657" i="1" l="1"/>
  <c r="C660" i="1"/>
  <c r="P659" i="1"/>
  <c r="X659" i="1" s="1"/>
  <c r="B659" i="1" s="1"/>
  <c r="C661" i="1" l="1"/>
  <c r="P660" i="1"/>
  <c r="X660" i="1" s="1"/>
  <c r="B660" i="1" s="1"/>
  <c r="C662" i="1" l="1"/>
  <c r="P661" i="1"/>
  <c r="X661" i="1" s="1"/>
  <c r="B661" i="1" s="1"/>
  <c r="C663" i="1" l="1"/>
  <c r="P662" i="1"/>
  <c r="X662" i="1" s="1"/>
  <c r="B662" i="1" s="1"/>
  <c r="C664" i="1" l="1"/>
  <c r="P663" i="1"/>
  <c r="X663" i="1" s="1"/>
  <c r="B663" i="1" s="1"/>
  <c r="C665" i="1" l="1"/>
  <c r="P664" i="1"/>
  <c r="X664" i="1" s="1"/>
  <c r="B664" i="1" s="1"/>
  <c r="C666" i="1" l="1"/>
  <c r="P665" i="1"/>
  <c r="X665" i="1" s="1"/>
  <c r="B665" i="1" s="1"/>
  <c r="C667" i="1" l="1"/>
  <c r="P666" i="1"/>
  <c r="X666" i="1" s="1"/>
  <c r="B666" i="1" s="1"/>
  <c r="C668" i="1" l="1"/>
  <c r="P667" i="1"/>
  <c r="X667" i="1" s="1"/>
  <c r="B667" i="1" s="1"/>
  <c r="C669" i="1" l="1"/>
  <c r="P668" i="1"/>
  <c r="X668" i="1" s="1"/>
  <c r="B668" i="1" s="1"/>
  <c r="C670" i="1" l="1"/>
  <c r="P669" i="1"/>
  <c r="X669" i="1" s="1"/>
  <c r="B669" i="1" s="1"/>
  <c r="C671" i="1" l="1"/>
  <c r="P670" i="1"/>
  <c r="X670" i="1" s="1"/>
  <c r="B670" i="1" s="1"/>
  <c r="C672" i="1" l="1"/>
  <c r="P671" i="1"/>
  <c r="X671" i="1" l="1"/>
  <c r="C673" i="1"/>
  <c r="P672" i="1"/>
  <c r="X672" i="1" s="1"/>
  <c r="B672" i="1" s="1"/>
  <c r="B671" i="1" l="1"/>
  <c r="C674" i="1"/>
  <c r="P673" i="1"/>
  <c r="X673" i="1" s="1"/>
  <c r="B673" i="1" s="1"/>
  <c r="C675" i="1" l="1"/>
  <c r="P674" i="1"/>
  <c r="X674" i="1" s="1"/>
  <c r="B674" i="1" s="1"/>
  <c r="C676" i="1" l="1"/>
  <c r="P675" i="1"/>
  <c r="X675" i="1" s="1"/>
  <c r="B675" i="1" s="1"/>
  <c r="C677" i="1" l="1"/>
  <c r="P676" i="1"/>
  <c r="X676" i="1" s="1"/>
  <c r="B676" i="1" s="1"/>
  <c r="C678" i="1" l="1"/>
  <c r="P677" i="1"/>
  <c r="X677" i="1" s="1"/>
  <c r="B677" i="1" s="1"/>
  <c r="C679" i="1" l="1"/>
  <c r="P678" i="1"/>
  <c r="X678" i="1" s="1"/>
  <c r="B678" i="1" s="1"/>
  <c r="P679" i="1" l="1"/>
  <c r="S679" i="1" l="1"/>
  <c r="X679" i="1"/>
  <c r="B679" i="1" s="1"/>
  <c r="Y679" i="1" l="1"/>
  <c r="C680" i="1"/>
  <c r="C681" i="1" l="1"/>
  <c r="P680" i="1"/>
  <c r="X680" i="1" s="1"/>
  <c r="B680" i="1" s="1"/>
  <c r="C682" i="1" l="1"/>
  <c r="P681" i="1"/>
  <c r="X681" i="1" s="1"/>
  <c r="B681" i="1" s="1"/>
  <c r="C683" i="1" l="1"/>
  <c r="P682" i="1"/>
  <c r="X682" i="1" s="1"/>
  <c r="B682" i="1" s="1"/>
  <c r="C684" i="1" l="1"/>
  <c r="P683" i="1"/>
  <c r="X683" i="1" s="1"/>
  <c r="B683" i="1" s="1"/>
  <c r="C685" i="1" l="1"/>
  <c r="P684" i="1"/>
  <c r="X684" i="1" s="1"/>
  <c r="B684" i="1" s="1"/>
  <c r="C686" i="1" l="1"/>
  <c r="P685" i="1"/>
  <c r="X685" i="1" s="1"/>
  <c r="B685" i="1" s="1"/>
  <c r="C687" i="1" l="1"/>
  <c r="P686" i="1"/>
  <c r="X686" i="1" s="1"/>
  <c r="B686" i="1" s="1"/>
  <c r="C688" i="1" l="1"/>
  <c r="P687" i="1"/>
  <c r="X687" i="1" s="1"/>
  <c r="B687" i="1" s="1"/>
  <c r="C689" i="1" l="1"/>
  <c r="P688" i="1"/>
  <c r="X688" i="1" s="1"/>
  <c r="B688" i="1" s="1"/>
  <c r="C690" i="1" l="1"/>
  <c r="P689" i="1"/>
  <c r="X689" i="1" s="1"/>
  <c r="B689" i="1" s="1"/>
  <c r="C691" i="1" l="1"/>
  <c r="P690" i="1"/>
  <c r="X690" i="1" s="1"/>
  <c r="B690" i="1" s="1"/>
  <c r="C692" i="1" l="1"/>
  <c r="P691" i="1"/>
  <c r="X691" i="1" s="1"/>
  <c r="B691" i="1" s="1"/>
  <c r="C693" i="1" l="1"/>
  <c r="P692" i="1"/>
  <c r="X692" i="1" s="1"/>
  <c r="B692" i="1" s="1"/>
  <c r="C694" i="1" l="1"/>
  <c r="P693" i="1"/>
  <c r="X693" i="1" s="1"/>
  <c r="B693" i="1" s="1"/>
  <c r="C695" i="1" l="1"/>
  <c r="P694" i="1"/>
  <c r="X694" i="1" s="1"/>
  <c r="B694" i="1" s="1"/>
  <c r="C696" i="1" l="1"/>
  <c r="P695" i="1"/>
  <c r="X695" i="1" s="1"/>
  <c r="B695" i="1" s="1"/>
  <c r="C697" i="1" l="1"/>
  <c r="P696" i="1"/>
  <c r="X696" i="1" s="1"/>
  <c r="B696" i="1" s="1"/>
  <c r="C698" i="1" l="1"/>
  <c r="P697" i="1"/>
  <c r="X697" i="1" s="1"/>
  <c r="B697" i="1" s="1"/>
  <c r="C699" i="1" l="1"/>
  <c r="P698" i="1"/>
  <c r="X698" i="1" s="1"/>
  <c r="B698" i="1" s="1"/>
  <c r="C700" i="1" l="1"/>
  <c r="P699" i="1"/>
  <c r="X699" i="1" s="1"/>
  <c r="B699" i="1" s="1"/>
  <c r="C701" i="1" l="1"/>
  <c r="P700" i="1"/>
  <c r="X700" i="1" s="1"/>
  <c r="B700" i="1" s="1"/>
  <c r="C702" i="1" l="1"/>
  <c r="P701" i="1"/>
  <c r="X701" i="1" s="1"/>
  <c r="B701" i="1" s="1"/>
  <c r="C703" i="1" l="1"/>
  <c r="P702" i="1"/>
  <c r="X702" i="1" s="1"/>
  <c r="B702" i="1" s="1"/>
  <c r="C704" i="1" l="1"/>
  <c r="P703" i="1"/>
  <c r="X703" i="1" s="1"/>
  <c r="B703" i="1" s="1"/>
  <c r="C705" i="1" l="1"/>
  <c r="P704" i="1"/>
  <c r="X704" i="1" s="1"/>
  <c r="B704" i="1" s="1"/>
  <c r="C706" i="1" l="1"/>
  <c r="P705" i="1"/>
  <c r="X705" i="1" s="1"/>
  <c r="B705" i="1" s="1"/>
  <c r="C707" i="1" l="1"/>
  <c r="P706" i="1"/>
  <c r="X706" i="1" s="1"/>
  <c r="B706" i="1" s="1"/>
  <c r="C708" i="1" l="1"/>
  <c r="P707" i="1"/>
  <c r="X707" i="1" s="1"/>
  <c r="B707" i="1" s="1"/>
  <c r="C709" i="1" l="1"/>
  <c r="P708" i="1"/>
  <c r="X708" i="1" s="1"/>
  <c r="B708" i="1" s="1"/>
  <c r="C710" i="1" l="1"/>
  <c r="P709" i="1"/>
  <c r="X709" i="1" s="1"/>
  <c r="B709" i="1" s="1"/>
  <c r="P710" i="1" l="1"/>
  <c r="S710" i="1" l="1"/>
  <c r="X710" i="1"/>
  <c r="B710" i="1" s="1"/>
  <c r="Y710" i="1" l="1"/>
  <c r="C711" i="1"/>
  <c r="C712" i="1" l="1"/>
  <c r="P711" i="1"/>
  <c r="X711" i="1" s="1"/>
  <c r="B711" i="1" s="1"/>
  <c r="C713" i="1" l="1"/>
  <c r="P712" i="1"/>
  <c r="X712" i="1" s="1"/>
  <c r="B712" i="1" s="1"/>
  <c r="C714" i="1" l="1"/>
  <c r="P713" i="1"/>
  <c r="X713" i="1" s="1"/>
  <c r="B713" i="1" s="1"/>
  <c r="C715" i="1" l="1"/>
  <c r="P714" i="1"/>
  <c r="X714" i="1" s="1"/>
  <c r="B714" i="1" s="1"/>
  <c r="C716" i="1" l="1"/>
  <c r="P715" i="1"/>
  <c r="X715" i="1" s="1"/>
  <c r="B715" i="1" s="1"/>
  <c r="C717" i="1" l="1"/>
  <c r="P716" i="1"/>
  <c r="X716" i="1" s="1"/>
  <c r="B716" i="1" s="1"/>
  <c r="C718" i="1" l="1"/>
  <c r="P717" i="1"/>
  <c r="X717" i="1" s="1"/>
  <c r="B717" i="1" s="1"/>
  <c r="C719" i="1" l="1"/>
  <c r="P718" i="1"/>
  <c r="X718" i="1" s="1"/>
  <c r="B718" i="1" s="1"/>
  <c r="C720" i="1" l="1"/>
  <c r="P719" i="1"/>
  <c r="X719" i="1" s="1"/>
  <c r="B719" i="1" s="1"/>
  <c r="C721" i="1" l="1"/>
  <c r="P720" i="1"/>
  <c r="X720" i="1" s="1"/>
  <c r="B720" i="1" s="1"/>
  <c r="C722" i="1" l="1"/>
  <c r="P721" i="1"/>
  <c r="X721" i="1" s="1"/>
  <c r="B721" i="1" s="1"/>
  <c r="C723" i="1" l="1"/>
  <c r="P722" i="1"/>
  <c r="X722" i="1" s="1"/>
  <c r="B722" i="1" s="1"/>
  <c r="C724" i="1" l="1"/>
  <c r="P723" i="1"/>
  <c r="X723" i="1" s="1"/>
  <c r="B723" i="1" s="1"/>
  <c r="C725" i="1" l="1"/>
  <c r="P724" i="1"/>
  <c r="X724" i="1" s="1"/>
  <c r="B724" i="1" s="1"/>
  <c r="C726" i="1" l="1"/>
  <c r="P725" i="1"/>
  <c r="X725" i="1" s="1"/>
  <c r="B725" i="1" s="1"/>
  <c r="C727" i="1" l="1"/>
  <c r="P726" i="1"/>
  <c r="X726" i="1" s="1"/>
  <c r="B726" i="1" s="1"/>
  <c r="C728" i="1" l="1"/>
  <c r="P727" i="1"/>
  <c r="X727" i="1" s="1"/>
  <c r="B727" i="1" s="1"/>
  <c r="C729" i="1" l="1"/>
  <c r="P728" i="1"/>
  <c r="X728" i="1" s="1"/>
  <c r="B728" i="1" s="1"/>
  <c r="C730" i="1" l="1"/>
  <c r="P729" i="1"/>
  <c r="X729" i="1" s="1"/>
  <c r="B729" i="1" s="1"/>
  <c r="C731" i="1" l="1"/>
  <c r="P730" i="1"/>
  <c r="X730" i="1" s="1"/>
  <c r="B730" i="1" s="1"/>
  <c r="C732" i="1" l="1"/>
  <c r="P731" i="1"/>
  <c r="X731" i="1" s="1"/>
  <c r="B731" i="1" s="1"/>
  <c r="C733" i="1" l="1"/>
  <c r="P732" i="1"/>
  <c r="X732" i="1" s="1"/>
  <c r="B732" i="1" s="1"/>
  <c r="C734" i="1" l="1"/>
  <c r="P733" i="1"/>
  <c r="X733" i="1" s="1"/>
  <c r="B733" i="1" s="1"/>
  <c r="C735" i="1" l="1"/>
  <c r="P734" i="1"/>
  <c r="X734" i="1" s="1"/>
  <c r="B734" i="1" s="1"/>
  <c r="C736" i="1" l="1"/>
  <c r="P735" i="1"/>
  <c r="X735" i="1" s="1"/>
  <c r="B735" i="1" s="1"/>
  <c r="C737" i="1" l="1"/>
  <c r="P736" i="1"/>
  <c r="X736" i="1" s="1"/>
  <c r="B736" i="1" s="1"/>
  <c r="C738" i="1" l="1"/>
  <c r="P737" i="1"/>
  <c r="X737" i="1" s="1"/>
  <c r="B737" i="1" s="1"/>
  <c r="C739" i="1" l="1"/>
  <c r="P738" i="1"/>
  <c r="X738" i="1" s="1"/>
  <c r="B738" i="1" s="1"/>
  <c r="C740" i="1" l="1"/>
  <c r="P739" i="1"/>
  <c r="X739" i="1" s="1"/>
  <c r="B739" i="1" s="1"/>
  <c r="P740" i="1" l="1"/>
  <c r="S740" i="1" l="1"/>
  <c r="X740" i="1"/>
  <c r="B740" i="1" s="1"/>
  <c r="Y740" i="1" l="1"/>
  <c r="C741" i="1"/>
  <c r="P741" i="1" l="1"/>
  <c r="S741" i="1" s="1"/>
  <c r="C742" i="1" l="1"/>
  <c r="P742" i="1" s="1"/>
  <c r="X742" i="1" s="1"/>
  <c r="B742" i="1" s="1"/>
  <c r="X741" i="1"/>
  <c r="C743" i="1"/>
  <c r="Y741" i="1" l="1"/>
  <c r="B741" i="1"/>
  <c r="C744" i="1"/>
  <c r="P743" i="1"/>
  <c r="X743" i="1" s="1"/>
  <c r="B743" i="1" s="1"/>
  <c r="C745" i="1" l="1"/>
  <c r="P744" i="1"/>
  <c r="X744" i="1" s="1"/>
  <c r="B744" i="1" s="1"/>
  <c r="C746" i="1" l="1"/>
  <c r="P745" i="1"/>
  <c r="X745" i="1" s="1"/>
  <c r="B745" i="1" s="1"/>
  <c r="C747" i="1" l="1"/>
  <c r="P746" i="1"/>
  <c r="X746" i="1" s="1"/>
  <c r="B746" i="1" s="1"/>
  <c r="C748" i="1" l="1"/>
  <c r="P747" i="1"/>
  <c r="X747" i="1" s="1"/>
  <c r="B747" i="1" s="1"/>
  <c r="C749" i="1" l="1"/>
  <c r="P748" i="1"/>
  <c r="X748" i="1" s="1"/>
  <c r="B748" i="1" s="1"/>
  <c r="C750" i="1" l="1"/>
  <c r="P749" i="1"/>
  <c r="X749" i="1" s="1"/>
  <c r="B749" i="1" s="1"/>
  <c r="C751" i="1" l="1"/>
  <c r="P750" i="1"/>
  <c r="X750" i="1" s="1"/>
  <c r="B750" i="1" s="1"/>
  <c r="C752" i="1" l="1"/>
  <c r="P751" i="1"/>
  <c r="X751" i="1" s="1"/>
  <c r="B751" i="1" s="1"/>
  <c r="C753" i="1" l="1"/>
  <c r="P752" i="1"/>
  <c r="X752" i="1" s="1"/>
  <c r="B752" i="1" s="1"/>
  <c r="C754" i="1" l="1"/>
  <c r="P753" i="1"/>
  <c r="X753" i="1" s="1"/>
  <c r="B753" i="1" s="1"/>
  <c r="C755" i="1" l="1"/>
  <c r="P754" i="1"/>
  <c r="X754" i="1" s="1"/>
  <c r="B754" i="1" s="1"/>
  <c r="C756" i="1" l="1"/>
  <c r="P755" i="1"/>
  <c r="X755" i="1" s="1"/>
  <c r="B755" i="1" s="1"/>
  <c r="C757" i="1" l="1"/>
  <c r="P756" i="1"/>
  <c r="X756" i="1" s="1"/>
  <c r="B756" i="1" s="1"/>
  <c r="C758" i="1" l="1"/>
  <c r="P757" i="1"/>
  <c r="X757" i="1" s="1"/>
  <c r="B757" i="1" s="1"/>
  <c r="C759" i="1" l="1"/>
  <c r="P758" i="1"/>
  <c r="X758" i="1" s="1"/>
  <c r="B758" i="1" s="1"/>
  <c r="C760" i="1" l="1"/>
  <c r="P759" i="1"/>
  <c r="X759" i="1" s="1"/>
  <c r="B759" i="1" s="1"/>
  <c r="C761" i="1" l="1"/>
  <c r="P760" i="1"/>
  <c r="X760" i="1" s="1"/>
  <c r="B760" i="1" s="1"/>
  <c r="C762" i="1" l="1"/>
  <c r="P761" i="1"/>
  <c r="X761" i="1" s="1"/>
  <c r="B761" i="1" s="1"/>
  <c r="C763" i="1" l="1"/>
  <c r="P762" i="1"/>
  <c r="X762" i="1" s="1"/>
  <c r="B762" i="1" s="1"/>
  <c r="C764" i="1" l="1"/>
  <c r="P763" i="1"/>
  <c r="X763" i="1" s="1"/>
  <c r="B763" i="1" s="1"/>
  <c r="C765" i="1" l="1"/>
  <c r="P764" i="1"/>
  <c r="X764" i="1" s="1"/>
  <c r="B764" i="1" s="1"/>
  <c r="C766" i="1" l="1"/>
  <c r="P765" i="1"/>
  <c r="X765" i="1" s="1"/>
  <c r="B765" i="1" s="1"/>
  <c r="C767" i="1" l="1"/>
  <c r="P766" i="1"/>
  <c r="X766" i="1" s="1"/>
  <c r="B766" i="1" s="1"/>
  <c r="C768" i="1" l="1"/>
  <c r="P767" i="1"/>
  <c r="X767" i="1" s="1"/>
  <c r="B767" i="1" s="1"/>
  <c r="C769" i="1" l="1"/>
  <c r="P768" i="1"/>
  <c r="X768" i="1" s="1"/>
  <c r="B768" i="1" s="1"/>
  <c r="C770" i="1" l="1"/>
  <c r="P769" i="1"/>
  <c r="X769" i="1" s="1"/>
  <c r="B769" i="1" s="1"/>
  <c r="P770" i="1" l="1"/>
  <c r="S770" i="1" l="1"/>
  <c r="X770" i="1"/>
  <c r="B770" i="1" s="1"/>
  <c r="Y770" i="1" l="1"/>
  <c r="C771" i="1"/>
  <c r="C772" i="1" l="1"/>
  <c r="P771" i="1"/>
  <c r="X771" i="1" s="1"/>
  <c r="B771" i="1" s="1"/>
  <c r="C773" i="1" l="1"/>
  <c r="P772" i="1"/>
  <c r="X772" i="1" s="1"/>
  <c r="B772" i="1" s="1"/>
  <c r="C774" i="1" l="1"/>
  <c r="P773" i="1"/>
  <c r="X773" i="1" s="1"/>
  <c r="B773" i="1" s="1"/>
  <c r="C775" i="1" l="1"/>
  <c r="P774" i="1"/>
  <c r="X774" i="1" s="1"/>
  <c r="B774" i="1" s="1"/>
  <c r="C776" i="1" l="1"/>
  <c r="P775" i="1"/>
  <c r="X775" i="1" s="1"/>
  <c r="B775" i="1" s="1"/>
  <c r="C777" i="1" l="1"/>
  <c r="P776" i="1"/>
  <c r="X776" i="1" s="1"/>
  <c r="B776" i="1" s="1"/>
  <c r="C778" i="1" l="1"/>
  <c r="P777" i="1"/>
  <c r="X777" i="1" s="1"/>
  <c r="B777" i="1" s="1"/>
  <c r="C779" i="1" l="1"/>
  <c r="P778" i="1"/>
  <c r="X778" i="1" s="1"/>
  <c r="B778" i="1" s="1"/>
  <c r="C780" i="1" l="1"/>
  <c r="P779" i="1"/>
  <c r="X779" i="1" s="1"/>
  <c r="B779" i="1" s="1"/>
  <c r="C781" i="1" l="1"/>
  <c r="P780" i="1"/>
  <c r="X780" i="1" s="1"/>
  <c r="B780" i="1" s="1"/>
  <c r="C782" i="1" l="1"/>
  <c r="P781" i="1"/>
  <c r="X781" i="1" s="1"/>
  <c r="B781" i="1" s="1"/>
  <c r="C783" i="1" l="1"/>
  <c r="P782" i="1"/>
  <c r="X782" i="1" s="1"/>
  <c r="B782" i="1" s="1"/>
  <c r="C784" i="1" l="1"/>
  <c r="P783" i="1"/>
  <c r="X783" i="1" s="1"/>
  <c r="B783" i="1" s="1"/>
  <c r="C785" i="1" l="1"/>
  <c r="P784" i="1"/>
  <c r="X784" i="1" s="1"/>
  <c r="B784" i="1" s="1"/>
  <c r="C786" i="1" l="1"/>
  <c r="P785" i="1"/>
  <c r="X785" i="1" s="1"/>
  <c r="B785" i="1" s="1"/>
  <c r="C787" i="1" l="1"/>
  <c r="P786" i="1"/>
  <c r="X786" i="1" s="1"/>
  <c r="B786" i="1" s="1"/>
  <c r="C788" i="1" l="1"/>
  <c r="P787" i="1"/>
  <c r="X787" i="1" s="1"/>
  <c r="B787" i="1" s="1"/>
  <c r="C789" i="1" l="1"/>
  <c r="P788" i="1"/>
  <c r="X788" i="1" s="1"/>
  <c r="B788" i="1" s="1"/>
  <c r="C790" i="1" l="1"/>
  <c r="P789" i="1"/>
  <c r="X789" i="1" s="1"/>
  <c r="B789" i="1" s="1"/>
  <c r="C791" i="1" l="1"/>
  <c r="P790" i="1"/>
  <c r="X790" i="1" s="1"/>
  <c r="B790" i="1" s="1"/>
  <c r="C792" i="1" l="1"/>
  <c r="P791" i="1"/>
  <c r="X791" i="1" s="1"/>
  <c r="B791" i="1" s="1"/>
  <c r="C793" i="1" l="1"/>
  <c r="P792" i="1"/>
  <c r="X792" i="1" s="1"/>
  <c r="B792" i="1" s="1"/>
  <c r="C794" i="1" l="1"/>
  <c r="P793" i="1"/>
  <c r="X793" i="1" s="1"/>
  <c r="B793" i="1" s="1"/>
  <c r="C795" i="1" l="1"/>
  <c r="P794" i="1"/>
  <c r="X794" i="1" s="1"/>
  <c r="B794" i="1" s="1"/>
  <c r="C796" i="1" l="1"/>
  <c r="P795" i="1"/>
  <c r="X795" i="1" s="1"/>
  <c r="B795" i="1" s="1"/>
  <c r="C797" i="1" l="1"/>
  <c r="P796" i="1"/>
  <c r="X796" i="1" s="1"/>
  <c r="B796" i="1" s="1"/>
  <c r="C798" i="1" l="1"/>
  <c r="P797" i="1"/>
  <c r="X797" i="1" s="1"/>
  <c r="B797" i="1" s="1"/>
  <c r="C799" i="1" l="1"/>
  <c r="P798" i="1"/>
  <c r="X798" i="1" s="1"/>
  <c r="B798" i="1" s="1"/>
  <c r="C800" i="1" l="1"/>
  <c r="P799" i="1"/>
  <c r="X799" i="1" s="1"/>
  <c r="B799" i="1" s="1"/>
  <c r="C801" i="1" l="1"/>
  <c r="P800" i="1"/>
  <c r="X800" i="1" s="1"/>
  <c r="B800" i="1" s="1"/>
  <c r="P801" i="1" l="1"/>
  <c r="S801" i="1" l="1"/>
  <c r="X801" i="1"/>
  <c r="B801" i="1" s="1"/>
  <c r="Y801" i="1" l="1"/>
  <c r="C802" i="1"/>
  <c r="C803" i="1" l="1"/>
  <c r="P802" i="1"/>
  <c r="X802" i="1" s="1"/>
  <c r="B802" i="1" s="1"/>
  <c r="C804" i="1" l="1"/>
  <c r="P803" i="1"/>
  <c r="X803" i="1" s="1"/>
  <c r="B803" i="1" s="1"/>
  <c r="C805" i="1" l="1"/>
  <c r="P804" i="1"/>
  <c r="X804" i="1" s="1"/>
  <c r="B804" i="1" s="1"/>
  <c r="C806" i="1" l="1"/>
  <c r="P805" i="1"/>
  <c r="X805" i="1" s="1"/>
  <c r="B805" i="1" s="1"/>
  <c r="C807" i="1" l="1"/>
  <c r="P806" i="1"/>
  <c r="X806" i="1" s="1"/>
  <c r="B806" i="1" s="1"/>
  <c r="C808" i="1" l="1"/>
  <c r="P807" i="1"/>
  <c r="X807" i="1" s="1"/>
  <c r="B807" i="1" s="1"/>
  <c r="C809" i="1" l="1"/>
  <c r="P808" i="1"/>
  <c r="X808" i="1" s="1"/>
  <c r="B808" i="1" s="1"/>
  <c r="C810" i="1" l="1"/>
  <c r="P809" i="1"/>
  <c r="X809" i="1" s="1"/>
  <c r="B809" i="1" s="1"/>
  <c r="C811" i="1" l="1"/>
  <c r="P810" i="1"/>
  <c r="X810" i="1" s="1"/>
  <c r="B810" i="1" s="1"/>
  <c r="C812" i="1" l="1"/>
  <c r="P811" i="1"/>
  <c r="X811" i="1" s="1"/>
  <c r="B811" i="1" s="1"/>
  <c r="C813" i="1" l="1"/>
  <c r="P812" i="1"/>
  <c r="X812" i="1" s="1"/>
  <c r="B812" i="1" s="1"/>
  <c r="C814" i="1" l="1"/>
  <c r="P813" i="1"/>
  <c r="X813" i="1" s="1"/>
  <c r="B813" i="1" s="1"/>
  <c r="C815" i="1" l="1"/>
  <c r="P814" i="1"/>
  <c r="X814" i="1" s="1"/>
  <c r="B814" i="1" s="1"/>
  <c r="C816" i="1" l="1"/>
  <c r="P815" i="1"/>
  <c r="X815" i="1" s="1"/>
  <c r="B815" i="1" s="1"/>
  <c r="C817" i="1" l="1"/>
  <c r="P816" i="1"/>
  <c r="X816" i="1" s="1"/>
  <c r="B816" i="1" s="1"/>
  <c r="C818" i="1" l="1"/>
  <c r="P817" i="1"/>
  <c r="X817" i="1" s="1"/>
  <c r="B817" i="1" s="1"/>
  <c r="C819" i="1" l="1"/>
  <c r="P818" i="1"/>
  <c r="X818" i="1" s="1"/>
  <c r="B818" i="1" s="1"/>
  <c r="C820" i="1" l="1"/>
  <c r="P819" i="1"/>
  <c r="X819" i="1" s="1"/>
  <c r="B819" i="1" s="1"/>
  <c r="C821" i="1" l="1"/>
  <c r="P820" i="1"/>
  <c r="X820" i="1" s="1"/>
  <c r="B820" i="1" s="1"/>
  <c r="C822" i="1" l="1"/>
  <c r="P821" i="1"/>
  <c r="X821" i="1" s="1"/>
  <c r="B821" i="1" s="1"/>
  <c r="C823" i="1" l="1"/>
  <c r="P822" i="1"/>
  <c r="X822" i="1" s="1"/>
  <c r="B822" i="1" s="1"/>
  <c r="C824" i="1" l="1"/>
  <c r="P823" i="1"/>
  <c r="X823" i="1" s="1"/>
  <c r="B823" i="1" s="1"/>
  <c r="C825" i="1" l="1"/>
  <c r="P824" i="1"/>
  <c r="X824" i="1" s="1"/>
  <c r="B824" i="1" s="1"/>
  <c r="C826" i="1" l="1"/>
  <c r="P825" i="1"/>
  <c r="X825" i="1" s="1"/>
  <c r="B825" i="1" s="1"/>
  <c r="C827" i="1" l="1"/>
  <c r="P826" i="1"/>
  <c r="X826" i="1" s="1"/>
  <c r="B826" i="1" s="1"/>
  <c r="C828" i="1" l="1"/>
  <c r="P827" i="1"/>
  <c r="X827" i="1" s="1"/>
  <c r="B827" i="1" s="1"/>
  <c r="C829" i="1" l="1"/>
  <c r="P828" i="1"/>
  <c r="X828" i="1" s="1"/>
  <c r="B828" i="1" s="1"/>
  <c r="C830" i="1" l="1"/>
  <c r="P829" i="1"/>
  <c r="X829" i="1" s="1"/>
  <c r="B829" i="1" s="1"/>
  <c r="C831" i="1" l="1"/>
  <c r="P830" i="1"/>
  <c r="X830" i="1" s="1"/>
  <c r="B830" i="1" s="1"/>
  <c r="C832" i="1" l="1"/>
  <c r="P831" i="1"/>
  <c r="X831" i="1" s="1"/>
  <c r="B831" i="1" s="1"/>
  <c r="P832" i="1" l="1"/>
  <c r="S832" i="1" l="1"/>
  <c r="X832" i="1"/>
  <c r="B832" i="1" s="1"/>
  <c r="Y832" i="1" l="1"/>
  <c r="C833" i="1"/>
  <c r="P833" i="1" l="1"/>
  <c r="S833" i="1" l="1"/>
  <c r="C834" i="1" s="1"/>
  <c r="X833" i="1"/>
  <c r="B833" i="1" s="1"/>
  <c r="P834" i="1" l="1"/>
  <c r="S834" i="1" l="1"/>
  <c r="C835" i="1" s="1"/>
  <c r="X834" i="1"/>
  <c r="Y834" i="1" s="1"/>
  <c r="B834" i="1" l="1"/>
  <c r="C836" i="1"/>
  <c r="P835" i="1"/>
  <c r="X835" i="1" s="1"/>
  <c r="B835" i="1" s="1"/>
  <c r="C837" i="1" l="1"/>
  <c r="P836" i="1"/>
  <c r="X836" i="1" s="1"/>
  <c r="B836" i="1" s="1"/>
  <c r="C838" i="1" l="1"/>
  <c r="P837" i="1"/>
  <c r="X837" i="1" s="1"/>
  <c r="B837" i="1" s="1"/>
  <c r="C839" i="1" l="1"/>
  <c r="P838" i="1"/>
  <c r="X838" i="1" s="1"/>
  <c r="B838" i="1" s="1"/>
  <c r="C840" i="1" l="1"/>
  <c r="P839" i="1"/>
  <c r="X839" i="1" s="1"/>
  <c r="B839" i="1" s="1"/>
  <c r="C841" i="1" l="1"/>
  <c r="P840" i="1"/>
  <c r="X840" i="1" s="1"/>
  <c r="B840" i="1" s="1"/>
  <c r="C842" i="1" l="1"/>
  <c r="P841" i="1"/>
  <c r="X841" i="1" s="1"/>
  <c r="B841" i="1" s="1"/>
  <c r="C843" i="1" l="1"/>
  <c r="P842" i="1"/>
  <c r="X842" i="1" s="1"/>
  <c r="B842" i="1" s="1"/>
  <c r="C844" i="1" l="1"/>
  <c r="P843" i="1"/>
  <c r="X843" i="1" s="1"/>
  <c r="B843" i="1" s="1"/>
  <c r="C845" i="1" l="1"/>
  <c r="P844" i="1"/>
  <c r="X844" i="1" s="1"/>
  <c r="B844" i="1" s="1"/>
  <c r="C846" i="1" l="1"/>
  <c r="P845" i="1"/>
  <c r="X845" i="1" s="1"/>
  <c r="B845" i="1" s="1"/>
  <c r="C847" i="1" l="1"/>
  <c r="P846" i="1"/>
  <c r="X846" i="1" s="1"/>
  <c r="B846" i="1" s="1"/>
  <c r="C848" i="1" l="1"/>
  <c r="P847" i="1"/>
  <c r="X847" i="1" s="1"/>
  <c r="B847" i="1" s="1"/>
  <c r="C849" i="1" l="1"/>
  <c r="P848" i="1"/>
  <c r="X848" i="1" s="1"/>
  <c r="B848" i="1" s="1"/>
  <c r="C850" i="1" l="1"/>
  <c r="P849" i="1"/>
  <c r="X849" i="1" s="1"/>
  <c r="B849" i="1" s="1"/>
  <c r="C851" i="1" l="1"/>
  <c r="P850" i="1"/>
  <c r="X850" i="1" s="1"/>
  <c r="B850" i="1" s="1"/>
  <c r="C852" i="1" l="1"/>
  <c r="P851" i="1"/>
  <c r="X851" i="1" s="1"/>
  <c r="B851" i="1" s="1"/>
  <c r="C853" i="1" l="1"/>
  <c r="P852" i="1"/>
  <c r="X852" i="1" s="1"/>
  <c r="B852" i="1" s="1"/>
  <c r="C854" i="1" l="1"/>
  <c r="P853" i="1"/>
  <c r="X853" i="1" s="1"/>
  <c r="B853" i="1" s="1"/>
  <c r="C855" i="1" l="1"/>
  <c r="P854" i="1"/>
  <c r="X854" i="1" s="1"/>
  <c r="B854" i="1" s="1"/>
  <c r="C856" i="1" l="1"/>
  <c r="P855" i="1"/>
  <c r="X855" i="1" s="1"/>
  <c r="B855" i="1" s="1"/>
  <c r="C857" i="1" l="1"/>
  <c r="P856" i="1"/>
  <c r="X856" i="1" s="1"/>
  <c r="B856" i="1" s="1"/>
  <c r="C858" i="1" l="1"/>
  <c r="P857" i="1"/>
  <c r="X857" i="1" s="1"/>
  <c r="B857" i="1" s="1"/>
  <c r="C859" i="1" l="1"/>
  <c r="P858" i="1"/>
  <c r="X858" i="1" s="1"/>
  <c r="B858" i="1" s="1"/>
  <c r="C860" i="1" l="1"/>
  <c r="P859" i="1"/>
  <c r="X859" i="1" s="1"/>
  <c r="B859" i="1" s="1"/>
  <c r="P860" i="1" l="1"/>
  <c r="S860" i="1" l="1"/>
  <c r="X860" i="1"/>
  <c r="B860" i="1" s="1"/>
  <c r="Y860" i="1" l="1"/>
  <c r="C861" i="1"/>
  <c r="C862" i="1" l="1"/>
  <c r="P861" i="1"/>
  <c r="X861" i="1" s="1"/>
  <c r="B861" i="1" s="1"/>
  <c r="C863" i="1" l="1"/>
  <c r="P862" i="1"/>
  <c r="X862" i="1" s="1"/>
  <c r="B862" i="1" s="1"/>
  <c r="C864" i="1" l="1"/>
  <c r="P863" i="1"/>
  <c r="X863" i="1" s="1"/>
  <c r="B863" i="1" s="1"/>
  <c r="C865" i="1" l="1"/>
  <c r="P864" i="1"/>
  <c r="X864" i="1" s="1"/>
  <c r="B864" i="1" s="1"/>
  <c r="C866" i="1" l="1"/>
  <c r="P865" i="1"/>
  <c r="X865" i="1" s="1"/>
  <c r="B865" i="1" s="1"/>
  <c r="C867" i="1" l="1"/>
  <c r="P866" i="1"/>
  <c r="X866" i="1" s="1"/>
  <c r="B866" i="1" s="1"/>
  <c r="C868" i="1" l="1"/>
  <c r="P867" i="1"/>
  <c r="X867" i="1" s="1"/>
  <c r="B867" i="1" s="1"/>
  <c r="C869" i="1" l="1"/>
  <c r="P868" i="1"/>
  <c r="X868" i="1" s="1"/>
  <c r="B868" i="1" s="1"/>
  <c r="C870" i="1" l="1"/>
  <c r="P869" i="1"/>
  <c r="X869" i="1" s="1"/>
  <c r="B869" i="1" s="1"/>
  <c r="C871" i="1" l="1"/>
  <c r="P870" i="1"/>
  <c r="X870" i="1" s="1"/>
  <c r="B870" i="1" s="1"/>
  <c r="C872" i="1" l="1"/>
  <c r="P871" i="1"/>
  <c r="X871" i="1" s="1"/>
  <c r="B871" i="1" s="1"/>
  <c r="C873" i="1" l="1"/>
  <c r="P872" i="1"/>
  <c r="X872" i="1" s="1"/>
  <c r="B872" i="1" s="1"/>
  <c r="C874" i="1" l="1"/>
  <c r="P873" i="1"/>
  <c r="X873" i="1" s="1"/>
  <c r="B873" i="1" s="1"/>
  <c r="C875" i="1" l="1"/>
  <c r="P874" i="1"/>
  <c r="X874" i="1" s="1"/>
  <c r="B874" i="1" s="1"/>
  <c r="C876" i="1" l="1"/>
  <c r="P875" i="1"/>
  <c r="X875" i="1" s="1"/>
  <c r="B875" i="1" s="1"/>
  <c r="C877" i="1" l="1"/>
  <c r="P876" i="1"/>
  <c r="X876" i="1" s="1"/>
  <c r="B876" i="1" s="1"/>
  <c r="C878" i="1" l="1"/>
  <c r="P877" i="1"/>
  <c r="X877" i="1" s="1"/>
  <c r="B877" i="1" s="1"/>
  <c r="C879" i="1" l="1"/>
  <c r="P878" i="1"/>
  <c r="X878" i="1" s="1"/>
  <c r="B878" i="1" s="1"/>
  <c r="C880" i="1" l="1"/>
  <c r="P879" i="1"/>
  <c r="X879" i="1" s="1"/>
  <c r="B879" i="1" s="1"/>
  <c r="C881" i="1" l="1"/>
  <c r="P880" i="1"/>
  <c r="X880" i="1" s="1"/>
  <c r="B880" i="1" s="1"/>
  <c r="C882" i="1" l="1"/>
  <c r="P881" i="1"/>
  <c r="X881" i="1" s="1"/>
  <c r="B881" i="1" s="1"/>
  <c r="C883" i="1" l="1"/>
  <c r="P882" i="1"/>
  <c r="X882" i="1" s="1"/>
  <c r="B882" i="1" s="1"/>
  <c r="C884" i="1" l="1"/>
  <c r="P883" i="1"/>
  <c r="X883" i="1" s="1"/>
  <c r="B883" i="1" s="1"/>
  <c r="C885" i="1" l="1"/>
  <c r="P884" i="1"/>
  <c r="X884" i="1" s="1"/>
  <c r="B884" i="1" s="1"/>
  <c r="C886" i="1" l="1"/>
  <c r="P885" i="1"/>
  <c r="X885" i="1" s="1"/>
  <c r="B885" i="1" s="1"/>
  <c r="C887" i="1" l="1"/>
  <c r="P886" i="1"/>
  <c r="X886" i="1" s="1"/>
  <c r="B886" i="1" s="1"/>
  <c r="C888" i="1" l="1"/>
  <c r="P887" i="1"/>
  <c r="X887" i="1" s="1"/>
  <c r="B887" i="1" s="1"/>
  <c r="C889" i="1" l="1"/>
  <c r="P888" i="1"/>
  <c r="X888" i="1" s="1"/>
  <c r="B888" i="1" s="1"/>
  <c r="C890" i="1" l="1"/>
  <c r="P889" i="1"/>
  <c r="X889" i="1" s="1"/>
  <c r="B889" i="1" s="1"/>
  <c r="C891" i="1" l="1"/>
  <c r="P890" i="1"/>
  <c r="X890" i="1" s="1"/>
  <c r="B890" i="1" s="1"/>
  <c r="C892" i="1" l="1"/>
  <c r="P891" i="1"/>
  <c r="X891" i="1" l="1"/>
  <c r="Y891" i="1" s="1"/>
  <c r="C893" i="1"/>
  <c r="P892" i="1"/>
  <c r="X892" i="1" s="1"/>
  <c r="B892" i="1" s="1"/>
  <c r="B891" i="1" l="1"/>
  <c r="P893" i="1"/>
  <c r="X893" i="1" l="1"/>
  <c r="B893" i="1" s="1"/>
  <c r="S893" i="1"/>
  <c r="Y893" i="1" l="1"/>
  <c r="C894" i="1"/>
  <c r="C895" i="1" l="1"/>
  <c r="P894" i="1"/>
  <c r="X894" i="1" s="1"/>
  <c r="B894" i="1" s="1"/>
  <c r="C896" i="1" l="1"/>
  <c r="P895" i="1"/>
  <c r="X895" i="1" s="1"/>
  <c r="B895" i="1" s="1"/>
  <c r="C897" i="1" l="1"/>
  <c r="P896" i="1"/>
  <c r="X896" i="1" s="1"/>
  <c r="B896" i="1" s="1"/>
  <c r="C898" i="1" l="1"/>
  <c r="P897" i="1"/>
  <c r="X897" i="1" s="1"/>
  <c r="B897" i="1" s="1"/>
  <c r="C899" i="1" l="1"/>
  <c r="P898" i="1"/>
  <c r="X898" i="1" s="1"/>
  <c r="B898" i="1" s="1"/>
  <c r="C900" i="1" l="1"/>
  <c r="P899" i="1"/>
  <c r="X899" i="1" s="1"/>
  <c r="B899" i="1" s="1"/>
  <c r="C901" i="1" l="1"/>
  <c r="P900" i="1"/>
  <c r="X900" i="1" s="1"/>
  <c r="B900" i="1" s="1"/>
  <c r="C902" i="1" l="1"/>
  <c r="P901" i="1"/>
  <c r="X901" i="1" s="1"/>
  <c r="B901" i="1" s="1"/>
  <c r="C903" i="1" l="1"/>
  <c r="P902" i="1"/>
  <c r="X902" i="1" s="1"/>
  <c r="B902" i="1" s="1"/>
  <c r="C904" i="1" l="1"/>
  <c r="P903" i="1"/>
  <c r="X903" i="1" s="1"/>
  <c r="B903" i="1" s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s="1"/>
  <c r="B912" i="1" s="1"/>
  <c r="C914" i="1" l="1"/>
  <c r="P913" i="1"/>
  <c r="X913" i="1" s="1"/>
  <c r="B913" i="1" s="1"/>
  <c r="C915" i="1" l="1"/>
  <c r="P914" i="1"/>
  <c r="X914" i="1" s="1"/>
  <c r="B914" i="1" s="1"/>
  <c r="C916" i="1" l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P921" i="1" l="1"/>
  <c r="S921" i="1" l="1"/>
  <c r="X921" i="1"/>
  <c r="B921" i="1" s="1"/>
  <c r="Y921" i="1" l="1"/>
  <c r="C922" i="1"/>
  <c r="P922" i="1" l="1"/>
  <c r="S922" i="1" l="1"/>
  <c r="C923" i="1" s="1"/>
  <c r="X922" i="1"/>
  <c r="B922" i="1" s="1"/>
  <c r="P923" i="1" l="1"/>
  <c r="S923" i="1" l="1"/>
  <c r="C924" i="1" s="1"/>
  <c r="X923" i="1"/>
  <c r="Y923" i="1" s="1"/>
  <c r="B923" i="1" l="1"/>
  <c r="C925" i="1"/>
  <c r="P924" i="1"/>
  <c r="X924" i="1" s="1"/>
  <c r="B924" i="1" s="1"/>
  <c r="C926" i="1" l="1"/>
  <c r="P925" i="1"/>
  <c r="X925" i="1" s="1"/>
  <c r="B925" i="1" s="1"/>
  <c r="C927" i="1" l="1"/>
  <c r="P926" i="1"/>
  <c r="X926" i="1" s="1"/>
  <c r="B926" i="1" s="1"/>
  <c r="C928" i="1" l="1"/>
  <c r="P927" i="1"/>
  <c r="X927" i="1" s="1"/>
  <c r="B927" i="1" s="1"/>
  <c r="C929" i="1" l="1"/>
  <c r="P928" i="1"/>
  <c r="X928" i="1" s="1"/>
  <c r="B928" i="1" s="1"/>
  <c r="C930" i="1" l="1"/>
  <c r="P929" i="1"/>
  <c r="X929" i="1" s="1"/>
  <c r="B929" i="1" s="1"/>
  <c r="C931" i="1" l="1"/>
  <c r="P930" i="1"/>
  <c r="X930" i="1" s="1"/>
  <c r="B930" i="1" s="1"/>
  <c r="C932" i="1" l="1"/>
  <c r="P931" i="1"/>
  <c r="X931" i="1" s="1"/>
  <c r="B931" i="1" s="1"/>
  <c r="C933" i="1" l="1"/>
  <c r="P932" i="1"/>
  <c r="X932" i="1" s="1"/>
  <c r="B932" i="1" s="1"/>
  <c r="C934" i="1" l="1"/>
  <c r="P933" i="1"/>
  <c r="X933" i="1" s="1"/>
  <c r="B933" i="1" s="1"/>
  <c r="C935" i="1" l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s="1"/>
  <c r="B945" i="1" s="1"/>
  <c r="C947" i="1" l="1"/>
  <c r="P946" i="1"/>
  <c r="X946" i="1" s="1"/>
  <c r="B946" i="1" s="1"/>
  <c r="C948" i="1" l="1"/>
  <c r="P947" i="1"/>
  <c r="X947" i="1" s="1"/>
  <c r="B947" i="1" s="1"/>
  <c r="C949" i="1" l="1"/>
  <c r="P948" i="1"/>
  <c r="X948" i="1" s="1"/>
  <c r="B948" i="1" s="1"/>
  <c r="C950" i="1" l="1"/>
  <c r="P949" i="1"/>
  <c r="X949" i="1" s="1"/>
  <c r="B949" i="1" s="1"/>
  <c r="C951" i="1" l="1"/>
  <c r="P950" i="1"/>
  <c r="X950" i="1" s="1"/>
  <c r="B950" i="1" s="1"/>
  <c r="C952" i="1" l="1"/>
  <c r="P951" i="1"/>
  <c r="X951" i="1" s="1"/>
  <c r="B951" i="1" s="1"/>
  <c r="P952" i="1" l="1"/>
  <c r="S952" i="1" l="1"/>
  <c r="X952" i="1"/>
  <c r="B952" i="1" s="1"/>
  <c r="Y952" i="1" l="1"/>
  <c r="C953" i="1"/>
  <c r="C954" i="1" l="1"/>
  <c r="P953" i="1"/>
  <c r="X953" i="1" s="1"/>
  <c r="B953" i="1" s="1"/>
  <c r="C955" i="1" l="1"/>
  <c r="P954" i="1"/>
  <c r="X954" i="1" s="1"/>
  <c r="B954" i="1" s="1"/>
  <c r="C956" i="1" l="1"/>
  <c r="P955" i="1"/>
  <c r="X955" i="1" s="1"/>
  <c r="B955" i="1" s="1"/>
  <c r="C957" i="1" l="1"/>
  <c r="P956" i="1"/>
  <c r="X956" i="1" s="1"/>
  <c r="B956" i="1" s="1"/>
  <c r="C958" i="1" l="1"/>
  <c r="P957" i="1"/>
  <c r="X957" i="1" s="1"/>
  <c r="B957" i="1" s="1"/>
  <c r="C959" i="1" l="1"/>
  <c r="P958" i="1"/>
  <c r="X958" i="1" s="1"/>
  <c r="B958" i="1" s="1"/>
  <c r="C960" i="1" l="1"/>
  <c r="P959" i="1"/>
  <c r="X959" i="1" s="1"/>
  <c r="B959" i="1" s="1"/>
  <c r="C961" i="1" l="1"/>
  <c r="P960" i="1"/>
  <c r="X960" i="1" s="1"/>
  <c r="B960" i="1" s="1"/>
  <c r="C962" i="1" l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s="1"/>
  <c r="B974" i="1" s="1"/>
  <c r="C976" i="1" l="1"/>
  <c r="P975" i="1"/>
  <c r="X975" i="1" s="1"/>
  <c r="B975" i="1" s="1"/>
  <c r="C977" i="1" l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l="1"/>
  <c r="Y982" i="1" s="1"/>
  <c r="P983" i="1"/>
  <c r="B982" i="1" l="1"/>
  <c r="S983" i="1"/>
  <c r="X983" i="1"/>
  <c r="B983" i="1" s="1"/>
  <c r="Y983" i="1" l="1"/>
  <c r="C984" i="1"/>
  <c r="C985" i="1" l="1"/>
  <c r="P984" i="1"/>
  <c r="X984" i="1" s="1"/>
  <c r="B984" i="1" s="1"/>
  <c r="C986" i="1" l="1"/>
  <c r="P985" i="1"/>
  <c r="X985" i="1" s="1"/>
  <c r="B985" i="1" s="1"/>
  <c r="C987" i="1" l="1"/>
  <c r="P986" i="1"/>
  <c r="X986" i="1" s="1"/>
  <c r="B986" i="1" s="1"/>
  <c r="C988" i="1" l="1"/>
  <c r="P987" i="1"/>
  <c r="X987" i="1" s="1"/>
  <c r="B987" i="1" s="1"/>
  <c r="C989" i="1" l="1"/>
  <c r="P988" i="1"/>
  <c r="X988" i="1" s="1"/>
  <c r="B988" i="1" s="1"/>
  <c r="C990" i="1" l="1"/>
  <c r="P989" i="1"/>
  <c r="X989" i="1" s="1"/>
  <c r="B989" i="1" s="1"/>
  <c r="C991" i="1" l="1"/>
  <c r="P990" i="1"/>
  <c r="X990" i="1" s="1"/>
  <c r="B990" i="1" s="1"/>
  <c r="C992" i="1" l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s="1"/>
  <c r="B1004" i="1" s="1"/>
  <c r="C1006" i="1" l="1"/>
  <c r="P1005" i="1"/>
  <c r="X1005" i="1" s="1"/>
  <c r="B1005" i="1" s="1"/>
  <c r="C1007" i="1" l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P1013" i="1" l="1"/>
  <c r="S1013" i="1" l="1"/>
  <c r="X1013" i="1"/>
  <c r="B1013" i="1" s="1"/>
  <c r="Y1013" i="1" l="1"/>
  <c r="C1014" i="1"/>
  <c r="P1014" i="1" l="1"/>
  <c r="S1014" i="1" l="1"/>
  <c r="C1015" i="1" s="1"/>
  <c r="X1014" i="1"/>
  <c r="Y1014" i="1" s="1"/>
  <c r="B1014" i="1" l="1"/>
  <c r="C1016" i="1"/>
  <c r="P1015" i="1"/>
  <c r="X1015" i="1" s="1"/>
  <c r="B1015" i="1" s="1"/>
  <c r="C1017" i="1" l="1"/>
  <c r="P1016" i="1"/>
  <c r="X1016" i="1" s="1"/>
  <c r="B1016" i="1" s="1"/>
  <c r="C1018" i="1" l="1"/>
  <c r="P1017" i="1"/>
  <c r="X1017" i="1" s="1"/>
  <c r="B1017" i="1" s="1"/>
  <c r="C1019" i="1" l="1"/>
  <c r="P1018" i="1"/>
  <c r="X1018" i="1" s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s="1"/>
  <c r="B1022" i="1" s="1"/>
  <c r="C1024" i="1" l="1"/>
  <c r="P1023" i="1"/>
  <c r="X1023" i="1" s="1"/>
  <c r="B1023" i="1" s="1"/>
  <c r="C1025" i="1" l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s="1"/>
  <c r="B1036" i="1" s="1"/>
  <c r="C1038" i="1" l="1"/>
  <c r="P1037" i="1"/>
  <c r="X1037" i="1" s="1"/>
  <c r="B1037" i="1" s="1"/>
  <c r="C1039" i="1" l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C1045" i="1" l="1"/>
  <c r="P1044" i="1"/>
  <c r="X1044" i="1" l="1"/>
  <c r="Y1044" i="1" s="1"/>
  <c r="C1046" i="1"/>
  <c r="P1045" i="1"/>
  <c r="X1045" i="1" s="1"/>
  <c r="B1045" i="1" s="1"/>
  <c r="B1044" i="1" l="1"/>
  <c r="P1046" i="1"/>
  <c r="S1046" i="1" l="1"/>
  <c r="X1046" i="1"/>
  <c r="B1046" i="1" s="1"/>
  <c r="Y1046" i="1" l="1"/>
  <c r="C1047" i="1"/>
  <c r="C1048" i="1" l="1"/>
  <c r="P1047" i="1"/>
  <c r="X1047" i="1" s="1"/>
  <c r="B1047" i="1" s="1"/>
  <c r="C1049" i="1" l="1"/>
  <c r="P1048" i="1"/>
  <c r="X1048" i="1" s="1"/>
  <c r="B1048" i="1" s="1"/>
  <c r="C1050" i="1" l="1"/>
  <c r="P1049" i="1"/>
  <c r="X1049" i="1" s="1"/>
  <c r="B1049" i="1" s="1"/>
  <c r="C1051" i="1" l="1"/>
  <c r="P1050" i="1"/>
  <c r="X1050" i="1" s="1"/>
  <c r="B1050" i="1" s="1"/>
  <c r="C1052" i="1" l="1"/>
  <c r="P1051" i="1"/>
  <c r="X1051" i="1" s="1"/>
  <c r="B1051" i="1" s="1"/>
  <c r="C1053" i="1" l="1"/>
  <c r="P1052" i="1"/>
  <c r="X1052" i="1" s="1"/>
  <c r="B1052" i="1" s="1"/>
  <c r="C1054" i="1" l="1"/>
  <c r="P1053" i="1"/>
  <c r="X1053" i="1" s="1"/>
  <c r="B1053" i="1" s="1"/>
  <c r="C1055" i="1" l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s="1"/>
  <c r="B1065" i="1" s="1"/>
  <c r="C1067" i="1" l="1"/>
  <c r="P1066" i="1"/>
  <c r="X1066" i="1" s="1"/>
  <c r="B1066" i="1" s="1"/>
  <c r="C1068" i="1" l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C1075" i="1" s="1"/>
  <c r="X1074" i="1"/>
  <c r="Y1074" i="1" l="1"/>
  <c r="B1074" i="1"/>
  <c r="C1076" i="1"/>
  <c r="P1075" i="1"/>
  <c r="X1075" i="1" s="1"/>
  <c r="B1075" i="1" s="1"/>
  <c r="C1077" i="1" l="1"/>
  <c r="P1076" i="1"/>
  <c r="X1076" i="1" s="1"/>
  <c r="B1076" i="1" s="1"/>
  <c r="C1078" i="1" l="1"/>
  <c r="P1077" i="1"/>
  <c r="X1077" i="1" s="1"/>
  <c r="B1077" i="1" s="1"/>
  <c r="C1079" i="1" l="1"/>
  <c r="P1078" i="1"/>
  <c r="X1078" i="1" s="1"/>
  <c r="B1078" i="1" s="1"/>
  <c r="C1080" i="1" l="1"/>
  <c r="P1079" i="1"/>
  <c r="X1079" i="1" s="1"/>
  <c r="B1079" i="1" s="1"/>
  <c r="C1081" i="1" l="1"/>
  <c r="P1080" i="1"/>
  <c r="X1080" i="1" s="1"/>
  <c r="B1080" i="1" s="1"/>
  <c r="C1082" i="1" l="1"/>
  <c r="P1081" i="1"/>
  <c r="X1081" i="1" s="1"/>
  <c r="B1081" i="1" s="1"/>
  <c r="C1083" i="1" l="1"/>
  <c r="P1082" i="1"/>
  <c r="X1082" i="1" s="1"/>
  <c r="B1082" i="1" s="1"/>
  <c r="C1084" i="1" l="1"/>
  <c r="P1083" i="1"/>
  <c r="X1083" i="1" s="1"/>
  <c r="B1083" i="1" s="1"/>
  <c r="C1085" i="1" l="1"/>
  <c r="P1084" i="1"/>
  <c r="X1084" i="1" s="1"/>
  <c r="B1084" i="1" s="1"/>
  <c r="C1086" i="1" l="1"/>
  <c r="P1085" i="1"/>
  <c r="X1085" i="1" s="1"/>
  <c r="B1085" i="1" s="1"/>
  <c r="C1087" i="1" l="1"/>
  <c r="P1086" i="1"/>
  <c r="X1086" i="1" s="1"/>
  <c r="B1086" i="1" s="1"/>
  <c r="C1088" i="1" l="1"/>
  <c r="P1087" i="1"/>
  <c r="X1087" i="1" s="1"/>
  <c r="B1087" i="1" s="1"/>
  <c r="C1089" i="1" l="1"/>
  <c r="P1088" i="1"/>
  <c r="X1088" i="1" s="1"/>
  <c r="B1088" i="1" s="1"/>
  <c r="C1090" i="1" l="1"/>
  <c r="P1089" i="1"/>
  <c r="X1089" i="1" s="1"/>
  <c r="B1089" i="1" s="1"/>
  <c r="C1091" i="1" l="1"/>
  <c r="P1090" i="1"/>
  <c r="X1090" i="1" s="1"/>
  <c r="B1090" i="1" s="1"/>
  <c r="C1092" i="1" l="1"/>
  <c r="P1091" i="1"/>
  <c r="X1091" i="1" s="1"/>
  <c r="B1091" i="1" s="1"/>
  <c r="C1093" i="1" l="1"/>
  <c r="P1092" i="1"/>
  <c r="X1092" i="1" s="1"/>
  <c r="B1092" i="1" s="1"/>
  <c r="C1094" i="1" l="1"/>
  <c r="P1093" i="1"/>
  <c r="X1093" i="1" s="1"/>
  <c r="B1093" i="1" s="1"/>
  <c r="C1095" i="1" l="1"/>
  <c r="P1094" i="1"/>
  <c r="X1094" i="1" s="1"/>
  <c r="B1094" i="1" s="1"/>
  <c r="C1096" i="1" l="1"/>
  <c r="P1095" i="1"/>
  <c r="X1095" i="1" s="1"/>
  <c r="B1095" i="1" s="1"/>
  <c r="C1097" i="1" l="1"/>
  <c r="P1096" i="1"/>
  <c r="X1096" i="1" s="1"/>
  <c r="B1096" i="1" s="1"/>
  <c r="C1098" i="1" l="1"/>
  <c r="P1097" i="1"/>
  <c r="X1097" i="1" s="1"/>
  <c r="B1097" i="1" s="1"/>
  <c r="C1099" i="1" l="1"/>
  <c r="P1098" i="1"/>
  <c r="X1098" i="1" s="1"/>
  <c r="B1098" i="1" s="1"/>
  <c r="C1100" i="1" l="1"/>
  <c r="P1099" i="1"/>
  <c r="X1099" i="1" s="1"/>
  <c r="B1099" i="1" s="1"/>
  <c r="C1101" i="1" l="1"/>
  <c r="P1100" i="1"/>
  <c r="X1100" i="1" s="1"/>
  <c r="B1100" i="1" s="1"/>
  <c r="C1102" i="1" l="1"/>
  <c r="P1101" i="1"/>
  <c r="X1101" i="1" s="1"/>
  <c r="B1101" i="1" s="1"/>
  <c r="C1103" i="1" l="1"/>
  <c r="P1102" i="1"/>
  <c r="X1102" i="1" s="1"/>
  <c r="B1102" i="1" s="1"/>
  <c r="C1104" i="1" l="1"/>
  <c r="P1103" i="1"/>
  <c r="X1103" i="1" s="1"/>
  <c r="B1103" i="1" s="1"/>
  <c r="C1105" i="1" l="1"/>
  <c r="P1104" i="1"/>
  <c r="X1104" i="1" s="1"/>
  <c r="B1104" i="1" s="1"/>
  <c r="P1105" i="1" l="1"/>
  <c r="S1105" i="1" l="1"/>
  <c r="X1105" i="1"/>
  <c r="B1105" i="1" s="1"/>
  <c r="Y1105" i="1" l="1"/>
  <c r="C1106" i="1"/>
  <c r="P1106" i="1" l="1"/>
  <c r="X1106" i="1" l="1"/>
  <c r="B1106" i="1" s="1"/>
  <c r="S1106" i="1"/>
  <c r="Y1106" i="1" l="1"/>
  <c r="C1107" i="1"/>
  <c r="C1108" i="1" l="1"/>
  <c r="P1107" i="1"/>
  <c r="X1107" i="1" s="1"/>
  <c r="B1107" i="1" s="1"/>
  <c r="C1109" i="1" l="1"/>
  <c r="P1108" i="1"/>
  <c r="X1108" i="1" s="1"/>
  <c r="B1108" i="1" s="1"/>
  <c r="C1110" i="1" l="1"/>
  <c r="P1109" i="1"/>
  <c r="X1109" i="1" s="1"/>
  <c r="B1109" i="1" s="1"/>
  <c r="P1110" i="1" l="1"/>
  <c r="X1110" i="1" s="1"/>
  <c r="B1110" i="1" s="1"/>
  <c r="C1111" i="1"/>
  <c r="C1112" i="1" l="1"/>
  <c r="P1111" i="1"/>
  <c r="X1111" i="1" s="1"/>
  <c r="B1111" i="1" s="1"/>
  <c r="C1113" i="1" l="1"/>
  <c r="P1112" i="1"/>
  <c r="X1112" i="1" s="1"/>
  <c r="B1112" i="1" s="1"/>
  <c r="P1113" i="1" l="1"/>
  <c r="X1113" i="1" s="1"/>
  <c r="B1113" i="1" s="1"/>
  <c r="C1114" i="1"/>
  <c r="C1115" i="1" l="1"/>
  <c r="P1114" i="1"/>
  <c r="X1114" i="1" s="1"/>
  <c r="B1114" i="1" s="1"/>
  <c r="C1116" i="1" l="1"/>
  <c r="P1115" i="1"/>
  <c r="X1115" i="1" s="1"/>
  <c r="B1115" i="1" s="1"/>
  <c r="C1117" i="1" l="1"/>
  <c r="P1116" i="1"/>
  <c r="X1116" i="1" s="1"/>
  <c r="B1116" i="1" s="1"/>
  <c r="C1118" i="1" l="1"/>
  <c r="P1117" i="1"/>
  <c r="X1117" i="1" s="1"/>
  <c r="B1117" i="1" s="1"/>
  <c r="C1119" i="1" l="1"/>
  <c r="P1118" i="1"/>
  <c r="X1118" i="1" s="1"/>
  <c r="B1118" i="1" s="1"/>
  <c r="C1120" i="1" l="1"/>
  <c r="P1119" i="1"/>
  <c r="X1119" i="1" s="1"/>
  <c r="B1119" i="1" s="1"/>
  <c r="C1121" i="1" l="1"/>
  <c r="P1120" i="1"/>
  <c r="X1120" i="1" s="1"/>
  <c r="B1120" i="1" s="1"/>
  <c r="C1122" i="1" l="1"/>
  <c r="P1121" i="1"/>
  <c r="X1121" i="1" s="1"/>
  <c r="B1121" i="1" s="1"/>
  <c r="C1123" i="1" l="1"/>
  <c r="P1122" i="1"/>
  <c r="X1122" i="1" s="1"/>
  <c r="B1122" i="1" s="1"/>
  <c r="C1124" i="1" l="1"/>
  <c r="P1123" i="1"/>
  <c r="X1123" i="1" s="1"/>
  <c r="B1123" i="1" s="1"/>
  <c r="P1124" i="1" l="1"/>
  <c r="X1124" i="1" s="1"/>
  <c r="B1124" i="1" s="1"/>
  <c r="C1125" i="1"/>
  <c r="C1126" i="1" l="1"/>
  <c r="P1125" i="1"/>
  <c r="X1125" i="1" s="1"/>
  <c r="B1125" i="1" s="1"/>
  <c r="P1126" i="1" l="1"/>
  <c r="X1126" i="1" s="1"/>
  <c r="B1126" i="1" s="1"/>
  <c r="C1127" i="1"/>
  <c r="C1128" i="1" l="1"/>
  <c r="P1127" i="1"/>
  <c r="X1127" i="1" s="1"/>
  <c r="B1127" i="1" s="1"/>
  <c r="C1129" i="1" l="1"/>
  <c r="P1128" i="1"/>
  <c r="X1128" i="1" s="1"/>
  <c r="B1128" i="1" s="1"/>
  <c r="C1130" i="1" l="1"/>
  <c r="P1129" i="1"/>
  <c r="X1129" i="1" s="1"/>
  <c r="B1129" i="1" s="1"/>
  <c r="P1130" i="1" l="1"/>
  <c r="X1130" i="1" s="1"/>
  <c r="B1130" i="1" s="1"/>
  <c r="C1131" i="1"/>
  <c r="P1131" i="1" l="1"/>
  <c r="X1131" i="1" s="1"/>
  <c r="B1131" i="1" s="1"/>
  <c r="C1132" i="1"/>
  <c r="C1133" i="1" l="1"/>
  <c r="P1132" i="1"/>
  <c r="X1132" i="1" s="1"/>
  <c r="B1132" i="1" s="1"/>
  <c r="C1134" i="1" l="1"/>
  <c r="P1133" i="1"/>
  <c r="X1133" i="1" s="1"/>
  <c r="B1133" i="1" s="1"/>
  <c r="C1135" i="1" l="1"/>
  <c r="P1134" i="1"/>
  <c r="X1134" i="1" s="1"/>
  <c r="B1134" i="1" s="1"/>
  <c r="C1136" i="1" l="1"/>
  <c r="P1135" i="1"/>
  <c r="X1135" i="1" s="1"/>
  <c r="Y1135" i="1" s="1"/>
  <c r="B1135" i="1" l="1"/>
  <c r="C1137" i="1"/>
  <c r="P1137" i="1" s="1"/>
  <c r="P1136" i="1"/>
  <c r="X1136" i="1" s="1"/>
  <c r="B1136" i="1" s="1"/>
  <c r="X1137" i="1"/>
  <c r="B1137" i="1" s="1"/>
  <c r="S1137" i="1"/>
  <c r="Y1137" i="1" l="1"/>
  <c r="C1138" i="1"/>
  <c r="C1139" i="1" l="1"/>
  <c r="P1138" i="1"/>
  <c r="X1138" i="1" s="1"/>
  <c r="B1138" i="1" s="1"/>
  <c r="C1140" i="1" l="1"/>
  <c r="P1139" i="1"/>
  <c r="X1139" i="1" s="1"/>
  <c r="B1139" i="1" s="1"/>
  <c r="C1141" i="1" l="1"/>
  <c r="P1140" i="1"/>
  <c r="X1140" i="1" s="1"/>
  <c r="B1140" i="1" s="1"/>
  <c r="C1142" i="1" l="1"/>
  <c r="P1141" i="1"/>
  <c r="X1141" i="1" s="1"/>
  <c r="B1141" i="1" s="1"/>
  <c r="C1143" i="1" l="1"/>
  <c r="P1142" i="1"/>
  <c r="X1142" i="1" s="1"/>
  <c r="B1142" i="1" s="1"/>
  <c r="C1144" i="1" l="1"/>
  <c r="P1143" i="1"/>
  <c r="X1143" i="1" s="1"/>
  <c r="B1143" i="1" s="1"/>
  <c r="C1145" i="1" l="1"/>
  <c r="P1144" i="1"/>
  <c r="X1144" i="1" s="1"/>
  <c r="B1144" i="1" s="1"/>
  <c r="C1146" i="1" l="1"/>
  <c r="P1145" i="1"/>
  <c r="X1145" i="1" s="1"/>
  <c r="B1145" i="1" s="1"/>
  <c r="C1147" i="1" l="1"/>
  <c r="P1146" i="1"/>
  <c r="X1146" i="1" s="1"/>
  <c r="B1146" i="1" s="1"/>
  <c r="C1148" i="1" l="1"/>
  <c r="P1147" i="1"/>
  <c r="X1147" i="1" s="1"/>
  <c r="B1147" i="1" s="1"/>
  <c r="C1149" i="1" l="1"/>
  <c r="P1148" i="1"/>
  <c r="X1148" i="1" s="1"/>
  <c r="B1148" i="1" s="1"/>
  <c r="C1150" i="1" l="1"/>
  <c r="P1149" i="1"/>
  <c r="X1149" i="1" s="1"/>
  <c r="B1149" i="1" s="1"/>
  <c r="C1151" i="1" l="1"/>
  <c r="P1150" i="1"/>
  <c r="X1150" i="1" s="1"/>
  <c r="B1150" i="1" s="1"/>
  <c r="C1152" i="1" l="1"/>
  <c r="P1151" i="1"/>
  <c r="X1151" i="1" s="1"/>
  <c r="B1151" i="1" s="1"/>
  <c r="C1153" i="1" l="1"/>
  <c r="P1152" i="1"/>
  <c r="X1152" i="1" s="1"/>
  <c r="B1152" i="1" s="1"/>
  <c r="C1154" i="1" l="1"/>
  <c r="P1153" i="1"/>
  <c r="X1153" i="1" s="1"/>
  <c r="B1153" i="1" s="1"/>
  <c r="C1155" i="1" l="1"/>
  <c r="P1154" i="1"/>
  <c r="X1154" i="1" s="1"/>
  <c r="B1154" i="1" s="1"/>
  <c r="C1156" i="1" l="1"/>
  <c r="P1155" i="1"/>
  <c r="X1155" i="1" s="1"/>
  <c r="B1155" i="1" s="1"/>
  <c r="C1157" i="1" l="1"/>
  <c r="P1156" i="1"/>
  <c r="X1156" i="1" s="1"/>
  <c r="B1156" i="1" s="1"/>
  <c r="C1158" i="1" l="1"/>
  <c r="P1157" i="1"/>
  <c r="X1157" i="1" s="1"/>
  <c r="B1157" i="1" s="1"/>
  <c r="C1159" i="1" l="1"/>
  <c r="P1158" i="1"/>
  <c r="X1158" i="1" s="1"/>
  <c r="B1158" i="1" s="1"/>
  <c r="C1160" i="1" l="1"/>
  <c r="P1159" i="1"/>
  <c r="X1159" i="1" s="1"/>
  <c r="B1159" i="1" s="1"/>
  <c r="C1161" i="1" l="1"/>
  <c r="P1160" i="1"/>
  <c r="X1160" i="1" s="1"/>
  <c r="B1160" i="1" s="1"/>
  <c r="C1162" i="1" l="1"/>
  <c r="P1161" i="1"/>
  <c r="X1161" i="1" s="1"/>
  <c r="B1161" i="1" s="1"/>
  <c r="C1163" i="1" l="1"/>
  <c r="P1162" i="1"/>
  <c r="X1162" i="1" s="1"/>
  <c r="B1162" i="1" s="1"/>
  <c r="C1164" i="1" l="1"/>
  <c r="P1163" i="1"/>
  <c r="X1163" i="1" s="1"/>
  <c r="B1163" i="1" s="1"/>
  <c r="C1165" i="1" l="1"/>
  <c r="P1164" i="1"/>
  <c r="X1164" i="1" s="1"/>
  <c r="B1164" i="1" s="1"/>
  <c r="C1166" i="1" l="1"/>
  <c r="P1165" i="1"/>
  <c r="X1165" i="1" s="1"/>
  <c r="B1165" i="1" s="1"/>
  <c r="P1166" i="1" l="1"/>
  <c r="S1166" i="1" l="1"/>
  <c r="X1166" i="1"/>
  <c r="B1166" i="1" s="1"/>
  <c r="Y1166" i="1" l="1"/>
  <c r="C1167" i="1"/>
  <c r="P1167" i="1" l="1"/>
  <c r="S1167" i="1" l="1"/>
  <c r="C1168" i="1" s="1"/>
  <c r="X1167" i="1"/>
  <c r="B1167" i="1" s="1"/>
  <c r="P1168" i="1" l="1"/>
  <c r="S1168" i="1" l="1"/>
  <c r="C1169" i="1" s="1"/>
  <c r="X1168" i="1"/>
  <c r="Y1168" i="1" s="1"/>
  <c r="B1168" i="1" l="1"/>
  <c r="C1170" i="1"/>
  <c r="P1169" i="1"/>
  <c r="X1169" i="1" s="1"/>
  <c r="B1169" i="1" s="1"/>
  <c r="C1171" i="1" l="1"/>
  <c r="P1170" i="1"/>
  <c r="X1170" i="1" s="1"/>
  <c r="B1170" i="1" s="1"/>
  <c r="C1172" i="1" l="1"/>
  <c r="P1171" i="1"/>
  <c r="X1171" i="1" s="1"/>
  <c r="B1171" i="1" s="1"/>
  <c r="C1173" i="1" l="1"/>
  <c r="P1172" i="1"/>
  <c r="X1172" i="1" s="1"/>
  <c r="B1172" i="1" s="1"/>
  <c r="C1174" i="1" l="1"/>
  <c r="P1173" i="1"/>
  <c r="X1173" i="1" s="1"/>
  <c r="B1173" i="1" s="1"/>
  <c r="C1175" i="1" l="1"/>
  <c r="P1174" i="1"/>
  <c r="X1174" i="1" s="1"/>
  <c r="B1174" i="1" s="1"/>
  <c r="C1176" i="1" l="1"/>
  <c r="P1175" i="1"/>
  <c r="X1175" i="1" s="1"/>
  <c r="B1175" i="1" s="1"/>
  <c r="C1177" i="1" l="1"/>
  <c r="P1176" i="1"/>
  <c r="X1176" i="1" s="1"/>
  <c r="B1176" i="1" s="1"/>
  <c r="C1178" i="1" l="1"/>
  <c r="P1177" i="1"/>
  <c r="X1177" i="1" s="1"/>
  <c r="B1177" i="1" s="1"/>
  <c r="C1179" i="1" l="1"/>
  <c r="P1178" i="1"/>
  <c r="X1178" i="1" s="1"/>
  <c r="B1178" i="1" s="1"/>
  <c r="C1180" i="1" l="1"/>
  <c r="P1179" i="1"/>
  <c r="X1179" i="1" s="1"/>
  <c r="B1179" i="1" s="1"/>
  <c r="C1181" i="1" l="1"/>
  <c r="P1180" i="1"/>
  <c r="X1180" i="1" s="1"/>
  <c r="B1180" i="1" s="1"/>
  <c r="C1182" i="1" l="1"/>
  <c r="P1181" i="1"/>
  <c r="X1181" i="1" s="1"/>
  <c r="B1181" i="1" s="1"/>
  <c r="C1183" i="1" l="1"/>
  <c r="P1182" i="1"/>
  <c r="X1182" i="1" s="1"/>
  <c r="B1182" i="1" s="1"/>
  <c r="C1184" i="1" l="1"/>
  <c r="P1183" i="1"/>
  <c r="X1183" i="1" s="1"/>
  <c r="B1183" i="1" s="1"/>
  <c r="C1185" i="1" l="1"/>
  <c r="P1184" i="1"/>
  <c r="X1184" i="1" s="1"/>
  <c r="B1184" i="1" s="1"/>
  <c r="C1186" i="1" l="1"/>
  <c r="P1185" i="1"/>
  <c r="X1185" i="1" s="1"/>
  <c r="B1185" i="1" s="1"/>
  <c r="C1187" i="1" l="1"/>
  <c r="P1186" i="1"/>
  <c r="X1186" i="1" s="1"/>
  <c r="B1186" i="1" s="1"/>
  <c r="C1188" i="1" l="1"/>
  <c r="P1187" i="1"/>
  <c r="X1187" i="1" s="1"/>
  <c r="B1187" i="1" s="1"/>
  <c r="C1189" i="1" l="1"/>
  <c r="P1188" i="1"/>
  <c r="X1188" i="1" s="1"/>
  <c r="B1188" i="1" s="1"/>
  <c r="C1190" i="1" l="1"/>
  <c r="P1189" i="1"/>
  <c r="X1189" i="1" s="1"/>
  <c r="B1189" i="1" s="1"/>
  <c r="C1191" i="1" l="1"/>
  <c r="P1190" i="1"/>
  <c r="X1190" i="1" s="1"/>
  <c r="B1190" i="1" s="1"/>
  <c r="C1192" i="1" l="1"/>
  <c r="P1191" i="1"/>
  <c r="X1191" i="1" s="1"/>
  <c r="B1191" i="1" s="1"/>
  <c r="C1193" i="1" l="1"/>
  <c r="P1192" i="1"/>
  <c r="X1192" i="1" s="1"/>
  <c r="B1192" i="1" s="1"/>
  <c r="C1194" i="1" l="1"/>
  <c r="P1193" i="1"/>
  <c r="X1193" i="1" s="1"/>
  <c r="B1193" i="1" s="1"/>
  <c r="C1195" i="1" l="1"/>
  <c r="P1194" i="1"/>
  <c r="X1194" i="1" s="1"/>
  <c r="B1194" i="1" s="1"/>
  <c r="C1196" i="1" l="1"/>
  <c r="P1195" i="1"/>
  <c r="X1195" i="1" s="1"/>
  <c r="B1195" i="1" s="1"/>
  <c r="C1197" i="1" l="1"/>
  <c r="P1196" i="1"/>
  <c r="X1196" i="1" s="1"/>
  <c r="B1196" i="1" s="1"/>
  <c r="P1197" i="1" l="1"/>
  <c r="S1197" i="1" l="1"/>
  <c r="X1197" i="1"/>
  <c r="B1197" i="1" s="1"/>
  <c r="Y1197" i="1" l="1"/>
  <c r="C1198" i="1"/>
  <c r="C1199" i="1" l="1"/>
  <c r="P1198" i="1"/>
  <c r="X1198" i="1" s="1"/>
  <c r="B1198" i="1" s="1"/>
  <c r="C1200" i="1" l="1"/>
  <c r="P1199" i="1"/>
  <c r="X1199" i="1" s="1"/>
  <c r="B1199" i="1" s="1"/>
  <c r="C1201" i="1" l="1"/>
  <c r="P1200" i="1"/>
  <c r="X1200" i="1" s="1"/>
  <c r="B1200" i="1" s="1"/>
  <c r="C1202" i="1" l="1"/>
  <c r="P1201" i="1"/>
  <c r="X1201" i="1" s="1"/>
  <c r="B1201" i="1" s="1"/>
  <c r="C1203" i="1" l="1"/>
  <c r="P1202" i="1"/>
  <c r="X1202" i="1" s="1"/>
  <c r="B1202" i="1" s="1"/>
  <c r="C1204" i="1" l="1"/>
  <c r="P1203" i="1"/>
  <c r="X1203" i="1" s="1"/>
  <c r="B1203" i="1" s="1"/>
  <c r="C1205" i="1" l="1"/>
  <c r="P1204" i="1"/>
  <c r="X1204" i="1" s="1"/>
  <c r="B1204" i="1" s="1"/>
  <c r="C1206" i="1" l="1"/>
  <c r="P1205" i="1"/>
  <c r="X1205" i="1" s="1"/>
  <c r="B1205" i="1" s="1"/>
  <c r="C1207" i="1" l="1"/>
  <c r="P1206" i="1"/>
  <c r="X1206" i="1" s="1"/>
  <c r="B1206" i="1" s="1"/>
  <c r="C1208" i="1" l="1"/>
  <c r="P1207" i="1"/>
  <c r="X1207" i="1" s="1"/>
  <c r="B1207" i="1" s="1"/>
  <c r="C1209" i="1" l="1"/>
  <c r="P1208" i="1"/>
  <c r="X1208" i="1" s="1"/>
  <c r="B1208" i="1" s="1"/>
  <c r="C1210" i="1" l="1"/>
  <c r="P1209" i="1"/>
  <c r="X1209" i="1" s="1"/>
  <c r="B1209" i="1" s="1"/>
  <c r="C1211" i="1" l="1"/>
  <c r="P1210" i="1"/>
  <c r="X1210" i="1" s="1"/>
  <c r="B1210" i="1" s="1"/>
  <c r="C1212" i="1" l="1"/>
  <c r="P1211" i="1"/>
  <c r="X1211" i="1" s="1"/>
  <c r="B1211" i="1" s="1"/>
  <c r="C1213" i="1" l="1"/>
  <c r="P1212" i="1"/>
  <c r="X1212" i="1" s="1"/>
  <c r="B1212" i="1" s="1"/>
  <c r="C1214" i="1" l="1"/>
  <c r="P1213" i="1"/>
  <c r="X1213" i="1" s="1"/>
  <c r="B1213" i="1" s="1"/>
  <c r="C1215" i="1" l="1"/>
  <c r="P1214" i="1"/>
  <c r="X1214" i="1" s="1"/>
  <c r="B1214" i="1" s="1"/>
  <c r="C1216" i="1" l="1"/>
  <c r="P1215" i="1"/>
  <c r="X1215" i="1" s="1"/>
  <c r="B1215" i="1" s="1"/>
  <c r="C1217" i="1" l="1"/>
  <c r="P1216" i="1"/>
  <c r="X1216" i="1" s="1"/>
  <c r="B1216" i="1" s="1"/>
  <c r="C1218" i="1" l="1"/>
  <c r="P1217" i="1"/>
  <c r="X1217" i="1" s="1"/>
  <c r="B1217" i="1" s="1"/>
  <c r="C1219" i="1" l="1"/>
  <c r="P1218" i="1"/>
  <c r="X1218" i="1" s="1"/>
  <c r="B1218" i="1" s="1"/>
  <c r="C1220" i="1" l="1"/>
  <c r="P1219" i="1"/>
  <c r="X1219" i="1" s="1"/>
  <c r="B1219" i="1" s="1"/>
  <c r="C1221" i="1" l="1"/>
  <c r="P1220" i="1"/>
  <c r="X1220" i="1" s="1"/>
  <c r="B1220" i="1" s="1"/>
  <c r="C1222" i="1" l="1"/>
  <c r="P1221" i="1"/>
  <c r="X1221" i="1" s="1"/>
  <c r="B1221" i="1" s="1"/>
  <c r="C1223" i="1" l="1"/>
  <c r="P1222" i="1"/>
  <c r="X1222" i="1" s="1"/>
  <c r="B1222" i="1" s="1"/>
  <c r="C1224" i="1" l="1"/>
  <c r="P1223" i="1"/>
  <c r="X1223" i="1" s="1"/>
  <c r="B1223" i="1" s="1"/>
  <c r="C1225" i="1" l="1"/>
  <c r="P1224" i="1"/>
  <c r="X1224" i="1" s="1"/>
  <c r="B1224" i="1" s="1"/>
  <c r="P1225" i="1" l="1"/>
  <c r="S1225" i="1" l="1"/>
  <c r="X1225" i="1"/>
  <c r="B1225" i="1" s="1"/>
  <c r="Y1225" i="1" l="1"/>
  <c r="C1226" i="1"/>
  <c r="P1226" i="1" l="1"/>
  <c r="S1226" i="1" l="1"/>
  <c r="C1227" i="1" s="1"/>
  <c r="X1226" i="1"/>
  <c r="Y1226" i="1" s="1"/>
  <c r="B1226" i="1" l="1"/>
  <c r="C1228" i="1"/>
  <c r="P1227" i="1"/>
  <c r="X1227" i="1" s="1"/>
  <c r="B1227" i="1" s="1"/>
  <c r="C1229" i="1" l="1"/>
  <c r="P1228" i="1"/>
  <c r="X1228" i="1" s="1"/>
  <c r="B1228" i="1" s="1"/>
  <c r="C1230" i="1" l="1"/>
  <c r="P1229" i="1"/>
  <c r="X1229" i="1" s="1"/>
  <c r="B1229" i="1" s="1"/>
  <c r="C1231" i="1" l="1"/>
  <c r="P1230" i="1"/>
  <c r="X1230" i="1" s="1"/>
  <c r="B1230" i="1" s="1"/>
  <c r="C1232" i="1" l="1"/>
  <c r="P1231" i="1"/>
  <c r="X1231" i="1" s="1"/>
  <c r="B1231" i="1" s="1"/>
  <c r="C1233" i="1" l="1"/>
  <c r="P1232" i="1"/>
  <c r="X1232" i="1" s="1"/>
  <c r="B1232" i="1" s="1"/>
  <c r="C1234" i="1" l="1"/>
  <c r="P1233" i="1"/>
  <c r="X1233" i="1" s="1"/>
  <c r="B1233" i="1" s="1"/>
  <c r="C1235" i="1" l="1"/>
  <c r="P1234" i="1"/>
  <c r="X1234" i="1" s="1"/>
  <c r="B1234" i="1" s="1"/>
  <c r="C1236" i="1" l="1"/>
  <c r="P1235" i="1"/>
  <c r="X1235" i="1" s="1"/>
  <c r="B1235" i="1" s="1"/>
  <c r="C1237" i="1" l="1"/>
  <c r="P1236" i="1"/>
  <c r="X1236" i="1" s="1"/>
  <c r="B1236" i="1" s="1"/>
  <c r="C1238" i="1" l="1"/>
  <c r="P1237" i="1"/>
  <c r="X1237" i="1" s="1"/>
  <c r="B1237" i="1" s="1"/>
  <c r="C1239" i="1" l="1"/>
  <c r="P1238" i="1"/>
  <c r="X1238" i="1" s="1"/>
  <c r="B1238" i="1" s="1"/>
  <c r="C1240" i="1" l="1"/>
  <c r="P1239" i="1"/>
  <c r="X1239" i="1" s="1"/>
  <c r="B1239" i="1" s="1"/>
  <c r="C1241" i="1" l="1"/>
  <c r="P1240" i="1"/>
  <c r="X1240" i="1" s="1"/>
  <c r="B1240" i="1" s="1"/>
  <c r="C1242" i="1" l="1"/>
  <c r="P1241" i="1"/>
  <c r="X1241" i="1" s="1"/>
  <c r="B1241" i="1" s="1"/>
  <c r="C1243" i="1" l="1"/>
  <c r="P1242" i="1"/>
  <c r="X1242" i="1" s="1"/>
  <c r="B1242" i="1" s="1"/>
  <c r="C1244" i="1" l="1"/>
  <c r="P1243" i="1"/>
  <c r="X1243" i="1" s="1"/>
  <c r="B1243" i="1" s="1"/>
  <c r="C1245" i="1" l="1"/>
  <c r="P1244" i="1"/>
  <c r="X1244" i="1" s="1"/>
  <c r="B1244" i="1" s="1"/>
  <c r="C1246" i="1" l="1"/>
  <c r="P1245" i="1"/>
  <c r="X1245" i="1" s="1"/>
  <c r="B1245" i="1" s="1"/>
  <c r="C1247" i="1" l="1"/>
  <c r="P1246" i="1"/>
  <c r="X1246" i="1" s="1"/>
  <c r="B1246" i="1" s="1"/>
  <c r="C1248" i="1" l="1"/>
  <c r="P1247" i="1"/>
  <c r="X1247" i="1" s="1"/>
  <c r="B1247" i="1" s="1"/>
  <c r="C1249" i="1" l="1"/>
  <c r="P1248" i="1"/>
  <c r="X1248" i="1" s="1"/>
  <c r="B1248" i="1" s="1"/>
  <c r="C1250" i="1" l="1"/>
  <c r="P1249" i="1"/>
  <c r="X1249" i="1" s="1"/>
  <c r="B1249" i="1" s="1"/>
  <c r="C1251" i="1" l="1"/>
  <c r="P1250" i="1"/>
  <c r="X1250" i="1" s="1"/>
  <c r="B1250" i="1" s="1"/>
  <c r="C1252" i="1" l="1"/>
  <c r="P1251" i="1"/>
  <c r="X1251" i="1" s="1"/>
  <c r="B1251" i="1" s="1"/>
  <c r="C1253" i="1" l="1"/>
  <c r="P1252" i="1"/>
  <c r="X1252" i="1" s="1"/>
  <c r="B1252" i="1" s="1"/>
  <c r="C1254" i="1" l="1"/>
  <c r="P1253" i="1"/>
  <c r="X1253" i="1" s="1"/>
  <c r="B1253" i="1" s="1"/>
  <c r="C1255" i="1" l="1"/>
  <c r="P1254" i="1"/>
  <c r="X1254" i="1" s="1"/>
  <c r="B1254" i="1" s="1"/>
  <c r="C1256" i="1" l="1"/>
  <c r="P1256" i="1" s="1"/>
  <c r="P1255" i="1"/>
  <c r="X1255" i="1" s="1"/>
  <c r="B1255" i="1" s="1"/>
  <c r="X1256" i="1" l="1"/>
  <c r="B1256" i="1" s="1"/>
  <c r="S1256" i="1"/>
  <c r="Y1256" i="1" l="1"/>
</calcChain>
</file>

<file path=xl/sharedStrings.xml><?xml version="1.0" encoding="utf-8"?>
<sst xmlns="http://schemas.openxmlformats.org/spreadsheetml/2006/main" count="228" uniqueCount="122">
  <si>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</si>
  <si>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</si>
  <si>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</si>
  <si>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</si>
  <si>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</si>
  <si>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</si>
  <si>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</si>
  <si>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</si>
  <si>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</si>
  <si>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</si>
  <si>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</si>
  <si>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</si>
  <si>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</si>
  <si>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</si>
  <si>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</si>
  <si>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</si>
  <si>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</si>
  <si>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</si>
  <si>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</si>
  <si>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</si>
  <si>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</si>
  <si>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</si>
  <si>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</si>
  <si>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</si>
  <si>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</si>
  <si>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</si>
  <si>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</si>
  <si>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</si>
  <si>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</si>
  <si>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</si>
  <si>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</si>
  <si>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</si>
  <si>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</si>
  <si>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</si>
  <si>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</si>
  <si>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</si>
  <si>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</si>
  <si>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</si>
  <si>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</si>
  <si>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</si>
  <si>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</si>
  <si>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</si>
  <si>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</si>
  <si>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</si>
  <si>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</si>
  <si>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</si>
  <si>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</si>
  <si>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</si>
  <si>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</si>
  <si>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</si>
  <si>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</si>
  <si>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</si>
  <si>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</si>
  <si>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</si>
  <si>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</si>
  <si>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</si>
  <si>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</si>
  <si>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</si>
  <si>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</si>
  <si>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</si>
  <si>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</si>
  <si>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</si>
  <si>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</si>
  <si>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</si>
  <si>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</si>
  <si>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</si>
  <si>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</si>
  <si>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</si>
  <si>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</si>
  <si>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</si>
  <si>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</si>
  <si>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</si>
  <si>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</si>
  <si>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</si>
  <si>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</si>
  <si>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</si>
  <si>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</si>
  <si>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</si>
  <si>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</si>
  <si>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</si>
  <si>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</si>
  <si>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</si>
  <si>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</si>
  <si>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</si>
  <si>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</si>
  <si>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</si>
  <si>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</si>
  <si>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</si>
  <si>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</si>
  <si>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</si>
  <si>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</si>
  <si>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</si>
  <si>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</si>
  <si>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</si>
  <si>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</si>
  <si>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</si>
  <si>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</si>
  <si>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</si>
  <si>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</si>
  <si>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</si>
  <si>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</si>
  <si>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</si>
  <si>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</si>
  <si>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</si>
  <si>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</si>
  <si>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</si>
  <si>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</si>
  <si>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</si>
  <si>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</si>
  <si>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</si>
  <si>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</si>
  <si>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</si>
  <si>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</si>
  <si>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</si>
  <si>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</si>
  <si>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</si>
  <si>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</si>
  <si>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BARRETOS COUNTRY</t>
  </si>
  <si>
    <t>20L0483924</t>
  </si>
  <si>
    <t>SUB IV</t>
  </si>
  <si>
    <t>IGP-M &gt; 0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</si>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</sst>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3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1" fillId="7" borderId="0" xfId="0" applyFont="1" applyFill="1" applyAlignment="1">
      <alignment horizontal="left" vertical="center"/>
    </xf>
    <xf numFmtId="4" fontId="21" fillId="7" borderId="0" xfId="0" applyNumberFormat="1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4" fontId="21" fillId="7" borderId="0" xfId="0" applyNumberFormat="1" applyFont="1" applyFill="1" applyAlignment="1">
      <alignment vertical="center"/>
    </xf>
    <xf numFmtId="0" fontId="21" fillId="7" borderId="0" xfId="0" applyFont="1" applyFill="1" applyAlignment="1">
      <alignment horizontal="left"/>
    </xf>
    <xf numFmtId="164" fontId="21" fillId="7" borderId="0" xfId="0" applyNumberFormat="1" applyFont="1" applyFill="1" applyAlignment="1">
      <alignment horizontal="left" vertical="center"/>
    </xf>
    <xf numFmtId="0" fontId="21" fillId="7" borderId="0" xfId="0" applyFont="1" applyFill="1"/>
    <xf numFmtId="4" fontId="21" fillId="7" borderId="0" xfId="0" applyNumberFormat="1" applyFont="1" applyFill="1" applyAlignment="1">
      <alignment horizontal="left" vertical="top"/>
    </xf>
    <xf numFmtId="14" fontId="20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center"/>
    </xf>
    <xf numFmtId="0" fontId="19" fillId="7" borderId="0" xfId="0" applyFont="1" applyFill="1" applyAlignment="1">
      <alignment horizontal="left"/>
    </xf>
    <xf numFmtId="14" fontId="19" fillId="7" borderId="0" xfId="0" applyNumberFormat="1" applyFont="1" applyFill="1" applyAlignment="1">
      <alignment horizontal="left"/>
    </xf>
    <xf numFmtId="10" fontId="17" fillId="7" borderId="0" xfId="0" applyNumberFormat="1" applyFont="1" applyFill="1" applyAlignment="1">
      <alignment horizontal="left" vertical="center"/>
    </xf>
    <xf numFmtId="14" fontId="17" fillId="7" borderId="0" xfId="0" applyNumberFormat="1" applyFont="1" applyFill="1" applyAlignment="1">
      <alignment horizontal="left" vertical="top"/>
    </xf>
    <xf numFmtId="176" fontId="17" fillId="7" borderId="0" xfId="0" applyNumberFormat="1" applyFont="1" applyFill="1" applyAlignment="1">
      <alignment horizontal="left" vertical="center"/>
    </xf>
    <xf numFmtId="3" fontId="17" fillId="7" borderId="0" xfId="0" applyNumberFormat="1" applyFont="1" applyFill="1" applyAlignment="1">
      <alignment horizontal="left" vertical="center"/>
    </xf>
    <xf numFmtId="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14" fontId="20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/>
    </xf>
    <xf numFmtId="14" fontId="18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3" fillId="9" borderId="0" xfId="1" applyNumberFormat="1" applyAlignment="1">
      <alignment horizontal="center" vertical="center"/>
    </xf>
    <xf numFmtId="165" fontId="23" fillId="9" borderId="0" xfId="1" applyNumberFormat="1" applyAlignment="1">
      <alignment horizontal="center" vertical="center"/>
    </xf>
    <xf numFmtId="4" fontId="23" fillId="9" borderId="0" xfId="1" applyNumberFormat="1" applyAlignment="1">
      <alignment horizontal="center"/>
    </xf>
    <xf numFmtId="4" fontId="23" fillId="9" borderId="0" xfId="1" applyNumberFormat="1" applyAlignment="1">
      <alignment horizontal="center" vertical="center"/>
    </xf>
    <xf numFmtId="173" fontId="23" fillId="9" borderId="0" xfId="1" applyNumberFormat="1" applyAlignment="1">
      <alignment horizontal="center" vertical="center"/>
    </xf>
    <xf numFmtId="10" fontId="23" fillId="9" borderId="0" xfId="1" applyNumberFormat="1" applyAlignment="1">
      <alignment horizontal="center" vertical="center"/>
    </xf>
    <xf numFmtId="0" fontId="23" fillId="9" borderId="0" xfId="1" applyAlignment="1">
      <alignment horizontal="center" vertical="center"/>
    </xf>
    <xf numFmtId="169" fontId="23" fillId="9" borderId="0" xfId="1" applyNumberFormat="1" applyAlignment="1">
      <alignment horizontal="center" vertical="center"/>
    </xf>
    <xf numFmtId="3" fontId="23" fillId="9" borderId="0" xfId="1" applyNumberFormat="1" applyAlignment="1">
      <alignment horizontal="center" vertical="center"/>
    </xf>
    <xf numFmtId="166" fontId="23" fillId="9" borderId="0" xfId="1" applyNumberFormat="1" applyAlignment="1">
      <alignment horizontal="center" vertical="center"/>
    </xf>
    <xf numFmtId="167" fontId="23" fillId="9" borderId="0" xfId="1" applyNumberFormat="1" applyAlignment="1">
      <alignment horizontal="center" vertical="center"/>
    </xf>
    <xf numFmtId="14" fontId="23" fillId="9" borderId="0" xfId="1" applyNumberFormat="1" applyAlignment="1">
      <alignment horizontal="right" vertical="center"/>
    </xf>
  </cellXfs>
  <cellStyles count="2">
    <cellStyle name="Neutro" xfId="1" builtinId="28"/>
    <cellStyle name="Normal" xfId="0" builtinId="0"/>
  </cellStyles>
  <dxfs count="3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1146.575</v>
          </cell>
          <cell r="CM277">
            <v>45556</v>
          </cell>
        </row>
        <row r="278">
          <cell r="CI278">
            <v>45616</v>
          </cell>
          <cell r="CJ278">
            <v>1146.575</v>
          </cell>
          <cell r="CK278">
            <v>45555</v>
          </cell>
          <cell r="CL278">
            <v>1146.575</v>
          </cell>
          <cell r="CM278">
            <v>45585</v>
          </cell>
        </row>
        <row r="279">
          <cell r="CI279">
            <v>45646</v>
          </cell>
          <cell r="CJ279">
            <v>1146.575</v>
          </cell>
          <cell r="CK279">
            <v>45585</v>
          </cell>
          <cell r="CL279">
            <v>1146.575</v>
          </cell>
          <cell r="CM279">
            <v>45616</v>
          </cell>
        </row>
        <row r="280">
          <cell r="CI280">
            <v>45677</v>
          </cell>
          <cell r="CJ280">
            <v>1146.575</v>
          </cell>
          <cell r="CK280">
            <v>45616</v>
          </cell>
          <cell r="CL280">
            <v>1146.575</v>
          </cell>
          <cell r="CM280">
            <v>45646</v>
          </cell>
        </row>
        <row r="281">
          <cell r="CI281">
            <v>45708</v>
          </cell>
          <cell r="CJ281">
            <v>1146.575</v>
          </cell>
          <cell r="CK281">
            <v>45646</v>
          </cell>
          <cell r="CL281">
            <v>1146.575</v>
          </cell>
          <cell r="CM281">
            <v>45677</v>
          </cell>
        </row>
        <row r="282">
          <cell r="CI282">
            <v>45736</v>
          </cell>
          <cell r="CJ282">
            <v>1146.575</v>
          </cell>
          <cell r="CK282">
            <v>45677</v>
          </cell>
          <cell r="CL282">
            <v>1146.575</v>
          </cell>
          <cell r="CM282">
            <v>45708</v>
          </cell>
        </row>
        <row r="283">
          <cell r="CI283">
            <v>45769</v>
          </cell>
          <cell r="CJ283">
            <v>1146.575</v>
          </cell>
          <cell r="CK283">
            <v>45710</v>
          </cell>
          <cell r="CL283">
            <v>1146.575</v>
          </cell>
          <cell r="CM283">
            <v>45738</v>
          </cell>
        </row>
        <row r="284">
          <cell r="CI284">
            <v>45797</v>
          </cell>
          <cell r="CJ284">
            <v>1146.575</v>
          </cell>
          <cell r="CK284">
            <v>45736</v>
          </cell>
          <cell r="CL284">
            <v>1146.575</v>
          </cell>
          <cell r="CM284">
            <v>45767</v>
          </cell>
        </row>
        <row r="285">
          <cell r="CI285">
            <v>45828</v>
          </cell>
          <cell r="CJ285">
            <v>1146.575</v>
          </cell>
          <cell r="CK285">
            <v>45767</v>
          </cell>
          <cell r="CL285">
            <v>1146.575</v>
          </cell>
          <cell r="CM285">
            <v>45797</v>
          </cell>
        </row>
        <row r="286">
          <cell r="CI286">
            <v>45859</v>
          </cell>
          <cell r="CJ286">
            <v>1146.575</v>
          </cell>
          <cell r="CK286">
            <v>45798</v>
          </cell>
          <cell r="CL286">
            <v>1146.575</v>
          </cell>
          <cell r="CM286">
            <v>45829</v>
          </cell>
        </row>
        <row r="287">
          <cell r="CI287">
            <v>45889</v>
          </cell>
          <cell r="CJ287">
            <v>1146.575</v>
          </cell>
          <cell r="CK287">
            <v>45828</v>
          </cell>
          <cell r="CL287">
            <v>1146.575</v>
          </cell>
          <cell r="CM287">
            <v>45858</v>
          </cell>
        </row>
        <row r="288">
          <cell r="CI288">
            <v>45922</v>
          </cell>
          <cell r="CJ288">
            <v>1146.575</v>
          </cell>
          <cell r="CK288">
            <v>45860</v>
          </cell>
          <cell r="CL288">
            <v>1146.575</v>
          </cell>
          <cell r="CM288">
            <v>45891</v>
          </cell>
        </row>
        <row r="289">
          <cell r="CI289">
            <v>45950</v>
          </cell>
          <cell r="CJ289">
            <v>1146.575</v>
          </cell>
          <cell r="CK289">
            <v>45889</v>
          </cell>
          <cell r="CL289">
            <v>1146.575</v>
          </cell>
          <cell r="CM289">
            <v>45920</v>
          </cell>
        </row>
        <row r="290">
          <cell r="CI290">
            <v>45981</v>
          </cell>
          <cell r="CJ290">
            <v>1146.575</v>
          </cell>
          <cell r="CK290">
            <v>45920</v>
          </cell>
          <cell r="CL290">
            <v>1146.575</v>
          </cell>
          <cell r="CM290">
            <v>45950</v>
          </cell>
        </row>
        <row r="291">
          <cell r="CI291">
            <v>46013</v>
          </cell>
          <cell r="CJ291">
            <v>1146.575</v>
          </cell>
          <cell r="CK291">
            <v>45952</v>
          </cell>
          <cell r="CL291">
            <v>1146.575</v>
          </cell>
          <cell r="CM291">
            <v>45983</v>
          </cell>
        </row>
        <row r="292">
          <cell r="CI292">
            <v>46042</v>
          </cell>
          <cell r="CJ292">
            <v>1146.575</v>
          </cell>
          <cell r="CK292">
            <v>45981</v>
          </cell>
          <cell r="CL292">
            <v>1146.575</v>
          </cell>
          <cell r="CM292">
            <v>46011</v>
          </cell>
        </row>
        <row r="293">
          <cell r="CI293">
            <v>46073</v>
          </cell>
          <cell r="CJ293">
            <v>1146.575</v>
          </cell>
          <cell r="CK293">
            <v>46011</v>
          </cell>
          <cell r="CL293">
            <v>1146.575</v>
          </cell>
          <cell r="CM293">
            <v>46042</v>
          </cell>
        </row>
        <row r="294">
          <cell r="CI294">
            <v>46101</v>
          </cell>
          <cell r="CJ294">
            <v>1146.575</v>
          </cell>
          <cell r="CK294">
            <v>46042</v>
          </cell>
          <cell r="CL294">
            <v>1146.575</v>
          </cell>
          <cell r="CM294">
            <v>46073</v>
          </cell>
        </row>
        <row r="295">
          <cell r="CI295">
            <v>46132</v>
          </cell>
          <cell r="CJ295">
            <v>1146.575</v>
          </cell>
          <cell r="CK295">
            <v>46073</v>
          </cell>
          <cell r="CL295">
            <v>1146.575</v>
          </cell>
          <cell r="CM295">
            <v>46101</v>
          </cell>
        </row>
        <row r="296">
          <cell r="CI296">
            <v>46162</v>
          </cell>
          <cell r="CJ296">
            <v>1146.575</v>
          </cell>
          <cell r="CK296">
            <v>46101</v>
          </cell>
          <cell r="CL296">
            <v>1146.575</v>
          </cell>
          <cell r="CM296">
            <v>46132</v>
          </cell>
        </row>
        <row r="297">
          <cell r="CI297">
            <v>46195</v>
          </cell>
          <cell r="CJ297">
            <v>1146.575</v>
          </cell>
          <cell r="CK297">
            <v>46134</v>
          </cell>
          <cell r="CL297">
            <v>1146.575</v>
          </cell>
          <cell r="CM297">
            <v>46164</v>
          </cell>
        </row>
        <row r="298">
          <cell r="CI298">
            <v>46223</v>
          </cell>
          <cell r="CJ298">
            <v>1146.575</v>
          </cell>
          <cell r="CK298">
            <v>46162</v>
          </cell>
          <cell r="CL298">
            <v>1146.575</v>
          </cell>
          <cell r="CM298">
            <v>46193</v>
          </cell>
        </row>
        <row r="299">
          <cell r="CI299">
            <v>46254</v>
          </cell>
          <cell r="CJ299">
            <v>1146.575</v>
          </cell>
          <cell r="CK299">
            <v>46193</v>
          </cell>
          <cell r="CL299">
            <v>1146.575</v>
          </cell>
          <cell r="CM299">
            <v>46223</v>
          </cell>
        </row>
        <row r="300">
          <cell r="CI300">
            <v>46286</v>
          </cell>
          <cell r="CJ300">
            <v>1146.575</v>
          </cell>
          <cell r="CK300">
            <v>46224</v>
          </cell>
          <cell r="CL300">
            <v>1146.575</v>
          </cell>
          <cell r="CM300">
            <v>46255</v>
          </cell>
        </row>
        <row r="301">
          <cell r="CI301">
            <v>46315</v>
          </cell>
          <cell r="CJ301">
            <v>1146.575</v>
          </cell>
          <cell r="CK301">
            <v>46254</v>
          </cell>
          <cell r="CL301">
            <v>1146.575</v>
          </cell>
          <cell r="CM301">
            <v>46285</v>
          </cell>
        </row>
        <row r="302">
          <cell r="CI302">
            <v>46346</v>
          </cell>
          <cell r="CJ302">
            <v>1146.575</v>
          </cell>
          <cell r="CK302">
            <v>46285</v>
          </cell>
          <cell r="CL302">
            <v>1146.575</v>
          </cell>
          <cell r="CM302">
            <v>46315</v>
          </cell>
        </row>
        <row r="303">
          <cell r="CI303">
            <v>46377</v>
          </cell>
          <cell r="CJ303">
            <v>1146.575</v>
          </cell>
          <cell r="CK303">
            <v>46316</v>
          </cell>
          <cell r="CL303">
            <v>1146.575</v>
          </cell>
          <cell r="CM303">
            <v>46347</v>
          </cell>
        </row>
        <row r="304">
          <cell r="CI304">
            <v>46407</v>
          </cell>
          <cell r="CJ304">
            <v>1146.575</v>
          </cell>
          <cell r="CK304">
            <v>46346</v>
          </cell>
          <cell r="CL304">
            <v>1146.575</v>
          </cell>
          <cell r="CM304">
            <v>46376</v>
          </cell>
        </row>
        <row r="305">
          <cell r="CI305">
            <v>46440</v>
          </cell>
          <cell r="CJ305">
            <v>1146.575</v>
          </cell>
          <cell r="CK305">
            <v>46378</v>
          </cell>
          <cell r="CL305">
            <v>1146.575</v>
          </cell>
          <cell r="CM305">
            <v>46409</v>
          </cell>
        </row>
        <row r="306">
          <cell r="CI306">
            <v>46468</v>
          </cell>
          <cell r="CJ306">
            <v>1146.575</v>
          </cell>
          <cell r="CK306">
            <v>46409</v>
          </cell>
          <cell r="CL306">
            <v>1146.575</v>
          </cell>
          <cell r="CM306">
            <v>46440</v>
          </cell>
        </row>
        <row r="307">
          <cell r="CI307">
            <v>46497</v>
          </cell>
          <cell r="CJ307">
            <v>1146.575</v>
          </cell>
          <cell r="CK307">
            <v>46438</v>
          </cell>
          <cell r="CL307">
            <v>1146.575</v>
          </cell>
          <cell r="CM307">
            <v>46466</v>
          </cell>
        </row>
        <row r="308">
          <cell r="CI308">
            <v>46527</v>
          </cell>
          <cell r="CJ308">
            <v>1146.575</v>
          </cell>
          <cell r="CK308">
            <v>46466</v>
          </cell>
          <cell r="CL308">
            <v>1146.575</v>
          </cell>
          <cell r="CM308">
            <v>46497</v>
          </cell>
        </row>
        <row r="309">
          <cell r="CI309">
            <v>46559</v>
          </cell>
          <cell r="CJ309">
            <v>1146.575</v>
          </cell>
          <cell r="CK309">
            <v>46498</v>
          </cell>
          <cell r="CL309">
            <v>1146.575</v>
          </cell>
          <cell r="CM309">
            <v>46528</v>
          </cell>
        </row>
        <row r="310">
          <cell r="CI310">
            <v>46588</v>
          </cell>
          <cell r="CJ310">
            <v>1146.575</v>
          </cell>
          <cell r="CK310">
            <v>46527</v>
          </cell>
          <cell r="CL310">
            <v>1146.575</v>
          </cell>
          <cell r="CM310">
            <v>46558</v>
          </cell>
        </row>
        <row r="311">
          <cell r="CI311">
            <v>46619</v>
          </cell>
          <cell r="CJ311">
            <v>1146.575</v>
          </cell>
          <cell r="CK311">
            <v>46558</v>
          </cell>
          <cell r="CL311">
            <v>1146.575</v>
          </cell>
          <cell r="CM311">
            <v>46588</v>
          </cell>
        </row>
        <row r="312">
          <cell r="CI312">
            <v>46650</v>
          </cell>
          <cell r="CJ312">
            <v>1146.575</v>
          </cell>
          <cell r="CK312">
            <v>46588</v>
          </cell>
          <cell r="CL312">
            <v>1146.575</v>
          </cell>
          <cell r="CM312">
            <v>46619</v>
          </cell>
        </row>
        <row r="313">
          <cell r="CI313">
            <v>46680</v>
          </cell>
          <cell r="CJ313">
            <v>1146.575</v>
          </cell>
          <cell r="CK313">
            <v>46619</v>
          </cell>
          <cell r="CL313">
            <v>1146.575</v>
          </cell>
          <cell r="CM313">
            <v>46650</v>
          </cell>
        </row>
        <row r="314">
          <cell r="CI314">
            <v>46713</v>
          </cell>
          <cell r="CJ314">
            <v>1146.575</v>
          </cell>
          <cell r="CK314">
            <v>46652</v>
          </cell>
          <cell r="CL314">
            <v>1146.575</v>
          </cell>
          <cell r="CM314">
            <v>46682</v>
          </cell>
        </row>
        <row r="315">
          <cell r="CI315">
            <v>46741</v>
          </cell>
          <cell r="CJ315">
            <v>1146.575</v>
          </cell>
          <cell r="CK315">
            <v>46680</v>
          </cell>
          <cell r="CL315">
            <v>1146.575</v>
          </cell>
          <cell r="CM315">
            <v>46711</v>
          </cell>
        </row>
        <row r="316">
          <cell r="CI316">
            <v>46772</v>
          </cell>
          <cell r="CJ316">
            <v>1146.575</v>
          </cell>
          <cell r="CK316">
            <v>46711</v>
          </cell>
          <cell r="CL316">
            <v>1146.575</v>
          </cell>
          <cell r="CM316">
            <v>46741</v>
          </cell>
        </row>
        <row r="317">
          <cell r="CI317">
            <v>46804</v>
          </cell>
          <cell r="CJ317">
            <v>1146.575</v>
          </cell>
          <cell r="CK317">
            <v>46742</v>
          </cell>
          <cell r="CL317">
            <v>1146.575</v>
          </cell>
          <cell r="CM317">
            <v>46773</v>
          </cell>
        </row>
        <row r="318">
          <cell r="CI318">
            <v>46832</v>
          </cell>
          <cell r="CJ318">
            <v>1146.575</v>
          </cell>
          <cell r="CK318">
            <v>46772</v>
          </cell>
          <cell r="CL318">
            <v>1146.575</v>
          </cell>
          <cell r="CM318">
            <v>46803</v>
          </cell>
        </row>
        <row r="319">
          <cell r="CI319">
            <v>46863</v>
          </cell>
          <cell r="CJ319">
            <v>1146.575</v>
          </cell>
          <cell r="CK319">
            <v>46803</v>
          </cell>
          <cell r="CL319">
            <v>1146.575</v>
          </cell>
          <cell r="CM319">
            <v>46832</v>
          </cell>
        </row>
        <row r="320">
          <cell r="CI320">
            <v>46895</v>
          </cell>
          <cell r="CJ320">
            <v>1146.575</v>
          </cell>
          <cell r="CK320">
            <v>46834</v>
          </cell>
          <cell r="CL320">
            <v>1146.575</v>
          </cell>
          <cell r="CM320">
            <v>46865</v>
          </cell>
        </row>
        <row r="321">
          <cell r="CI321">
            <v>46924</v>
          </cell>
          <cell r="CJ321">
            <v>1146.575</v>
          </cell>
          <cell r="CK321">
            <v>46863</v>
          </cell>
          <cell r="CL321">
            <v>1146.575</v>
          </cell>
          <cell r="CM321">
            <v>46893</v>
          </cell>
        </row>
        <row r="322">
          <cell r="CI322">
            <v>46954</v>
          </cell>
          <cell r="CJ322">
            <v>1146.575</v>
          </cell>
          <cell r="CK322">
            <v>46893</v>
          </cell>
          <cell r="CL322">
            <v>1146.575</v>
          </cell>
          <cell r="CM322">
            <v>46924</v>
          </cell>
        </row>
        <row r="323">
          <cell r="CI323">
            <v>46986</v>
          </cell>
          <cell r="CJ323">
            <v>1146.575</v>
          </cell>
          <cell r="CK323">
            <v>46925</v>
          </cell>
          <cell r="CL323">
            <v>1146.575</v>
          </cell>
          <cell r="CM323">
            <v>46955</v>
          </cell>
        </row>
        <row r="324">
          <cell r="CI324">
            <v>47016</v>
          </cell>
          <cell r="CJ324">
            <v>1146.575</v>
          </cell>
          <cell r="CK324">
            <v>46954</v>
          </cell>
          <cell r="CL324">
            <v>1146.575</v>
          </cell>
          <cell r="CM324">
            <v>46985</v>
          </cell>
        </row>
        <row r="325">
          <cell r="CI325">
            <v>47046</v>
          </cell>
          <cell r="CJ325">
            <v>1146.575</v>
          </cell>
          <cell r="CK325">
            <v>46985</v>
          </cell>
          <cell r="CL325">
            <v>1146.575</v>
          </cell>
          <cell r="CM325">
            <v>47016</v>
          </cell>
        </row>
        <row r="326">
          <cell r="CI326">
            <v>47077</v>
          </cell>
          <cell r="CJ326">
            <v>1146.575</v>
          </cell>
          <cell r="CK326">
            <v>47016</v>
          </cell>
          <cell r="CL326">
            <v>1146.575</v>
          </cell>
          <cell r="CM326">
            <v>47046</v>
          </cell>
        </row>
        <row r="327">
          <cell r="CI327">
            <v>47107</v>
          </cell>
          <cell r="CJ327">
            <v>1146.575</v>
          </cell>
          <cell r="CK327">
            <v>47046</v>
          </cell>
          <cell r="CL327">
            <v>1146.575</v>
          </cell>
          <cell r="CM327">
            <v>47077</v>
          </cell>
        </row>
        <row r="328">
          <cell r="CI328">
            <v>47140</v>
          </cell>
          <cell r="CJ328">
            <v>1146.575</v>
          </cell>
          <cell r="CK328">
            <v>47079</v>
          </cell>
          <cell r="CL328">
            <v>1146.575</v>
          </cell>
          <cell r="CM328">
            <v>47109</v>
          </cell>
        </row>
        <row r="329">
          <cell r="CI329">
            <v>47169</v>
          </cell>
          <cell r="CJ329">
            <v>1146.575</v>
          </cell>
          <cell r="CK329">
            <v>47107</v>
          </cell>
          <cell r="CL329">
            <v>1146.575</v>
          </cell>
          <cell r="CM329">
            <v>47138</v>
          </cell>
        </row>
        <row r="330">
          <cell r="CI330">
            <v>47197</v>
          </cell>
          <cell r="CJ330">
            <v>1146.575</v>
          </cell>
          <cell r="CK330">
            <v>47138</v>
          </cell>
          <cell r="CL330">
            <v>1146.575</v>
          </cell>
          <cell r="CM330">
            <v>47169</v>
          </cell>
        </row>
        <row r="331">
          <cell r="CI331">
            <v>47228</v>
          </cell>
          <cell r="CJ331">
            <v>1146.575</v>
          </cell>
          <cell r="CK331">
            <v>47169</v>
          </cell>
          <cell r="CL331">
            <v>1146.575</v>
          </cell>
          <cell r="CM331">
            <v>47197</v>
          </cell>
        </row>
        <row r="332">
          <cell r="CI332">
            <v>47259</v>
          </cell>
          <cell r="CJ332">
            <v>1146.575</v>
          </cell>
          <cell r="CK332">
            <v>47198</v>
          </cell>
          <cell r="CL332">
            <v>1146.575</v>
          </cell>
          <cell r="CM332">
            <v>47229</v>
          </cell>
        </row>
        <row r="333">
          <cell r="CI333">
            <v>47289</v>
          </cell>
          <cell r="CJ333">
            <v>1146.575</v>
          </cell>
          <cell r="CK333">
            <v>47228</v>
          </cell>
          <cell r="CL333">
            <v>1146.575</v>
          </cell>
          <cell r="CM333">
            <v>47258</v>
          </cell>
        </row>
        <row r="334">
          <cell r="CI334">
            <v>47319</v>
          </cell>
          <cell r="CJ334">
            <v>1146.575</v>
          </cell>
          <cell r="CK334">
            <v>47258</v>
          </cell>
          <cell r="CL334">
            <v>1146.575</v>
          </cell>
          <cell r="CM334">
            <v>47289</v>
          </cell>
        </row>
        <row r="335">
          <cell r="CI335">
            <v>47350</v>
          </cell>
          <cell r="CJ335">
            <v>1146.575</v>
          </cell>
          <cell r="CK335">
            <v>47289</v>
          </cell>
          <cell r="CL335">
            <v>1146.575</v>
          </cell>
          <cell r="CM335">
            <v>47319</v>
          </cell>
        </row>
        <row r="336">
          <cell r="CI336">
            <v>47381</v>
          </cell>
          <cell r="CJ336">
            <v>1146.575</v>
          </cell>
          <cell r="CK336">
            <v>47319</v>
          </cell>
          <cell r="CL336">
            <v>1146.575</v>
          </cell>
          <cell r="CM336">
            <v>47350</v>
          </cell>
        </row>
        <row r="337">
          <cell r="CI337">
            <v>47413</v>
          </cell>
          <cell r="CJ337">
            <v>1146.575</v>
          </cell>
          <cell r="CK337">
            <v>47352</v>
          </cell>
          <cell r="CL337">
            <v>1146.575</v>
          </cell>
          <cell r="CM337">
            <v>47383</v>
          </cell>
        </row>
        <row r="338">
          <cell r="CI338">
            <v>47442</v>
          </cell>
          <cell r="CJ338">
            <v>1146.575</v>
          </cell>
          <cell r="CK338">
            <v>47381</v>
          </cell>
          <cell r="CL338">
            <v>1146.575</v>
          </cell>
          <cell r="CM338">
            <v>47411</v>
          </cell>
        </row>
        <row r="339">
          <cell r="CI339">
            <v>47472</v>
          </cell>
          <cell r="CJ339">
            <v>1146.575</v>
          </cell>
          <cell r="CK339">
            <v>47411</v>
          </cell>
          <cell r="CL339">
            <v>1146.575</v>
          </cell>
          <cell r="CM339">
            <v>47442</v>
          </cell>
        </row>
        <row r="340">
          <cell r="CI340">
            <v>47504</v>
          </cell>
          <cell r="CJ340">
            <v>1146.575</v>
          </cell>
          <cell r="CK340">
            <v>47443</v>
          </cell>
          <cell r="CL340">
            <v>1146.575</v>
          </cell>
          <cell r="CM340">
            <v>47473</v>
          </cell>
        </row>
        <row r="341">
          <cell r="CI341">
            <v>47534</v>
          </cell>
          <cell r="CJ341">
            <v>1146.575</v>
          </cell>
          <cell r="CK341">
            <v>47472</v>
          </cell>
          <cell r="CL341">
            <v>1146.575</v>
          </cell>
          <cell r="CM341">
            <v>47503</v>
          </cell>
        </row>
        <row r="342">
          <cell r="CI342">
            <v>47562</v>
          </cell>
          <cell r="CJ342">
            <v>1146.575</v>
          </cell>
          <cell r="CK342">
            <v>47503</v>
          </cell>
          <cell r="CL342">
            <v>1146.575</v>
          </cell>
          <cell r="CM342">
            <v>47534</v>
          </cell>
        </row>
        <row r="343">
          <cell r="CI343">
            <v>47595</v>
          </cell>
          <cell r="CJ343">
            <v>1146.575</v>
          </cell>
          <cell r="CK343">
            <v>47536</v>
          </cell>
          <cell r="CL343">
            <v>1146.575</v>
          </cell>
          <cell r="CM343">
            <v>47564</v>
          </cell>
        </row>
        <row r="344">
          <cell r="CI344">
            <v>47623</v>
          </cell>
          <cell r="CJ344">
            <v>1146.575</v>
          </cell>
          <cell r="CK344">
            <v>47562</v>
          </cell>
          <cell r="CL344">
            <v>1146.575</v>
          </cell>
          <cell r="CM344">
            <v>47593</v>
          </cell>
        </row>
        <row r="345">
          <cell r="CI345">
            <v>47655</v>
          </cell>
          <cell r="CJ345">
            <v>1146.575</v>
          </cell>
          <cell r="CK345">
            <v>47562</v>
          </cell>
          <cell r="CL345">
            <v>1146.575</v>
          </cell>
          <cell r="CM345">
            <v>47593</v>
          </cell>
        </row>
        <row r="346">
          <cell r="CI346">
            <v>47686</v>
          </cell>
          <cell r="CJ346">
            <v>1146.575</v>
          </cell>
          <cell r="CK346">
            <v>47562</v>
          </cell>
          <cell r="CL346">
            <v>1146.575</v>
          </cell>
          <cell r="CM346">
            <v>47593</v>
          </cell>
        </row>
        <row r="347">
          <cell r="CI347">
            <v>47715</v>
          </cell>
          <cell r="CJ347">
            <v>1146.575</v>
          </cell>
          <cell r="CK347">
            <v>47562</v>
          </cell>
          <cell r="CL347">
            <v>1146.575</v>
          </cell>
          <cell r="CM347">
            <v>47593</v>
          </cell>
        </row>
        <row r="348">
          <cell r="CI348">
            <v>47746</v>
          </cell>
          <cell r="CJ348">
            <v>1146.575</v>
          </cell>
          <cell r="CK348">
            <v>47562</v>
          </cell>
          <cell r="CL348">
            <v>1146.575</v>
          </cell>
          <cell r="CM348">
            <v>47593</v>
          </cell>
        </row>
        <row r="349">
          <cell r="CI349">
            <v>47777</v>
          </cell>
          <cell r="CJ349">
            <v>1146.575</v>
          </cell>
          <cell r="CK349">
            <v>47562</v>
          </cell>
          <cell r="CL349">
            <v>1146.575</v>
          </cell>
          <cell r="CM349">
            <v>47593</v>
          </cell>
        </row>
        <row r="350">
          <cell r="CI350">
            <v>47807</v>
          </cell>
          <cell r="CJ350">
            <v>1146.575</v>
          </cell>
          <cell r="CK350">
            <v>47562</v>
          </cell>
          <cell r="CL350">
            <v>1146.575</v>
          </cell>
          <cell r="CM350">
            <v>47593</v>
          </cell>
        </row>
        <row r="351">
          <cell r="CI351">
            <v>47837</v>
          </cell>
          <cell r="CJ351">
            <v>1146.575</v>
          </cell>
          <cell r="CK351">
            <v>47562</v>
          </cell>
          <cell r="CL351">
            <v>1146.575</v>
          </cell>
          <cell r="CM351">
            <v>47593</v>
          </cell>
        </row>
        <row r="352">
          <cell r="CI352">
            <v>47868</v>
          </cell>
          <cell r="CJ352">
            <v>1146.575</v>
          </cell>
          <cell r="CK352">
            <v>47562</v>
          </cell>
          <cell r="CL352">
            <v>1146.575</v>
          </cell>
          <cell r="CM352">
            <v>47593</v>
          </cell>
        </row>
        <row r="353">
          <cell r="CI353">
            <v>47899</v>
          </cell>
          <cell r="CJ353">
            <v>1146.575</v>
          </cell>
          <cell r="CK353">
            <v>47562</v>
          </cell>
          <cell r="CL353">
            <v>1146.575</v>
          </cell>
          <cell r="CM353">
            <v>47593</v>
          </cell>
        </row>
        <row r="354">
          <cell r="CI354">
            <v>47927</v>
          </cell>
          <cell r="CJ354">
            <v>1146.575</v>
          </cell>
          <cell r="CK354">
            <v>47562</v>
          </cell>
          <cell r="CL354">
            <v>1146.575</v>
          </cell>
          <cell r="CM354">
            <v>47593</v>
          </cell>
        </row>
        <row r="355">
          <cell r="CI355">
            <v>47960</v>
          </cell>
          <cell r="CJ355">
            <v>1146.575</v>
          </cell>
          <cell r="CK355">
            <v>47562</v>
          </cell>
          <cell r="CL355">
            <v>1146.575</v>
          </cell>
          <cell r="CM355">
            <v>47593</v>
          </cell>
        </row>
        <row r="356">
          <cell r="CI356">
            <v>47988</v>
          </cell>
          <cell r="CJ356">
            <v>1146.575</v>
          </cell>
          <cell r="CK356">
            <v>47562</v>
          </cell>
          <cell r="CL356">
            <v>1146.575</v>
          </cell>
          <cell r="CM356">
            <v>47593</v>
          </cell>
        </row>
        <row r="357">
          <cell r="CI357">
            <v>48019</v>
          </cell>
          <cell r="CJ357">
            <v>1146.575</v>
          </cell>
          <cell r="CK357">
            <v>47562</v>
          </cell>
          <cell r="CL357">
            <v>1146.575</v>
          </cell>
          <cell r="CM357">
            <v>47593</v>
          </cell>
        </row>
        <row r="358">
          <cell r="CI358">
            <v>48050</v>
          </cell>
          <cell r="CJ358">
            <v>1146.575</v>
          </cell>
          <cell r="CK358">
            <v>47562</v>
          </cell>
          <cell r="CL358">
            <v>1146.575</v>
          </cell>
          <cell r="CM358">
            <v>47593</v>
          </cell>
        </row>
        <row r="359">
          <cell r="CI359">
            <v>48080</v>
          </cell>
          <cell r="CJ359">
            <v>1146.575</v>
          </cell>
          <cell r="CK359">
            <v>47562</v>
          </cell>
          <cell r="CL359">
            <v>1146.575</v>
          </cell>
          <cell r="CM359">
            <v>47593</v>
          </cell>
        </row>
        <row r="360">
          <cell r="CI360">
            <v>48113</v>
          </cell>
          <cell r="CJ360">
            <v>1146.575</v>
          </cell>
          <cell r="CK360">
            <v>47562</v>
          </cell>
          <cell r="CL360">
            <v>1146.575</v>
          </cell>
          <cell r="CM360">
            <v>47593</v>
          </cell>
        </row>
        <row r="361">
          <cell r="CI361">
            <v>48141</v>
          </cell>
          <cell r="CJ361">
            <v>1146.575</v>
          </cell>
          <cell r="CK361">
            <v>47562</v>
          </cell>
          <cell r="CL361">
            <v>1146.575</v>
          </cell>
          <cell r="CM361">
            <v>47593</v>
          </cell>
        </row>
        <row r="362">
          <cell r="CI362">
            <v>48172</v>
          </cell>
          <cell r="CJ362">
            <v>1146.575</v>
          </cell>
          <cell r="CK362">
            <v>47562</v>
          </cell>
          <cell r="CL362">
            <v>1146.575</v>
          </cell>
          <cell r="CM362">
            <v>47593</v>
          </cell>
        </row>
        <row r="363">
          <cell r="CI363">
            <v>48204</v>
          </cell>
          <cell r="CJ363">
            <v>1146.575</v>
          </cell>
          <cell r="CK363">
            <v>47562</v>
          </cell>
          <cell r="CL363">
            <v>1146.575</v>
          </cell>
          <cell r="CM363">
            <v>47593</v>
          </cell>
        </row>
        <row r="364">
          <cell r="CI364">
            <v>48233</v>
          </cell>
          <cell r="CJ364">
            <v>1146.575</v>
          </cell>
          <cell r="CK364">
            <v>47562</v>
          </cell>
          <cell r="CL364">
            <v>1146.575</v>
          </cell>
          <cell r="CM364">
            <v>47593</v>
          </cell>
        </row>
        <row r="365">
          <cell r="CI365">
            <v>48264</v>
          </cell>
          <cell r="CJ365">
            <v>1146.575</v>
          </cell>
          <cell r="CK365">
            <v>47562</v>
          </cell>
          <cell r="CL365">
            <v>1146.575</v>
          </cell>
          <cell r="CM365">
            <v>47593</v>
          </cell>
        </row>
        <row r="366">
          <cell r="CI366">
            <v>48295</v>
          </cell>
          <cell r="CJ366">
            <v>1146.575</v>
          </cell>
          <cell r="CK366">
            <v>47562</v>
          </cell>
          <cell r="CL366">
            <v>1146.575</v>
          </cell>
          <cell r="CM366">
            <v>47593</v>
          </cell>
        </row>
        <row r="367">
          <cell r="CI367">
            <v>48324</v>
          </cell>
          <cell r="CJ367">
            <v>1146.575</v>
          </cell>
          <cell r="CK367">
            <v>47562</v>
          </cell>
          <cell r="CL367">
            <v>1146.575</v>
          </cell>
          <cell r="CM367">
            <v>47593</v>
          </cell>
        </row>
        <row r="368">
          <cell r="CI368">
            <v>48354</v>
          </cell>
          <cell r="CJ368">
            <v>1146.575</v>
          </cell>
          <cell r="CK368">
            <v>47562</v>
          </cell>
          <cell r="CL368">
            <v>1146.575</v>
          </cell>
          <cell r="CM368">
            <v>47593</v>
          </cell>
        </row>
        <row r="369">
          <cell r="CI369">
            <v>48386</v>
          </cell>
          <cell r="CJ369">
            <v>1146.575</v>
          </cell>
          <cell r="CK369">
            <v>47562</v>
          </cell>
          <cell r="CL369">
            <v>1146.575</v>
          </cell>
          <cell r="CM369">
            <v>47593</v>
          </cell>
        </row>
        <row r="370">
          <cell r="CI370">
            <v>48415</v>
          </cell>
          <cell r="CJ370">
            <v>1146.575</v>
          </cell>
          <cell r="CK370">
            <v>47562</v>
          </cell>
          <cell r="CL370">
            <v>1146.575</v>
          </cell>
          <cell r="CM370">
            <v>47593</v>
          </cell>
        </row>
        <row r="371">
          <cell r="CI371">
            <v>48446</v>
          </cell>
          <cell r="CJ371">
            <v>1146.575</v>
          </cell>
          <cell r="CK371">
            <v>47562</v>
          </cell>
          <cell r="CL371">
            <v>1146.575</v>
          </cell>
          <cell r="CM371">
            <v>47593</v>
          </cell>
        </row>
        <row r="372">
          <cell r="CI372">
            <v>48477</v>
          </cell>
          <cell r="CJ372">
            <v>1146.575</v>
          </cell>
          <cell r="CK372">
            <v>47562</v>
          </cell>
          <cell r="CL372">
            <v>1146.575</v>
          </cell>
          <cell r="CM372">
            <v>47593</v>
          </cell>
        </row>
        <row r="373">
          <cell r="CI373">
            <v>48507</v>
          </cell>
          <cell r="CJ373">
            <v>1146.575</v>
          </cell>
          <cell r="CK373">
            <v>47562</v>
          </cell>
          <cell r="CL373">
            <v>1146.575</v>
          </cell>
          <cell r="CM373">
            <v>47593</v>
          </cell>
        </row>
        <row r="374">
          <cell r="CI374">
            <v>48540</v>
          </cell>
          <cell r="CJ374">
            <v>1146.575</v>
          </cell>
          <cell r="CK374">
            <v>47562</v>
          </cell>
          <cell r="CL374">
            <v>1146.575</v>
          </cell>
          <cell r="CM374">
            <v>47593</v>
          </cell>
        </row>
        <row r="375">
          <cell r="CI375">
            <v>48568</v>
          </cell>
          <cell r="CJ375">
            <v>1146.575</v>
          </cell>
          <cell r="CK375">
            <v>47562</v>
          </cell>
          <cell r="CL375">
            <v>1146.575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H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6" width="12.42578125" style="5" customWidth="1"/>
    <col min="217" max="217" width="20.140625" style="6" customWidth="1"/>
    <col min="218" max="218" width="26.5703125" style="6" customWidth="1"/>
    <col min="219" max="219" width="29.140625" style="6" customWidth="1"/>
    <col min="220" max="221" width="13.7109375" style="6" customWidth="1"/>
    <col min="222" max="222" width="17.5703125" style="6" customWidth="1"/>
    <col min="223" max="223" width="12.42578125" style="6" customWidth="1"/>
    <col min="224" max="224" width="20.140625" style="6" customWidth="1"/>
    <col min="225" max="225" width="15" style="6" customWidth="1"/>
    <col min="226" max="226" width="12.42578125" style="6" customWidth="1"/>
    <col min="227" max="227" width="17.5703125" style="6" customWidth="1"/>
    <col min="228" max="228" width="15" style="6" customWidth="1"/>
    <col min="229" max="230" width="16.28515625" style="6" customWidth="1"/>
    <col min="231" max="231" width="15" style="6" customWidth="1"/>
    <col min="232" max="232" width="18.85546875" style="6" customWidth="1"/>
    <col min="233" max="233" width="11.140625" style="6" customWidth="1"/>
    <col min="234" max="234" width="20.140625" style="6" customWidth="1"/>
    <col min="235" max="235" width="27.85546875" style="6" customWidth="1"/>
    <col min="236" max="236" width="17.5703125" style="6" customWidth="1"/>
    <col min="237" max="238" width="8.5703125" style="6" customWidth="1"/>
    <col min="239" max="239" width="16.28515625" style="6" customWidth="1"/>
    <col min="240" max="240" width="15" style="6" customWidth="1"/>
    <col min="241" max="241" width="17.5703125" style="6" customWidth="1"/>
    <col min="242" max="242" width="12.42578125" style="6" customWidth="1"/>
    <col min="243" max="243" width="15" style="6" customWidth="1"/>
    <col min="244" max="244" width="12.42578125" style="6" customWidth="1"/>
    <col min="245" max="245" width="6" style="6" customWidth="1"/>
    <col min="246" max="246" width="22.7109375" style="6" customWidth="1"/>
    <col min="247" max="247" width="31.7109375" style="6" customWidth="1"/>
    <col min="248" max="248" width="13.7109375" style="6" customWidth="1"/>
    <col min="249" max="249" width="16.28515625" style="6" customWidth="1"/>
    <col min="250" max="250" width="22.7109375" style="6" customWidth="1"/>
    <col min="251" max="251" width="21.42578125" style="6" customWidth="1"/>
    <col min="252" max="252" width="17.5703125" style="6" customWidth="1"/>
    <col min="253" max="253" width="16.28515625" style="6" customWidth="1"/>
    <col min="254" max="254" width="13.7109375" style="6" customWidth="1"/>
    <col min="255" max="255" width="8.5703125" style="6" customWidth="1"/>
    <col min="256" max="256" width="15" style="6" customWidth="1"/>
    <col min="257" max="257" width="17.5703125" style="6" customWidth="1"/>
    <col min="258" max="258" width="26.5703125" style="6" customWidth="1"/>
    <col min="259" max="259" width="25.28515625" style="6" customWidth="1"/>
    <col min="260" max="261" width="17.5703125" style="6" customWidth="1"/>
    <col min="262" max="262" width="12.42578125" style="6" customWidth="1"/>
    <col min="263" max="263" width="17.5703125" style="6" customWidth="1"/>
    <col min="264" max="264" width="12.42578125" style="6" customWidth="1"/>
    <col min="265" max="265" width="15" style="6" customWidth="1"/>
    <col min="266" max="266" width="16.28515625" style="6" customWidth="1"/>
    <col min="267" max="268" width="17.5703125" style="6" customWidth="1"/>
    <col min="269" max="269" width="27.85546875" style="6" customWidth="1"/>
    <col min="270" max="270" width="13.7109375" style="6" customWidth="1"/>
    <col min="271" max="272" width="17.5703125" style="6" customWidth="1"/>
    <col min="273" max="273" width="15" style="6" customWidth="1"/>
    <col min="274" max="275" width="12.42578125" style="6" customWidth="1"/>
    <col min="276" max="277" width="17.5703125" style="6" customWidth="1"/>
    <col min="278" max="278" width="22.7109375" style="6" customWidth="1"/>
    <col min="279" max="279" width="17.5703125" style="6" customWidth="1"/>
    <col min="280" max="280" width="15" style="6" customWidth="1"/>
    <col min="281" max="281" width="17.5703125" style="6" customWidth="1"/>
    <col min="282" max="282" width="12.42578125" style="6" customWidth="1"/>
    <col min="283" max="283" width="34.28515625" style="6" customWidth="1"/>
    <col min="284" max="284" width="29.140625" style="6" customWidth="1"/>
    <col min="285" max="286" width="18.85546875" style="6" customWidth="1"/>
    <col min="287" max="287" width="12.42578125" style="6" customWidth="1"/>
    <col min="288" max="288" width="20.140625" style="6" customWidth="1"/>
    <col min="289" max="289" width="16.28515625" style="6" customWidth="1"/>
    <col min="290" max="290" width="17.5703125" style="6" customWidth="1"/>
    <col min="291" max="472" width="12.42578125" style="6" customWidth="1"/>
    <col min="473" max="473" width="20.140625" style="6" customWidth="1"/>
    <col min="474" max="474" width="26.5703125" style="6" customWidth="1"/>
    <col min="475" max="475" width="29.140625" style="6" customWidth="1"/>
    <col min="476" max="477" width="13.7109375" style="6" customWidth="1"/>
    <col min="478" max="478" width="17.5703125" style="6" customWidth="1"/>
    <col min="479" max="479" width="12.42578125" style="6" customWidth="1"/>
    <col min="480" max="480" width="20.140625" style="6" customWidth="1"/>
    <col min="481" max="481" width="15" style="6" customWidth="1"/>
    <col min="482" max="482" width="12.42578125" style="6" customWidth="1"/>
    <col min="483" max="483" width="17.5703125" style="6" customWidth="1"/>
    <col min="484" max="484" width="15" style="6" customWidth="1"/>
    <col min="485" max="486" width="16.28515625" style="6" customWidth="1"/>
    <col min="487" max="487" width="15" style="6" customWidth="1"/>
    <col min="488" max="488" width="18.85546875" style="6" customWidth="1"/>
    <col min="489" max="489" width="11.140625" style="6" customWidth="1"/>
    <col min="490" max="490" width="20.140625" style="6" customWidth="1"/>
    <col min="491" max="491" width="27.85546875" style="6" customWidth="1"/>
    <col min="492" max="492" width="17.5703125" style="6" customWidth="1"/>
    <col min="493" max="494" width="8.5703125" style="6" customWidth="1"/>
    <col min="495" max="495" width="16.28515625" style="6" customWidth="1"/>
    <col min="496" max="496" width="15" style="6" customWidth="1"/>
    <col min="497" max="497" width="17.5703125" style="6" customWidth="1"/>
    <col min="498" max="498" width="12.42578125" style="6" customWidth="1"/>
    <col min="499" max="499" width="15" style="6" customWidth="1"/>
    <col min="500" max="500" width="12.42578125" style="6" customWidth="1"/>
    <col min="501" max="501" width="6" style="6" customWidth="1"/>
    <col min="502" max="502" width="22.7109375" style="6" customWidth="1"/>
    <col min="503" max="503" width="31.7109375" style="6" customWidth="1"/>
    <col min="504" max="504" width="13.7109375" style="6" customWidth="1"/>
    <col min="505" max="505" width="16.28515625" style="6" customWidth="1"/>
    <col min="506" max="506" width="22.7109375" style="6" customWidth="1"/>
    <col min="507" max="507" width="21.42578125" style="6" customWidth="1"/>
    <col min="508" max="508" width="17.5703125" style="6" customWidth="1"/>
    <col min="509" max="509" width="16.28515625" style="6" customWidth="1"/>
    <col min="510" max="510" width="13.7109375" style="6" customWidth="1"/>
    <col min="511" max="511" width="8.5703125" style="6" customWidth="1"/>
    <col min="512" max="512" width="15" style="6" customWidth="1"/>
    <col min="513" max="513" width="17.5703125" style="6" customWidth="1"/>
    <col min="514" max="514" width="26.5703125" style="6" customWidth="1"/>
    <col min="515" max="515" width="25.28515625" style="6" customWidth="1"/>
    <col min="516" max="517" width="17.5703125" style="6" customWidth="1"/>
    <col min="518" max="518" width="12.42578125" style="6" customWidth="1"/>
    <col min="519" max="519" width="17.5703125" style="6" customWidth="1"/>
    <col min="520" max="520" width="12.42578125" style="6" customWidth="1"/>
    <col min="521" max="521" width="15" style="6" customWidth="1"/>
    <col min="522" max="522" width="16.28515625" style="6" customWidth="1"/>
    <col min="523" max="524" width="17.5703125" style="6" customWidth="1"/>
    <col min="525" max="525" width="27.85546875" style="6" customWidth="1"/>
    <col min="526" max="526" width="13.7109375" style="6" customWidth="1"/>
    <col min="527" max="528" width="17.5703125" style="6" customWidth="1"/>
    <col min="529" max="529" width="15" style="6" customWidth="1"/>
    <col min="530" max="531" width="12.42578125" style="6" customWidth="1"/>
    <col min="532" max="533" width="17.5703125" style="6" customWidth="1"/>
    <col min="534" max="534" width="22.7109375" style="6" customWidth="1"/>
    <col min="535" max="535" width="17.5703125" style="6" customWidth="1"/>
    <col min="536" max="536" width="15" style="6" customWidth="1"/>
    <col min="537" max="537" width="17.5703125" style="6" customWidth="1"/>
    <col min="538" max="538" width="12.42578125" style="6" customWidth="1"/>
    <col min="539" max="539" width="34.28515625" style="6" customWidth="1"/>
    <col min="540" max="540" width="29.140625" style="6" customWidth="1"/>
    <col min="541" max="542" width="18.85546875" style="6" customWidth="1"/>
    <col min="543" max="543" width="12.42578125" style="6" customWidth="1"/>
    <col min="544" max="544" width="20.140625" style="6" customWidth="1"/>
    <col min="545" max="545" width="16.28515625" style="6" customWidth="1"/>
    <col min="546" max="546" width="17.5703125" style="6" customWidth="1"/>
    <col min="547" max="728" width="12.42578125" style="6" customWidth="1"/>
    <col min="729" max="729" width="20.140625" style="6" customWidth="1"/>
    <col min="730" max="730" width="26.5703125" style="6" customWidth="1"/>
    <col min="731" max="731" width="29.140625" style="6" customWidth="1"/>
    <col min="732" max="733" width="13.7109375" style="6" customWidth="1"/>
    <col min="734" max="734" width="17.5703125" style="6" customWidth="1"/>
    <col min="735" max="735" width="12.42578125" style="6" customWidth="1"/>
    <col min="736" max="736" width="20.140625" style="6" customWidth="1"/>
    <col min="737" max="737" width="15" style="6" customWidth="1"/>
    <col min="738" max="738" width="12.42578125" style="6" customWidth="1"/>
    <col min="739" max="739" width="17.5703125" style="6" customWidth="1"/>
    <col min="740" max="740" width="15" style="6" customWidth="1"/>
    <col min="741" max="742" width="16.28515625" style="6" customWidth="1"/>
    <col min="743" max="743" width="15" style="6" customWidth="1"/>
    <col min="744" max="744" width="18.85546875" style="6" customWidth="1"/>
    <col min="745" max="745" width="11.140625" style="6" customWidth="1"/>
    <col min="746" max="746" width="20.140625" style="6" customWidth="1"/>
    <col min="747" max="747" width="27.85546875" style="6" customWidth="1"/>
    <col min="748" max="748" width="17.5703125" style="6" customWidth="1"/>
    <col min="749" max="750" width="8.5703125" style="6" customWidth="1"/>
    <col min="751" max="751" width="16.28515625" style="6" customWidth="1"/>
    <col min="752" max="752" width="15" style="6" customWidth="1"/>
    <col min="753" max="753" width="17.5703125" style="6" customWidth="1"/>
    <col min="754" max="754" width="12.42578125" style="6" customWidth="1"/>
    <col min="755" max="755" width="15" style="6" customWidth="1"/>
    <col min="756" max="756" width="12.42578125" style="6" customWidth="1"/>
    <col min="757" max="757" width="6" style="6" customWidth="1"/>
    <col min="758" max="758" width="22.7109375" style="6" customWidth="1"/>
    <col min="759" max="759" width="31.7109375" style="6" customWidth="1"/>
    <col min="760" max="760" width="13.7109375" style="6" customWidth="1"/>
    <col min="761" max="761" width="16.28515625" style="6" customWidth="1"/>
    <col min="762" max="762" width="22.7109375" style="6" customWidth="1"/>
    <col min="763" max="763" width="21.42578125" style="6" customWidth="1"/>
    <col min="764" max="764" width="17.5703125" style="6" customWidth="1"/>
    <col min="765" max="765" width="16.28515625" style="6" customWidth="1"/>
    <col min="766" max="766" width="13.7109375" style="6" customWidth="1"/>
    <col min="767" max="767" width="8.5703125" style="6" customWidth="1"/>
    <col min="768" max="768" width="15" style="6" customWidth="1"/>
    <col min="769" max="769" width="17.5703125" style="6" customWidth="1"/>
    <col min="770" max="770" width="26.5703125" style="6" customWidth="1"/>
    <col min="771" max="771" width="25.28515625" style="6" customWidth="1"/>
    <col min="772" max="773" width="17.5703125" style="6" customWidth="1"/>
    <col min="774" max="774" width="12.42578125" style="6" customWidth="1"/>
    <col min="775" max="775" width="17.5703125" style="6" customWidth="1"/>
    <col min="776" max="776" width="12.42578125" style="6" customWidth="1"/>
    <col min="777" max="777" width="15" style="6" customWidth="1"/>
    <col min="778" max="778" width="16.28515625" style="6" customWidth="1"/>
    <col min="779" max="780" width="17.5703125" style="6" customWidth="1"/>
    <col min="781" max="781" width="27.85546875" style="6" customWidth="1"/>
    <col min="782" max="782" width="13.7109375" style="6" customWidth="1"/>
    <col min="783" max="784" width="17.5703125" style="6" customWidth="1"/>
    <col min="785" max="785" width="15" style="6" customWidth="1"/>
    <col min="786" max="787" width="12.42578125" style="6" customWidth="1"/>
    <col min="788" max="789" width="17.5703125" style="6" customWidth="1"/>
    <col min="790" max="790" width="22.7109375" style="6" customWidth="1"/>
    <col min="791" max="791" width="17.5703125" style="6" customWidth="1"/>
    <col min="792" max="792" width="15" style="6" customWidth="1"/>
    <col min="793" max="793" width="17.5703125" style="6" customWidth="1"/>
    <col min="794" max="794" width="12.42578125" style="6" customWidth="1"/>
    <col min="795" max="795" width="34.28515625" style="6" customWidth="1"/>
    <col min="796" max="796" width="29.140625" style="6" customWidth="1"/>
    <col min="797" max="798" width="18.85546875" style="6" customWidth="1"/>
    <col min="799" max="799" width="12.42578125" style="6" customWidth="1"/>
    <col min="800" max="800" width="20.140625" style="6" customWidth="1"/>
    <col min="801" max="801" width="16.28515625" style="6" customWidth="1"/>
    <col min="802" max="802" width="17.5703125" style="6" customWidth="1"/>
    <col min="803" max="984" width="12.42578125" style="6" customWidth="1"/>
    <col min="985" max="985" width="20.140625" style="6" customWidth="1"/>
    <col min="986" max="986" width="26.5703125" style="6" customWidth="1"/>
    <col min="987" max="987" width="29.140625" style="6" customWidth="1"/>
    <col min="988" max="989" width="13.7109375" style="6" customWidth="1"/>
    <col min="990" max="990" width="17.5703125" style="6" customWidth="1"/>
    <col min="991" max="991" width="12.42578125" style="6" customWidth="1"/>
    <col min="992" max="992" width="20.140625" style="6" customWidth="1"/>
    <col min="993" max="993" width="15" style="6" customWidth="1"/>
    <col min="994" max="994" width="12.42578125" style="6" customWidth="1"/>
    <col min="995" max="995" width="17.5703125" style="6" customWidth="1"/>
    <col min="996" max="996" width="15" style="6" customWidth="1"/>
    <col min="997" max="998" width="16.28515625" style="6" customWidth="1"/>
    <col min="999" max="999" width="15" style="6" customWidth="1"/>
    <col min="1000" max="1000" width="18.85546875" style="6" customWidth="1"/>
    <col min="1001" max="1001" width="11.140625" style="6" customWidth="1"/>
    <col min="1002" max="1002" width="20.140625" style="6" customWidth="1"/>
    <col min="1003" max="1003" width="27.85546875" style="6" customWidth="1"/>
    <col min="1004" max="1004" width="17.5703125" style="6" customWidth="1"/>
    <col min="1005" max="1006" width="8.5703125" style="6" customWidth="1"/>
    <col min="1007" max="1007" width="16.28515625" style="6" customWidth="1"/>
    <col min="1008" max="1008" width="15" style="6" customWidth="1"/>
    <col min="1009" max="1009" width="17.5703125" style="6" customWidth="1"/>
    <col min="1010" max="1010" width="12.42578125" style="6" customWidth="1"/>
    <col min="1011" max="1011" width="15" style="6" customWidth="1"/>
    <col min="1012" max="1012" width="12.42578125" style="6" customWidth="1"/>
    <col min="1013" max="1013" width="6" style="6" customWidth="1"/>
    <col min="1014" max="1014" width="22.7109375" style="6" customWidth="1"/>
    <col min="1015" max="1015" width="31.7109375" style="6" customWidth="1"/>
    <col min="1016" max="1016" width="13.7109375" style="6" customWidth="1"/>
    <col min="1017" max="1017" width="16.28515625" style="6" customWidth="1"/>
    <col min="1018" max="1018" width="22.7109375" style="6" customWidth="1"/>
    <col min="1019" max="1019" width="21.42578125" style="6" customWidth="1"/>
    <col min="1020" max="1020" width="17.5703125" style="6" customWidth="1"/>
    <col min="1021" max="1021" width="16.28515625" style="6" customWidth="1"/>
    <col min="1022" max="1022" width="13.7109375" style="6" customWidth="1"/>
    <col min="1023" max="1023" width="8.5703125" style="6" customWidth="1"/>
    <col min="1024" max="1024" width="15" style="6" customWidth="1"/>
    <col min="1025" max="1025" width="17.5703125" style="6" customWidth="1"/>
    <col min="1026" max="1026" width="26.5703125" style="6" customWidth="1"/>
    <col min="1027" max="1027" width="25.28515625" style="6" customWidth="1"/>
    <col min="1028" max="1029" width="17.5703125" style="6" customWidth="1"/>
    <col min="1030" max="1030" width="12.42578125" style="6" customWidth="1"/>
    <col min="1031" max="1031" width="17.5703125" style="6" customWidth="1"/>
    <col min="1032" max="1032" width="12.42578125" style="6" customWidth="1"/>
    <col min="1033" max="1033" width="15" style="6" customWidth="1"/>
    <col min="1034" max="1034" width="16.28515625" style="6" customWidth="1"/>
    <col min="1035" max="1036" width="17.5703125" style="6" customWidth="1"/>
    <col min="1037" max="1037" width="27.85546875" style="6" customWidth="1"/>
    <col min="1038" max="1038" width="13.7109375" style="6" customWidth="1"/>
    <col min="1039" max="1040" width="17.5703125" style="6" customWidth="1"/>
    <col min="1041" max="1041" width="15" style="6" customWidth="1"/>
    <col min="1042" max="1043" width="12.42578125" style="6" customWidth="1"/>
    <col min="1044" max="1045" width="17.5703125" style="6" customWidth="1"/>
    <col min="1046" max="1046" width="22.7109375" style="6" customWidth="1"/>
    <col min="1047" max="1047" width="17.5703125" style="6" customWidth="1"/>
    <col min="1048" max="1048" width="15" style="6" customWidth="1"/>
    <col min="1049" max="1049" width="17.5703125" style="6" customWidth="1"/>
    <col min="1050" max="1050" width="12.42578125" style="6" customWidth="1"/>
    <col min="1051" max="1051" width="34.28515625" style="6" customWidth="1"/>
    <col min="1052" max="1052" width="29.140625" style="6" customWidth="1"/>
    <col min="1053" max="1054" width="18.85546875" style="6" customWidth="1"/>
    <col min="1055" max="1055" width="12.42578125" style="6" customWidth="1"/>
    <col min="1056" max="1056" width="20.140625" style="6" customWidth="1"/>
    <col min="1057" max="1057" width="16.28515625" style="6" customWidth="1"/>
    <col min="1058" max="1058" width="17.5703125" style="6" customWidth="1"/>
    <col min="1059" max="1240" width="12.42578125" style="6" customWidth="1"/>
    <col min="1241" max="1241" width="20.140625" style="6" customWidth="1"/>
    <col min="1242" max="1242" width="26.5703125" style="6" customWidth="1"/>
    <col min="1243" max="1243" width="29.140625" style="6" customWidth="1"/>
    <col min="1244" max="1245" width="13.7109375" style="6" customWidth="1"/>
    <col min="1246" max="1246" width="17.5703125" style="6" customWidth="1"/>
    <col min="1247" max="1247" width="12.42578125" style="6" customWidth="1"/>
    <col min="1248" max="1248" width="20.140625" style="6" customWidth="1"/>
    <col min="1249" max="1249" width="15" style="6" customWidth="1"/>
    <col min="1250" max="1250" width="12.42578125" style="6" customWidth="1"/>
    <col min="1251" max="1251" width="17.5703125" style="6" customWidth="1"/>
    <col min="1252" max="1252" width="15" style="6" customWidth="1"/>
    <col min="1253" max="1254" width="16.28515625" style="6" customWidth="1"/>
    <col min="1255" max="1255" width="15" style="6" customWidth="1"/>
    <col min="1256" max="1256" width="18.85546875" style="6" customWidth="1"/>
    <col min="1257" max="1257" width="11.140625" style="6" customWidth="1"/>
    <col min="1258" max="1258" width="20.140625" style="6" customWidth="1"/>
    <col min="1259" max="1259" width="27.85546875" style="6" customWidth="1"/>
    <col min="1260" max="1260" width="17.5703125" style="6" customWidth="1"/>
    <col min="1261" max="1262" width="8.5703125" style="6" customWidth="1"/>
    <col min="1263" max="1263" width="16.28515625" style="6" customWidth="1"/>
    <col min="1264" max="1264" width="15" style="6" customWidth="1"/>
    <col min="1265" max="1265" width="17.5703125" style="6" customWidth="1"/>
    <col min="1266" max="1266" width="12.42578125" style="6" customWidth="1"/>
    <col min="1267" max="1267" width="15" style="6" customWidth="1"/>
    <col min="1268" max="1268" width="12.42578125" style="6" customWidth="1"/>
    <col min="1269" max="1269" width="6" style="6" customWidth="1"/>
    <col min="1270" max="1270" width="22.7109375" style="6" customWidth="1"/>
    <col min="1271" max="1271" width="31.7109375" style="6" customWidth="1"/>
    <col min="1272" max="1272" width="13.7109375" style="6" customWidth="1"/>
    <col min="1273" max="1273" width="16.28515625" style="6" customWidth="1"/>
    <col min="1274" max="1274" width="22.7109375" style="6" customWidth="1"/>
    <col min="1275" max="1275" width="21.42578125" style="6" customWidth="1"/>
    <col min="1276" max="1276" width="17.5703125" style="6" customWidth="1"/>
    <col min="1277" max="1277" width="16.28515625" style="6" customWidth="1"/>
    <col min="1278" max="1278" width="13.7109375" style="6" customWidth="1"/>
    <col min="1279" max="1279" width="8.5703125" style="6" customWidth="1"/>
    <col min="1280" max="1280" width="15" style="6" customWidth="1"/>
    <col min="1281" max="1281" width="17.5703125" style="6" customWidth="1"/>
    <col min="1282" max="1282" width="26.5703125" style="6" customWidth="1"/>
    <col min="1283" max="1283" width="25.28515625" style="6" customWidth="1"/>
    <col min="1284" max="1285" width="17.5703125" style="6" customWidth="1"/>
    <col min="1286" max="1286" width="12.42578125" style="6" customWidth="1"/>
    <col min="1287" max="1287" width="17.5703125" style="6" customWidth="1"/>
    <col min="1288" max="1288" width="12.42578125" style="6" customWidth="1"/>
    <col min="1289" max="1289" width="15" style="6" customWidth="1"/>
    <col min="1290" max="1290" width="16.28515625" style="6" customWidth="1"/>
    <col min="1291" max="1292" width="17.5703125" style="6" customWidth="1"/>
    <col min="1293" max="1293" width="27.85546875" style="6" customWidth="1"/>
    <col min="1294" max="1294" width="13.7109375" style="6" customWidth="1"/>
    <col min="1295" max="1296" width="17.5703125" style="6" customWidth="1"/>
    <col min="1297" max="1297" width="15" style="6" customWidth="1"/>
    <col min="1298" max="1299" width="12.42578125" style="6" customWidth="1"/>
    <col min="1300" max="1301" width="17.5703125" style="6" customWidth="1"/>
    <col min="1302" max="1302" width="22.7109375" style="6" customWidth="1"/>
    <col min="1303" max="1303" width="17.5703125" style="6" customWidth="1"/>
    <col min="1304" max="1304" width="15" style="6" customWidth="1"/>
    <col min="1305" max="1305" width="17.5703125" style="6" customWidth="1"/>
    <col min="1306" max="1306" width="12.42578125" style="6" customWidth="1"/>
    <col min="1307" max="1307" width="34.28515625" style="6" customWidth="1"/>
    <col min="1308" max="1308" width="29.140625" style="6" customWidth="1"/>
    <col min="1309" max="1310" width="18.85546875" style="6" customWidth="1"/>
    <col min="1311" max="1311" width="12.42578125" style="6" customWidth="1"/>
    <col min="1312" max="1312" width="20.140625" style="6" customWidth="1"/>
    <col min="1313" max="1313" width="16.28515625" style="6" customWidth="1"/>
    <col min="1314" max="1314" width="17.5703125" style="6" customWidth="1"/>
    <col min="1315" max="1496" width="12.42578125" style="6" customWidth="1"/>
    <col min="1497" max="1497" width="20.140625" style="6" customWidth="1"/>
    <col min="1498" max="1498" width="26.5703125" style="6" customWidth="1"/>
    <col min="1499" max="1499" width="29.140625" style="6" customWidth="1"/>
    <col min="1500" max="1501" width="13.7109375" style="6" customWidth="1"/>
    <col min="1502" max="1502" width="17.5703125" style="6" customWidth="1"/>
    <col min="1503" max="1503" width="12.42578125" style="6" customWidth="1"/>
    <col min="1504" max="1504" width="20.140625" style="6" customWidth="1"/>
    <col min="1505" max="1505" width="15" style="6" customWidth="1"/>
    <col min="1506" max="1506" width="12.42578125" style="6" customWidth="1"/>
    <col min="1507" max="1507" width="17.5703125" style="6" customWidth="1"/>
    <col min="1508" max="1508" width="15" style="6" customWidth="1"/>
    <col min="1509" max="1510" width="16.28515625" style="6" customWidth="1"/>
    <col min="1511" max="1511" width="15" style="6" customWidth="1"/>
    <col min="1512" max="1512" width="18.85546875" style="6" customWidth="1"/>
    <col min="1513" max="1513" width="11.140625" style="6" customWidth="1"/>
    <col min="1514" max="1514" width="20.140625" style="6" customWidth="1"/>
    <col min="1515" max="1515" width="27.85546875" style="6" customWidth="1"/>
    <col min="1516" max="1516" width="17.5703125" style="6" customWidth="1"/>
    <col min="1517" max="1518" width="8.5703125" style="6" customWidth="1"/>
    <col min="1519" max="1519" width="16.28515625" style="6" customWidth="1"/>
    <col min="1520" max="1520" width="15" style="6" customWidth="1"/>
    <col min="1521" max="1521" width="17.5703125" style="6" customWidth="1"/>
    <col min="1522" max="1522" width="12.42578125" style="6" customWidth="1"/>
    <col min="1523" max="1523" width="15" style="6" customWidth="1"/>
    <col min="1524" max="1524" width="12.42578125" style="6" customWidth="1"/>
    <col min="1525" max="1525" width="6" style="6" customWidth="1"/>
    <col min="1526" max="1526" width="22.7109375" style="6" customWidth="1"/>
    <col min="1527" max="1527" width="31.7109375" style="6" customWidth="1"/>
    <col min="1528" max="1528" width="13.7109375" style="6" customWidth="1"/>
    <col min="1529" max="1529" width="16.28515625" style="6" customWidth="1"/>
    <col min="1530" max="1530" width="22.7109375" style="6" customWidth="1"/>
    <col min="1531" max="1531" width="21.42578125" style="6" customWidth="1"/>
    <col min="1532" max="1532" width="17.5703125" style="6" customWidth="1"/>
    <col min="1533" max="1533" width="16.28515625" style="6" customWidth="1"/>
    <col min="1534" max="1534" width="13.7109375" style="6" customWidth="1"/>
    <col min="1535" max="1535" width="8.5703125" style="6" customWidth="1"/>
    <col min="1536" max="1536" width="15" style="6" customWidth="1"/>
    <col min="1537" max="1537" width="17.5703125" style="6" customWidth="1"/>
    <col min="1538" max="1538" width="26.5703125" style="6" customWidth="1"/>
    <col min="1539" max="1539" width="25.28515625" style="6" customWidth="1"/>
    <col min="1540" max="1541" width="17.5703125" style="6" customWidth="1"/>
    <col min="1542" max="1542" width="12.42578125" style="6" customWidth="1"/>
    <col min="1543" max="1543" width="17.5703125" style="6" customWidth="1"/>
    <col min="1544" max="1544" width="12.42578125" style="6" customWidth="1"/>
    <col min="1545" max="1545" width="15" style="6" customWidth="1"/>
    <col min="1546" max="1546" width="16.28515625" style="6" customWidth="1"/>
    <col min="1547" max="1548" width="17.5703125" style="6" customWidth="1"/>
    <col min="1549" max="1549" width="27.85546875" style="6" customWidth="1"/>
    <col min="1550" max="1550" width="13.7109375" style="6" customWidth="1"/>
    <col min="1551" max="1552" width="17.5703125" style="6" customWidth="1"/>
    <col min="1553" max="1553" width="15" style="6" customWidth="1"/>
    <col min="1554" max="1555" width="12.42578125" style="6" customWidth="1"/>
    <col min="1556" max="1557" width="17.5703125" style="6" customWidth="1"/>
    <col min="1558" max="1558" width="22.7109375" style="6" customWidth="1"/>
    <col min="1559" max="1559" width="17.5703125" style="6" customWidth="1"/>
    <col min="1560" max="1560" width="15" style="6" customWidth="1"/>
    <col min="1561" max="1561" width="17.5703125" style="6" customWidth="1"/>
    <col min="1562" max="1562" width="12.42578125" style="6" customWidth="1"/>
    <col min="1563" max="1563" width="34.28515625" style="6" customWidth="1"/>
    <col min="1564" max="1564" width="29.140625" style="6" customWidth="1"/>
    <col min="1565" max="1566" width="18.85546875" style="6" customWidth="1"/>
    <col min="1567" max="1567" width="12.42578125" style="6" customWidth="1"/>
    <col min="1568" max="1568" width="20.140625" style="6" customWidth="1"/>
    <col min="1569" max="1569" width="16.28515625" style="6" customWidth="1"/>
    <col min="1570" max="1570" width="17.5703125" style="6" customWidth="1"/>
    <col min="1571" max="1752" width="12.42578125" style="6" customWidth="1"/>
    <col min="1753" max="1753" width="20.140625" style="6" customWidth="1"/>
    <col min="1754" max="1754" width="26.5703125" style="6" customWidth="1"/>
    <col min="1755" max="1755" width="29.140625" style="6" customWidth="1"/>
    <col min="1756" max="1757" width="13.7109375" style="6" customWidth="1"/>
    <col min="1758" max="1758" width="17.5703125" style="6" customWidth="1"/>
    <col min="1759" max="1759" width="12.42578125" style="6" customWidth="1"/>
    <col min="1760" max="1760" width="20.140625" style="6" customWidth="1"/>
    <col min="1761" max="1761" width="15" style="6" customWidth="1"/>
    <col min="1762" max="1762" width="12.42578125" style="6" customWidth="1"/>
    <col min="1763" max="1763" width="17.5703125" style="6" customWidth="1"/>
    <col min="1764" max="1764" width="15" style="6" customWidth="1"/>
    <col min="1765" max="1766" width="16.28515625" style="6" customWidth="1"/>
    <col min="1767" max="1767" width="15" style="6" customWidth="1"/>
    <col min="1768" max="1768" width="18.85546875" style="6" customWidth="1"/>
    <col min="1769" max="1769" width="11.140625" style="6" customWidth="1"/>
    <col min="1770" max="1770" width="20.140625" style="6" customWidth="1"/>
    <col min="1771" max="1771" width="27.85546875" style="6" customWidth="1"/>
    <col min="1772" max="1772" width="17.5703125" style="6" customWidth="1"/>
    <col min="1773" max="1774" width="8.5703125" style="6" customWidth="1"/>
    <col min="1775" max="1775" width="16.28515625" style="6" customWidth="1"/>
    <col min="1776" max="1776" width="15" style="6" customWidth="1"/>
    <col min="1777" max="1777" width="17.5703125" style="6" customWidth="1"/>
    <col min="1778" max="1778" width="12.42578125" style="6" customWidth="1"/>
    <col min="1779" max="1779" width="15" style="6" customWidth="1"/>
    <col min="1780" max="1780" width="12.42578125" style="6" customWidth="1"/>
    <col min="1781" max="1781" width="6" style="6" customWidth="1"/>
    <col min="1782" max="1782" width="22.7109375" style="6" customWidth="1"/>
    <col min="1783" max="1783" width="31.7109375" style="6" customWidth="1"/>
    <col min="1784" max="1784" width="13.7109375" style="6" customWidth="1"/>
    <col min="1785" max="1785" width="16.28515625" style="6" customWidth="1"/>
    <col min="1786" max="1786" width="22.7109375" style="6" customWidth="1"/>
    <col min="1787" max="1787" width="21.42578125" style="6" customWidth="1"/>
    <col min="1788" max="1788" width="17.5703125" style="6" customWidth="1"/>
    <col min="1789" max="1789" width="16.28515625" style="6" customWidth="1"/>
    <col min="1790" max="1790" width="13.7109375" style="6" customWidth="1"/>
    <col min="1791" max="1791" width="8.5703125" style="6" customWidth="1"/>
    <col min="1792" max="1792" width="15" style="6" customWidth="1"/>
    <col min="1793" max="1793" width="17.5703125" style="6" customWidth="1"/>
    <col min="1794" max="1794" width="26.5703125" style="6" customWidth="1"/>
    <col min="1795" max="1795" width="25.28515625" style="6" customWidth="1"/>
    <col min="1796" max="1797" width="17.5703125" style="6" customWidth="1"/>
    <col min="1798" max="1798" width="12.42578125" style="6" customWidth="1"/>
    <col min="1799" max="1799" width="17.5703125" style="6" customWidth="1"/>
    <col min="1800" max="1800" width="12.42578125" style="6" customWidth="1"/>
    <col min="1801" max="1801" width="15" style="6" customWidth="1"/>
    <col min="1802" max="1802" width="16.28515625" style="6" customWidth="1"/>
    <col min="1803" max="1804" width="17.5703125" style="6" customWidth="1"/>
    <col min="1805" max="1805" width="27.85546875" style="6" customWidth="1"/>
    <col min="1806" max="1806" width="13.7109375" style="6" customWidth="1"/>
    <col min="1807" max="1808" width="17.5703125" style="6" customWidth="1"/>
    <col min="1809" max="1809" width="15" style="6" customWidth="1"/>
    <col min="1810" max="1811" width="12.42578125" style="6" customWidth="1"/>
    <col min="1812" max="1813" width="17.5703125" style="6" customWidth="1"/>
    <col min="1814" max="1814" width="22.7109375" style="6" customWidth="1"/>
    <col min="1815" max="1815" width="17.5703125" style="6" customWidth="1"/>
    <col min="1816" max="1816" width="15" style="6" customWidth="1"/>
    <col min="1817" max="1817" width="17.5703125" style="6" customWidth="1"/>
    <col min="1818" max="1818" width="12.42578125" style="6" customWidth="1"/>
    <col min="1819" max="1819" width="34.28515625" style="6" customWidth="1"/>
    <col min="1820" max="1820" width="29.140625" style="6" customWidth="1"/>
    <col min="1821" max="1822" width="18.85546875" style="6" customWidth="1"/>
    <col min="1823" max="1823" width="12.42578125" style="6" customWidth="1"/>
    <col min="1824" max="1824" width="20.140625" style="6" customWidth="1"/>
    <col min="1825" max="1825" width="16.28515625" style="6" customWidth="1"/>
    <col min="1826" max="1826" width="17.5703125" style="6" customWidth="1"/>
    <col min="1827" max="2008" width="12.42578125" style="6" customWidth="1"/>
    <col min="2009" max="2009" width="20.140625" style="6" customWidth="1"/>
    <col min="2010" max="2010" width="26.5703125" style="6" customWidth="1"/>
    <col min="2011" max="2011" width="29.140625" style="6" customWidth="1"/>
    <col min="2012" max="2013" width="13.7109375" style="6" customWidth="1"/>
    <col min="2014" max="2014" width="17.5703125" style="6" customWidth="1"/>
    <col min="2015" max="2015" width="12.42578125" style="6" customWidth="1"/>
    <col min="2016" max="2016" width="20.140625" style="6" customWidth="1"/>
    <col min="2017" max="2017" width="15" style="6" customWidth="1"/>
    <col min="2018" max="2018" width="12.42578125" style="6" customWidth="1"/>
    <col min="2019" max="2019" width="17.5703125" style="6" customWidth="1"/>
    <col min="2020" max="2020" width="15" style="6" customWidth="1"/>
    <col min="2021" max="2022" width="16.28515625" style="6" customWidth="1"/>
    <col min="2023" max="2023" width="15" style="6" customWidth="1"/>
    <col min="2024" max="2024" width="18.85546875" style="6" customWidth="1"/>
    <col min="2025" max="2025" width="11.140625" style="6" customWidth="1"/>
    <col min="2026" max="2026" width="20.140625" style="6" customWidth="1"/>
    <col min="2027" max="2027" width="27.85546875" style="6" customWidth="1"/>
    <col min="2028" max="2028" width="17.5703125" style="6" customWidth="1"/>
    <col min="2029" max="2030" width="8.5703125" style="6" customWidth="1"/>
    <col min="2031" max="2031" width="16.28515625" style="6" customWidth="1"/>
    <col min="2032" max="2032" width="15" style="6" customWidth="1"/>
    <col min="2033" max="2033" width="17.5703125" style="6" customWidth="1"/>
    <col min="2034" max="2034" width="12.42578125" style="6" customWidth="1"/>
    <col min="2035" max="2035" width="15" style="6" customWidth="1"/>
    <col min="2036" max="2036" width="12.42578125" style="6" customWidth="1"/>
    <col min="2037" max="2037" width="6" style="6" customWidth="1"/>
    <col min="2038" max="2038" width="22.7109375" style="6" customWidth="1"/>
    <col min="2039" max="2039" width="31.7109375" style="6" customWidth="1"/>
    <col min="2040" max="2040" width="13.7109375" style="6" customWidth="1"/>
    <col min="2041" max="2041" width="16.28515625" style="6" customWidth="1"/>
    <col min="2042" max="2042" width="22.7109375" style="6" customWidth="1"/>
    <col min="2043" max="2043" width="21.42578125" style="6" customWidth="1"/>
    <col min="2044" max="2044" width="17.5703125" style="6" customWidth="1"/>
    <col min="2045" max="2045" width="16.28515625" style="6" customWidth="1"/>
    <col min="2046" max="2046" width="13.7109375" style="6" customWidth="1"/>
    <col min="2047" max="2047" width="8.5703125" style="6" customWidth="1"/>
    <col min="2048" max="2048" width="15" style="6" customWidth="1"/>
    <col min="2049" max="2049" width="17.5703125" style="6" customWidth="1"/>
    <col min="2050" max="2050" width="26.5703125" style="6" customWidth="1"/>
    <col min="2051" max="2051" width="25.28515625" style="6" customWidth="1"/>
    <col min="2052" max="2053" width="17.5703125" style="6" customWidth="1"/>
    <col min="2054" max="2054" width="12.42578125" style="6" customWidth="1"/>
    <col min="2055" max="2055" width="17.5703125" style="6" customWidth="1"/>
    <col min="2056" max="2056" width="12.42578125" style="6" customWidth="1"/>
    <col min="2057" max="2057" width="15" style="6" customWidth="1"/>
    <col min="2058" max="2058" width="16.28515625" style="6" customWidth="1"/>
    <col min="2059" max="2060" width="17.5703125" style="6" customWidth="1"/>
    <col min="2061" max="2061" width="27.85546875" style="6" customWidth="1"/>
    <col min="2062" max="2062" width="13.7109375" style="6" customWidth="1"/>
    <col min="2063" max="2064" width="17.5703125" style="6" customWidth="1"/>
    <col min="2065" max="2065" width="15" style="6" customWidth="1"/>
    <col min="2066" max="2067" width="12.42578125" style="6" customWidth="1"/>
    <col min="2068" max="2069" width="17.5703125" style="6" customWidth="1"/>
    <col min="2070" max="2070" width="22.7109375" style="6" customWidth="1"/>
    <col min="2071" max="2071" width="17.5703125" style="6" customWidth="1"/>
    <col min="2072" max="2072" width="15" style="6" customWidth="1"/>
    <col min="2073" max="2073" width="17.5703125" style="6" customWidth="1"/>
    <col min="2074" max="2074" width="12.42578125" style="6" customWidth="1"/>
    <col min="2075" max="2075" width="34.28515625" style="6" customWidth="1"/>
    <col min="2076" max="2076" width="29.140625" style="6" customWidth="1"/>
    <col min="2077" max="2078" width="18.85546875" style="6" customWidth="1"/>
    <col min="2079" max="2079" width="12.42578125" style="6" customWidth="1"/>
    <col min="2080" max="2080" width="20.140625" style="6" customWidth="1"/>
    <col min="2081" max="2081" width="16.28515625" style="6" customWidth="1"/>
    <col min="2082" max="2082" width="17.5703125" style="6" customWidth="1"/>
    <col min="2083" max="2264" width="12.42578125" style="6" customWidth="1"/>
    <col min="2265" max="2265" width="20.140625" style="6" customWidth="1"/>
    <col min="2266" max="2266" width="26.5703125" style="6" customWidth="1"/>
    <col min="2267" max="2267" width="29.140625" style="6" customWidth="1"/>
    <col min="2268" max="2269" width="13.7109375" style="6" customWidth="1"/>
    <col min="2270" max="2270" width="17.5703125" style="6" customWidth="1"/>
    <col min="2271" max="2271" width="12.42578125" style="6" customWidth="1"/>
    <col min="2272" max="2272" width="20.140625" style="6" customWidth="1"/>
    <col min="2273" max="2273" width="15" style="6" customWidth="1"/>
    <col min="2274" max="2274" width="12.42578125" style="6" customWidth="1"/>
    <col min="2275" max="2275" width="17.5703125" style="6" customWidth="1"/>
    <col min="2276" max="2276" width="15" style="6" customWidth="1"/>
    <col min="2277" max="2278" width="16.28515625" style="6" customWidth="1"/>
    <col min="2279" max="2279" width="15" style="6" customWidth="1"/>
    <col min="2280" max="2280" width="18.85546875" style="6" customWidth="1"/>
    <col min="2281" max="2281" width="11.140625" style="6" customWidth="1"/>
    <col min="2282" max="2282" width="20.140625" style="6" customWidth="1"/>
    <col min="2283" max="2283" width="27.85546875" style="6" customWidth="1"/>
    <col min="2284" max="2284" width="17.5703125" style="6" customWidth="1"/>
    <col min="2285" max="2286" width="8.5703125" style="6" customWidth="1"/>
    <col min="2287" max="2287" width="16.28515625" style="6" customWidth="1"/>
    <col min="2288" max="2288" width="15" style="6" customWidth="1"/>
    <col min="2289" max="2289" width="17.5703125" style="6" customWidth="1"/>
    <col min="2290" max="2290" width="12.42578125" style="6" customWidth="1"/>
    <col min="2291" max="2291" width="15" style="6" customWidth="1"/>
    <col min="2292" max="2292" width="12.42578125" style="6" customWidth="1"/>
    <col min="2293" max="2293" width="6" style="6" customWidth="1"/>
    <col min="2294" max="2294" width="22.7109375" style="6" customWidth="1"/>
    <col min="2295" max="2295" width="31.7109375" style="6" customWidth="1"/>
    <col min="2296" max="2296" width="13.7109375" style="6" customWidth="1"/>
    <col min="2297" max="2297" width="16.28515625" style="6" customWidth="1"/>
    <col min="2298" max="2298" width="22.7109375" style="6" customWidth="1"/>
    <col min="2299" max="2299" width="21.42578125" style="6" customWidth="1"/>
    <col min="2300" max="2300" width="17.5703125" style="6" customWidth="1"/>
    <col min="2301" max="2301" width="16.28515625" style="6" customWidth="1"/>
    <col min="2302" max="2302" width="13.7109375" style="6" customWidth="1"/>
    <col min="2303" max="2303" width="8.5703125" style="6" customWidth="1"/>
    <col min="2304" max="2304" width="15" style="6" customWidth="1"/>
    <col min="2305" max="2305" width="17.5703125" style="6" customWidth="1"/>
    <col min="2306" max="2306" width="26.5703125" style="6" customWidth="1"/>
    <col min="2307" max="2307" width="25.28515625" style="6" customWidth="1"/>
    <col min="2308" max="2309" width="17.5703125" style="6" customWidth="1"/>
    <col min="2310" max="2310" width="12.42578125" style="6" customWidth="1"/>
    <col min="2311" max="2311" width="17.5703125" style="6" customWidth="1"/>
    <col min="2312" max="2312" width="12.42578125" style="6" customWidth="1"/>
    <col min="2313" max="2313" width="15" style="6" customWidth="1"/>
    <col min="2314" max="2314" width="16.28515625" style="6" customWidth="1"/>
    <col min="2315" max="2316" width="17.5703125" style="6" customWidth="1"/>
    <col min="2317" max="2317" width="27.85546875" style="6" customWidth="1"/>
    <col min="2318" max="2318" width="13.7109375" style="6" customWidth="1"/>
    <col min="2319" max="2320" width="17.5703125" style="6" customWidth="1"/>
    <col min="2321" max="2321" width="15" style="6" customWidth="1"/>
    <col min="2322" max="2323" width="12.42578125" style="6" customWidth="1"/>
    <col min="2324" max="2325" width="17.5703125" style="6" customWidth="1"/>
    <col min="2326" max="2326" width="22.7109375" style="6" customWidth="1"/>
    <col min="2327" max="2327" width="17.5703125" style="6" customWidth="1"/>
    <col min="2328" max="2328" width="15" style="6" customWidth="1"/>
    <col min="2329" max="2329" width="17.5703125" style="6" customWidth="1"/>
    <col min="2330" max="2330" width="12.42578125" style="6" customWidth="1"/>
    <col min="2331" max="2331" width="34.28515625" style="6" customWidth="1"/>
    <col min="2332" max="2332" width="29.140625" style="6" customWidth="1"/>
    <col min="2333" max="2334" width="18.85546875" style="6" customWidth="1"/>
    <col min="2335" max="2335" width="12.42578125" style="6" customWidth="1"/>
    <col min="2336" max="2336" width="20.140625" style="6" customWidth="1"/>
    <col min="2337" max="2337" width="16.28515625" style="6" customWidth="1"/>
    <col min="2338" max="2338" width="17.5703125" style="6" customWidth="1"/>
    <col min="2339" max="2520" width="12.42578125" style="6" customWidth="1"/>
    <col min="2521" max="2521" width="20.140625" style="6" customWidth="1"/>
    <col min="2522" max="2522" width="26.5703125" style="6" customWidth="1"/>
    <col min="2523" max="2523" width="29.140625" style="6" customWidth="1"/>
    <col min="2524" max="2525" width="13.7109375" style="6" customWidth="1"/>
    <col min="2526" max="2526" width="17.5703125" style="6" customWidth="1"/>
    <col min="2527" max="2527" width="12.42578125" style="6" customWidth="1"/>
    <col min="2528" max="2528" width="20.140625" style="6" customWidth="1"/>
    <col min="2529" max="2529" width="15" style="6" customWidth="1"/>
    <col min="2530" max="2530" width="12.42578125" style="6" customWidth="1"/>
    <col min="2531" max="2531" width="17.5703125" style="6" customWidth="1"/>
    <col min="2532" max="2532" width="15" style="6" customWidth="1"/>
    <col min="2533" max="2534" width="16.28515625" style="6" customWidth="1"/>
    <col min="2535" max="2535" width="15" style="6" customWidth="1"/>
    <col min="2536" max="2536" width="18.85546875" style="6" customWidth="1"/>
    <col min="2537" max="2537" width="11.140625" style="6" customWidth="1"/>
    <col min="2538" max="2538" width="20.140625" style="6" customWidth="1"/>
    <col min="2539" max="2539" width="27.85546875" style="6" customWidth="1"/>
    <col min="2540" max="2540" width="17.5703125" style="6" customWidth="1"/>
    <col min="2541" max="2542" width="8.5703125" style="6" customWidth="1"/>
    <col min="2543" max="2543" width="16.28515625" style="6" customWidth="1"/>
    <col min="2544" max="2544" width="15" style="6" customWidth="1"/>
    <col min="2545" max="2545" width="17.5703125" style="6" customWidth="1"/>
    <col min="2546" max="2546" width="12.42578125" style="6" customWidth="1"/>
    <col min="2547" max="2547" width="15" style="6" customWidth="1"/>
    <col min="2548" max="2548" width="12.42578125" style="6" customWidth="1"/>
    <col min="2549" max="2549" width="6" style="6" customWidth="1"/>
    <col min="2550" max="2550" width="22.7109375" style="6" customWidth="1"/>
    <col min="2551" max="2551" width="31.7109375" style="6" customWidth="1"/>
    <col min="2552" max="2552" width="13.7109375" style="6" customWidth="1"/>
    <col min="2553" max="2553" width="16.28515625" style="6" customWidth="1"/>
    <col min="2554" max="2554" width="22.7109375" style="6" customWidth="1"/>
    <col min="2555" max="2555" width="21.42578125" style="6" customWidth="1"/>
    <col min="2556" max="2556" width="17.5703125" style="6" customWidth="1"/>
    <col min="2557" max="2557" width="16.28515625" style="6" customWidth="1"/>
    <col min="2558" max="2558" width="13.7109375" style="6" customWidth="1"/>
    <col min="2559" max="2559" width="8.5703125" style="6" customWidth="1"/>
    <col min="2560" max="2560" width="15" style="6" customWidth="1"/>
    <col min="2561" max="2561" width="17.5703125" style="6" customWidth="1"/>
    <col min="2562" max="2562" width="26.5703125" style="6" customWidth="1"/>
    <col min="2563" max="2563" width="25.28515625" style="6" customWidth="1"/>
    <col min="2564" max="2565" width="17.5703125" style="6" customWidth="1"/>
    <col min="2566" max="2566" width="12.42578125" style="6" customWidth="1"/>
    <col min="2567" max="2567" width="17.5703125" style="6" customWidth="1"/>
    <col min="2568" max="2568" width="12.42578125" style="6" customWidth="1"/>
    <col min="2569" max="2569" width="15" style="6" customWidth="1"/>
    <col min="2570" max="2570" width="16.28515625" style="6" customWidth="1"/>
    <col min="2571" max="2572" width="17.5703125" style="6" customWidth="1"/>
    <col min="2573" max="2573" width="27.85546875" style="6" customWidth="1"/>
    <col min="2574" max="2574" width="13.7109375" style="6" customWidth="1"/>
    <col min="2575" max="2576" width="17.5703125" style="6" customWidth="1"/>
    <col min="2577" max="2577" width="15" style="6" customWidth="1"/>
    <col min="2578" max="2579" width="12.42578125" style="6" customWidth="1"/>
    <col min="2580" max="2581" width="17.5703125" style="6" customWidth="1"/>
    <col min="2582" max="2582" width="22.7109375" style="6" customWidth="1"/>
    <col min="2583" max="2583" width="17.5703125" style="6" customWidth="1"/>
    <col min="2584" max="2584" width="15" style="6" customWidth="1"/>
    <col min="2585" max="2585" width="17.5703125" style="6" customWidth="1"/>
    <col min="2586" max="2586" width="12.42578125" style="6" customWidth="1"/>
    <col min="2587" max="2587" width="34.28515625" style="6" customWidth="1"/>
    <col min="2588" max="2588" width="29.140625" style="6" customWidth="1"/>
    <col min="2589" max="2590" width="18.85546875" style="6" customWidth="1"/>
    <col min="2591" max="2591" width="12.42578125" style="6" customWidth="1"/>
    <col min="2592" max="2592" width="20.140625" style="6" customWidth="1"/>
    <col min="2593" max="2593" width="16.28515625" style="6" customWidth="1"/>
    <col min="2594" max="2594" width="17.5703125" style="6" customWidth="1"/>
    <col min="2595" max="2776" width="12.42578125" style="6" customWidth="1"/>
    <col min="2777" max="2777" width="20.140625" style="6" customWidth="1"/>
    <col min="2778" max="2778" width="26.5703125" style="6" customWidth="1"/>
    <col min="2779" max="2779" width="29.140625" style="6" customWidth="1"/>
    <col min="2780" max="2781" width="13.7109375" style="6" customWidth="1"/>
    <col min="2782" max="2782" width="17.5703125" style="6" customWidth="1"/>
    <col min="2783" max="2783" width="12.42578125" style="6" customWidth="1"/>
    <col min="2784" max="2784" width="20.140625" style="6" customWidth="1"/>
    <col min="2785" max="2785" width="15" style="6" customWidth="1"/>
    <col min="2786" max="2786" width="12.42578125" style="6" customWidth="1"/>
    <col min="2787" max="2787" width="17.5703125" style="6" customWidth="1"/>
    <col min="2788" max="2788" width="15" style="6" customWidth="1"/>
    <col min="2789" max="2790" width="16.28515625" style="6" customWidth="1"/>
    <col min="2791" max="2791" width="15" style="6" customWidth="1"/>
    <col min="2792" max="2792" width="18.85546875" style="6" customWidth="1"/>
    <col min="2793" max="2793" width="11.140625" style="6" customWidth="1"/>
    <col min="2794" max="2794" width="20.140625" style="6" customWidth="1"/>
    <col min="2795" max="2795" width="27.85546875" style="6" customWidth="1"/>
    <col min="2796" max="2796" width="17.5703125" style="6" customWidth="1"/>
    <col min="2797" max="2798" width="8.5703125" style="6" customWidth="1"/>
    <col min="2799" max="2799" width="16.28515625" style="6" customWidth="1"/>
    <col min="2800" max="2800" width="15" style="6" customWidth="1"/>
    <col min="2801" max="2801" width="17.5703125" style="6" customWidth="1"/>
    <col min="2802" max="2802" width="12.42578125" style="6" customWidth="1"/>
    <col min="2803" max="2803" width="15" style="6" customWidth="1"/>
    <col min="2804" max="2804" width="12.42578125" style="6" customWidth="1"/>
    <col min="2805" max="2805" width="6" style="6" customWidth="1"/>
    <col min="2806" max="2806" width="22.7109375" style="6" customWidth="1"/>
    <col min="2807" max="2807" width="31.7109375" style="6" customWidth="1"/>
    <col min="2808" max="2808" width="13.7109375" style="6" customWidth="1"/>
    <col min="2809" max="2809" width="16.28515625" style="6" customWidth="1"/>
    <col min="2810" max="2810" width="22.7109375" style="6" customWidth="1"/>
    <col min="2811" max="2811" width="21.42578125" style="6" customWidth="1"/>
    <col min="2812" max="2812" width="17.5703125" style="6" customWidth="1"/>
    <col min="2813" max="2813" width="16.28515625" style="6" customWidth="1"/>
    <col min="2814" max="2814" width="13.7109375" style="6" customWidth="1"/>
    <col min="2815" max="2815" width="8.5703125" style="6" customWidth="1"/>
    <col min="2816" max="2816" width="15" style="6" customWidth="1"/>
    <col min="2817" max="2817" width="17.5703125" style="6" customWidth="1"/>
    <col min="2818" max="2818" width="26.5703125" style="6" customWidth="1"/>
    <col min="2819" max="2819" width="25.28515625" style="6" customWidth="1"/>
    <col min="2820" max="2821" width="17.5703125" style="6" customWidth="1"/>
    <col min="2822" max="2822" width="12.42578125" style="6" customWidth="1"/>
    <col min="2823" max="2823" width="17.5703125" style="6" customWidth="1"/>
    <col min="2824" max="2824" width="12.42578125" style="6" customWidth="1"/>
    <col min="2825" max="2825" width="15" style="6" customWidth="1"/>
    <col min="2826" max="2826" width="16.28515625" style="6" customWidth="1"/>
    <col min="2827" max="2828" width="17.5703125" style="6" customWidth="1"/>
    <col min="2829" max="2829" width="27.85546875" style="6" customWidth="1"/>
    <col min="2830" max="2830" width="13.7109375" style="6" customWidth="1"/>
    <col min="2831" max="2832" width="17.5703125" style="6" customWidth="1"/>
    <col min="2833" max="2833" width="15" style="6" customWidth="1"/>
    <col min="2834" max="2835" width="12.42578125" style="6" customWidth="1"/>
    <col min="2836" max="2837" width="17.5703125" style="6" customWidth="1"/>
    <col min="2838" max="2838" width="22.7109375" style="6" customWidth="1"/>
    <col min="2839" max="2839" width="17.5703125" style="6" customWidth="1"/>
    <col min="2840" max="2840" width="15" style="6" customWidth="1"/>
    <col min="2841" max="2841" width="17.5703125" style="6" customWidth="1"/>
    <col min="2842" max="2842" width="12.42578125" style="6" customWidth="1"/>
    <col min="2843" max="2843" width="34.28515625" style="6" customWidth="1"/>
    <col min="2844" max="2844" width="29.140625" style="6" customWidth="1"/>
    <col min="2845" max="2846" width="18.85546875" style="6" customWidth="1"/>
    <col min="2847" max="2847" width="12.42578125" style="6" customWidth="1"/>
    <col min="2848" max="2848" width="20.140625" style="6" customWidth="1"/>
    <col min="2849" max="2849" width="16.28515625" style="6" customWidth="1"/>
    <col min="2850" max="2850" width="17.5703125" style="6" customWidth="1"/>
    <col min="2851" max="3032" width="12.42578125" style="6" customWidth="1"/>
    <col min="3033" max="3033" width="20.140625" style="6" customWidth="1"/>
    <col min="3034" max="3034" width="26.5703125" style="6" customWidth="1"/>
    <col min="3035" max="3035" width="29.140625" style="6" customWidth="1"/>
    <col min="3036" max="3037" width="13.7109375" style="6" customWidth="1"/>
    <col min="3038" max="3038" width="17.5703125" style="6" customWidth="1"/>
    <col min="3039" max="3039" width="12.42578125" style="6" customWidth="1"/>
    <col min="3040" max="3040" width="20.140625" style="6" customWidth="1"/>
    <col min="3041" max="3041" width="15" style="6" customWidth="1"/>
    <col min="3042" max="3042" width="12.42578125" style="6" customWidth="1"/>
    <col min="3043" max="3043" width="17.5703125" style="6" customWidth="1"/>
    <col min="3044" max="3044" width="15" style="6" customWidth="1"/>
    <col min="3045" max="3046" width="16.28515625" style="6" customWidth="1"/>
    <col min="3047" max="3047" width="15" style="6" customWidth="1"/>
    <col min="3048" max="3048" width="18.85546875" style="6" customWidth="1"/>
    <col min="3049" max="3049" width="11.140625" style="6" customWidth="1"/>
    <col min="3050" max="3050" width="20.140625" style="6" customWidth="1"/>
    <col min="3051" max="3051" width="27.85546875" style="6" customWidth="1"/>
    <col min="3052" max="3052" width="17.5703125" style="6" customWidth="1"/>
    <col min="3053" max="3054" width="8.5703125" style="6" customWidth="1"/>
    <col min="3055" max="3055" width="16.28515625" style="6" customWidth="1"/>
    <col min="3056" max="3056" width="15" style="6" customWidth="1"/>
    <col min="3057" max="3057" width="17.5703125" style="6" customWidth="1"/>
    <col min="3058" max="3058" width="12.42578125" style="6" customWidth="1"/>
    <col min="3059" max="3059" width="15" style="6" customWidth="1"/>
    <col min="3060" max="3060" width="12.42578125" style="6" customWidth="1"/>
    <col min="3061" max="3061" width="6" style="6" customWidth="1"/>
    <col min="3062" max="3062" width="22.7109375" style="6" customWidth="1"/>
    <col min="3063" max="3063" width="31.7109375" style="6" customWidth="1"/>
    <col min="3064" max="3064" width="13.7109375" style="6" customWidth="1"/>
    <col min="3065" max="3065" width="16.28515625" style="6" customWidth="1"/>
    <col min="3066" max="3066" width="22.7109375" style="6" customWidth="1"/>
    <col min="3067" max="3067" width="21.42578125" style="6" customWidth="1"/>
    <col min="3068" max="3068" width="17.5703125" style="6" customWidth="1"/>
    <col min="3069" max="3069" width="16.28515625" style="6" customWidth="1"/>
    <col min="3070" max="3070" width="13.7109375" style="6" customWidth="1"/>
    <col min="3071" max="3071" width="8.5703125" style="6" customWidth="1"/>
    <col min="3072" max="3072" width="15" style="6" customWidth="1"/>
    <col min="3073" max="3073" width="17.5703125" style="6" customWidth="1"/>
    <col min="3074" max="3074" width="26.5703125" style="6" customWidth="1"/>
    <col min="3075" max="3075" width="25.28515625" style="6" customWidth="1"/>
    <col min="3076" max="3077" width="17.5703125" style="6" customWidth="1"/>
    <col min="3078" max="3078" width="12.42578125" style="6" customWidth="1"/>
    <col min="3079" max="3079" width="17.5703125" style="6" customWidth="1"/>
    <col min="3080" max="3080" width="12.42578125" style="6" customWidth="1"/>
    <col min="3081" max="3081" width="15" style="6" customWidth="1"/>
    <col min="3082" max="3082" width="16.28515625" style="6" customWidth="1"/>
    <col min="3083" max="3084" width="17.5703125" style="6" customWidth="1"/>
    <col min="3085" max="3085" width="27.85546875" style="6" customWidth="1"/>
    <col min="3086" max="3086" width="13.7109375" style="6" customWidth="1"/>
    <col min="3087" max="3088" width="17.5703125" style="6" customWidth="1"/>
    <col min="3089" max="3089" width="15" style="6" customWidth="1"/>
    <col min="3090" max="3091" width="12.42578125" style="6" customWidth="1"/>
    <col min="3092" max="3093" width="17.5703125" style="6" customWidth="1"/>
    <col min="3094" max="3094" width="22.7109375" style="6" customWidth="1"/>
    <col min="3095" max="3095" width="17.5703125" style="6" customWidth="1"/>
    <col min="3096" max="3096" width="15" style="6" customWidth="1"/>
    <col min="3097" max="3097" width="17.5703125" style="6" customWidth="1"/>
    <col min="3098" max="3098" width="12.42578125" style="6" customWidth="1"/>
    <col min="3099" max="3099" width="34.28515625" style="6" customWidth="1"/>
    <col min="3100" max="3100" width="29.140625" style="6" customWidth="1"/>
    <col min="3101" max="3102" width="18.85546875" style="6" customWidth="1"/>
    <col min="3103" max="3103" width="12.42578125" style="6" customWidth="1"/>
    <col min="3104" max="3104" width="20.140625" style="6" customWidth="1"/>
    <col min="3105" max="3105" width="16.28515625" style="6" customWidth="1"/>
    <col min="3106" max="3106" width="17.5703125" style="6" customWidth="1"/>
    <col min="3107" max="3288" width="12.42578125" style="6" customWidth="1"/>
    <col min="3289" max="3289" width="20.140625" style="6" customWidth="1"/>
    <col min="3290" max="3290" width="26.5703125" style="6" customWidth="1"/>
    <col min="3291" max="3291" width="29.140625" style="6" customWidth="1"/>
    <col min="3292" max="3293" width="13.7109375" style="6" customWidth="1"/>
    <col min="3294" max="3294" width="17.5703125" style="6" customWidth="1"/>
    <col min="3295" max="3295" width="12.42578125" style="6" customWidth="1"/>
    <col min="3296" max="3296" width="20.140625" style="6" customWidth="1"/>
    <col min="3297" max="3297" width="15" style="6" customWidth="1"/>
    <col min="3298" max="3298" width="12.42578125" style="6" customWidth="1"/>
    <col min="3299" max="3299" width="17.5703125" style="6" customWidth="1"/>
    <col min="3300" max="3300" width="15" style="6" customWidth="1"/>
    <col min="3301" max="3302" width="16.28515625" style="6" customWidth="1"/>
    <col min="3303" max="3303" width="15" style="6" customWidth="1"/>
    <col min="3304" max="3304" width="18.85546875" style="6" customWidth="1"/>
    <col min="3305" max="3305" width="11.140625" style="6" customWidth="1"/>
    <col min="3306" max="3306" width="20.140625" style="6" customWidth="1"/>
    <col min="3307" max="3307" width="27.85546875" style="6" customWidth="1"/>
    <col min="3308" max="3308" width="17.5703125" style="6" customWidth="1"/>
    <col min="3309" max="3310" width="8.5703125" style="6" customWidth="1"/>
    <col min="3311" max="3311" width="16.28515625" style="6" customWidth="1"/>
    <col min="3312" max="3312" width="15" style="6" customWidth="1"/>
    <col min="3313" max="3313" width="17.5703125" style="6" customWidth="1"/>
    <col min="3314" max="3314" width="12.42578125" style="6" customWidth="1"/>
    <col min="3315" max="3315" width="15" style="6" customWidth="1"/>
    <col min="3316" max="3316" width="12.42578125" style="6" customWidth="1"/>
    <col min="3317" max="3317" width="6" style="6" customWidth="1"/>
    <col min="3318" max="3318" width="22.7109375" style="6" customWidth="1"/>
    <col min="3319" max="3319" width="31.7109375" style="6" customWidth="1"/>
    <col min="3320" max="3320" width="13.7109375" style="6" customWidth="1"/>
    <col min="3321" max="3321" width="16.28515625" style="6" customWidth="1"/>
    <col min="3322" max="3322" width="22.7109375" style="6" customWidth="1"/>
    <col min="3323" max="3323" width="21.42578125" style="6" customWidth="1"/>
    <col min="3324" max="3324" width="17.5703125" style="6" customWidth="1"/>
    <col min="3325" max="3325" width="16.28515625" style="6" customWidth="1"/>
    <col min="3326" max="3326" width="13.7109375" style="6" customWidth="1"/>
    <col min="3327" max="3327" width="8.5703125" style="6" customWidth="1"/>
    <col min="3328" max="3328" width="15" style="6" customWidth="1"/>
    <col min="3329" max="3329" width="17.5703125" style="6" customWidth="1"/>
    <col min="3330" max="3330" width="26.5703125" style="6" customWidth="1"/>
    <col min="3331" max="3331" width="25.28515625" style="6" customWidth="1"/>
    <col min="3332" max="3333" width="17.5703125" style="6" customWidth="1"/>
    <col min="3334" max="3334" width="12.42578125" style="6" customWidth="1"/>
    <col min="3335" max="3335" width="17.5703125" style="6" customWidth="1"/>
    <col min="3336" max="3336" width="12.42578125" style="6" customWidth="1"/>
    <col min="3337" max="3337" width="15" style="6" customWidth="1"/>
    <col min="3338" max="3338" width="16.28515625" style="6" customWidth="1"/>
    <col min="3339" max="3340" width="17.5703125" style="6" customWidth="1"/>
    <col min="3341" max="3341" width="27.85546875" style="6" customWidth="1"/>
    <col min="3342" max="3342" width="13.7109375" style="6" customWidth="1"/>
    <col min="3343" max="3344" width="17.5703125" style="6" customWidth="1"/>
    <col min="3345" max="3345" width="15" style="6" customWidth="1"/>
    <col min="3346" max="3347" width="12.42578125" style="6" customWidth="1"/>
    <col min="3348" max="3349" width="17.5703125" style="6" customWidth="1"/>
    <col min="3350" max="3350" width="22.7109375" style="6" customWidth="1"/>
    <col min="3351" max="3351" width="17.5703125" style="6" customWidth="1"/>
    <col min="3352" max="3352" width="15" style="6" customWidth="1"/>
    <col min="3353" max="3353" width="17.5703125" style="6" customWidth="1"/>
    <col min="3354" max="3354" width="12.42578125" style="6" customWidth="1"/>
    <col min="3355" max="3355" width="34.28515625" style="6" customWidth="1"/>
    <col min="3356" max="3356" width="29.140625" style="6" customWidth="1"/>
    <col min="3357" max="3358" width="18.85546875" style="6" customWidth="1"/>
    <col min="3359" max="3359" width="12.42578125" style="6" customWidth="1"/>
    <col min="3360" max="3360" width="20.140625" style="6" customWidth="1"/>
    <col min="3361" max="3361" width="16.28515625" style="6" customWidth="1"/>
    <col min="3362" max="3362" width="17.5703125" style="6" customWidth="1"/>
    <col min="3363" max="3544" width="12.42578125" style="6" customWidth="1"/>
    <col min="3545" max="3545" width="20.140625" style="6" customWidth="1"/>
    <col min="3546" max="3546" width="26.5703125" style="6" customWidth="1"/>
    <col min="3547" max="3547" width="29.140625" style="6" customWidth="1"/>
    <col min="3548" max="3549" width="13.7109375" style="6" customWidth="1"/>
    <col min="3550" max="3550" width="17.5703125" style="6" customWidth="1"/>
    <col min="3551" max="3551" width="12.42578125" style="6" customWidth="1"/>
    <col min="3552" max="3552" width="20.140625" style="6" customWidth="1"/>
    <col min="3553" max="3553" width="15" style="6" customWidth="1"/>
    <col min="3554" max="3554" width="12.42578125" style="6" customWidth="1"/>
    <col min="3555" max="3555" width="17.5703125" style="6" customWidth="1"/>
    <col min="3556" max="3556" width="15" style="6" customWidth="1"/>
    <col min="3557" max="3558" width="16.28515625" style="6" customWidth="1"/>
    <col min="3559" max="3559" width="15" style="6" customWidth="1"/>
    <col min="3560" max="3560" width="18.85546875" style="6" customWidth="1"/>
    <col min="3561" max="3561" width="11.140625" style="6" customWidth="1"/>
    <col min="3562" max="3562" width="20.140625" style="6" customWidth="1"/>
    <col min="3563" max="3563" width="27.85546875" style="6" customWidth="1"/>
    <col min="3564" max="3564" width="17.5703125" style="6" customWidth="1"/>
    <col min="3565" max="3566" width="8.5703125" style="6" customWidth="1"/>
    <col min="3567" max="3567" width="16.28515625" style="6" customWidth="1"/>
    <col min="3568" max="3568" width="15" style="6" customWidth="1"/>
    <col min="3569" max="3569" width="17.5703125" style="6" customWidth="1"/>
    <col min="3570" max="3570" width="12.42578125" style="6" customWidth="1"/>
    <col min="3571" max="3571" width="15" style="6" customWidth="1"/>
    <col min="3572" max="3572" width="12.42578125" style="6" customWidth="1"/>
    <col min="3573" max="3573" width="6" style="6" customWidth="1"/>
    <col min="3574" max="3574" width="22.7109375" style="6" customWidth="1"/>
    <col min="3575" max="3575" width="31.7109375" style="6" customWidth="1"/>
    <col min="3576" max="3576" width="13.7109375" style="6" customWidth="1"/>
    <col min="3577" max="3577" width="16.28515625" style="6" customWidth="1"/>
    <col min="3578" max="3578" width="22.7109375" style="6" customWidth="1"/>
    <col min="3579" max="3579" width="21.42578125" style="6" customWidth="1"/>
    <col min="3580" max="3580" width="17.5703125" style="6" customWidth="1"/>
    <col min="3581" max="3581" width="16.28515625" style="6" customWidth="1"/>
    <col min="3582" max="3582" width="13.7109375" style="6" customWidth="1"/>
    <col min="3583" max="3583" width="8.5703125" style="6" customWidth="1"/>
    <col min="3584" max="3584" width="15" style="6" customWidth="1"/>
    <col min="3585" max="3585" width="17.5703125" style="6" customWidth="1"/>
    <col min="3586" max="3586" width="26.5703125" style="6" customWidth="1"/>
    <col min="3587" max="3587" width="25.28515625" style="6" customWidth="1"/>
    <col min="3588" max="3589" width="17.5703125" style="6" customWidth="1"/>
    <col min="3590" max="3590" width="12.42578125" style="6" customWidth="1"/>
    <col min="3591" max="3591" width="17.5703125" style="6" customWidth="1"/>
    <col min="3592" max="3592" width="12.42578125" style="6" customWidth="1"/>
    <col min="3593" max="3593" width="15" style="6" customWidth="1"/>
    <col min="3594" max="3594" width="16.28515625" style="6" customWidth="1"/>
    <col min="3595" max="3596" width="17.5703125" style="6" customWidth="1"/>
    <col min="3597" max="3597" width="27.85546875" style="6" customWidth="1"/>
    <col min="3598" max="3598" width="13.7109375" style="6" customWidth="1"/>
    <col min="3599" max="3600" width="17.5703125" style="6" customWidth="1"/>
    <col min="3601" max="3601" width="15" style="6" customWidth="1"/>
    <col min="3602" max="3603" width="12.42578125" style="6" customWidth="1"/>
    <col min="3604" max="3605" width="17.5703125" style="6" customWidth="1"/>
    <col min="3606" max="3606" width="22.7109375" style="6" customWidth="1"/>
    <col min="3607" max="3607" width="17.5703125" style="6" customWidth="1"/>
    <col min="3608" max="3608" width="15" style="6" customWidth="1"/>
    <col min="3609" max="3609" width="17.5703125" style="6" customWidth="1"/>
    <col min="3610" max="3610" width="12.42578125" style="6" customWidth="1"/>
    <col min="3611" max="3611" width="34.28515625" style="6" customWidth="1"/>
    <col min="3612" max="3612" width="29.140625" style="6" customWidth="1"/>
    <col min="3613" max="3614" width="18.85546875" style="6" customWidth="1"/>
    <col min="3615" max="3615" width="12.42578125" style="6" customWidth="1"/>
    <col min="3616" max="3616" width="20.140625" style="6" customWidth="1"/>
    <col min="3617" max="3617" width="16.28515625" style="6" customWidth="1"/>
    <col min="3618" max="3618" width="17.5703125" style="6" customWidth="1"/>
    <col min="3619" max="3800" width="12.42578125" style="6" customWidth="1"/>
    <col min="3801" max="3801" width="20.140625" style="6" customWidth="1"/>
    <col min="3802" max="3802" width="26.5703125" style="6" customWidth="1"/>
    <col min="3803" max="3803" width="29.140625" style="6" customWidth="1"/>
    <col min="3804" max="3805" width="13.7109375" style="6" customWidth="1"/>
    <col min="3806" max="3806" width="17.5703125" style="6" customWidth="1"/>
    <col min="3807" max="3807" width="12.42578125" style="6" customWidth="1"/>
    <col min="3808" max="3808" width="20.140625" style="6" customWidth="1"/>
    <col min="3809" max="3809" width="15" style="6" customWidth="1"/>
    <col min="3810" max="3810" width="12.42578125" style="6" customWidth="1"/>
    <col min="3811" max="3811" width="17.5703125" style="6" customWidth="1"/>
    <col min="3812" max="3812" width="15" style="6" customWidth="1"/>
    <col min="3813" max="3814" width="16.28515625" style="6" customWidth="1"/>
    <col min="3815" max="3815" width="15" style="6" customWidth="1"/>
    <col min="3816" max="3816" width="18.85546875" style="6" customWidth="1"/>
    <col min="3817" max="3817" width="11.140625" style="6" customWidth="1"/>
    <col min="3818" max="3818" width="20.140625" style="6" customWidth="1"/>
    <col min="3819" max="3819" width="27.85546875" style="6" customWidth="1"/>
    <col min="3820" max="3820" width="17.5703125" style="6" customWidth="1"/>
    <col min="3821" max="3822" width="8.5703125" style="6" customWidth="1"/>
    <col min="3823" max="3823" width="16.28515625" style="6" customWidth="1"/>
    <col min="3824" max="3824" width="15" style="6" customWidth="1"/>
    <col min="3825" max="3825" width="17.5703125" style="6" customWidth="1"/>
    <col min="3826" max="3826" width="12.42578125" style="6" customWidth="1"/>
    <col min="3827" max="3827" width="15" style="6" customWidth="1"/>
    <col min="3828" max="3828" width="12.42578125" style="6" customWidth="1"/>
    <col min="3829" max="3829" width="6" style="6" customWidth="1"/>
    <col min="3830" max="3830" width="22.7109375" style="6" customWidth="1"/>
    <col min="3831" max="3831" width="31.7109375" style="6" customWidth="1"/>
    <col min="3832" max="3832" width="13.7109375" style="6" customWidth="1"/>
    <col min="3833" max="3833" width="16.28515625" style="6" customWidth="1"/>
    <col min="3834" max="3834" width="22.7109375" style="6" customWidth="1"/>
    <col min="3835" max="3835" width="21.42578125" style="6" customWidth="1"/>
    <col min="3836" max="3836" width="17.5703125" style="6" customWidth="1"/>
    <col min="3837" max="3837" width="16.28515625" style="6" customWidth="1"/>
    <col min="3838" max="3838" width="13.7109375" style="6" customWidth="1"/>
    <col min="3839" max="3839" width="8.5703125" style="6" customWidth="1"/>
    <col min="3840" max="3840" width="15" style="6" customWidth="1"/>
    <col min="3841" max="3841" width="17.5703125" style="6" customWidth="1"/>
    <col min="3842" max="3842" width="26.5703125" style="6" customWidth="1"/>
    <col min="3843" max="3843" width="25.28515625" style="6" customWidth="1"/>
    <col min="3844" max="3845" width="17.5703125" style="6" customWidth="1"/>
    <col min="3846" max="3846" width="12.42578125" style="6" customWidth="1"/>
    <col min="3847" max="3847" width="17.5703125" style="6" customWidth="1"/>
    <col min="3848" max="3848" width="12.42578125" style="6" customWidth="1"/>
    <col min="3849" max="3849" width="15" style="6" customWidth="1"/>
    <col min="3850" max="3850" width="16.28515625" style="6" customWidth="1"/>
    <col min="3851" max="3852" width="17.5703125" style="6" customWidth="1"/>
    <col min="3853" max="3853" width="27.85546875" style="6" customWidth="1"/>
    <col min="3854" max="3854" width="13.7109375" style="6" customWidth="1"/>
    <col min="3855" max="3856" width="17.5703125" style="6" customWidth="1"/>
    <col min="3857" max="3857" width="15" style="6" customWidth="1"/>
    <col min="3858" max="3859" width="12.42578125" style="6" customWidth="1"/>
    <col min="3860" max="3861" width="17.5703125" style="6" customWidth="1"/>
    <col min="3862" max="3862" width="22.7109375" style="6" customWidth="1"/>
    <col min="3863" max="3863" width="17.5703125" style="6" customWidth="1"/>
    <col min="3864" max="3864" width="15" style="6" customWidth="1"/>
    <col min="3865" max="3865" width="17.5703125" style="6" customWidth="1"/>
    <col min="3866" max="3866" width="12.42578125" style="6" customWidth="1"/>
    <col min="3867" max="3867" width="34.28515625" style="6" customWidth="1"/>
    <col min="3868" max="3868" width="29.140625" style="6" customWidth="1"/>
    <col min="3869" max="3870" width="18.85546875" style="6" customWidth="1"/>
    <col min="3871" max="3871" width="12.42578125" style="6" customWidth="1"/>
    <col min="3872" max="3872" width="20.140625" style="6" customWidth="1"/>
    <col min="3873" max="3873" width="16.28515625" style="6" customWidth="1"/>
    <col min="3874" max="3874" width="17.5703125" style="6" customWidth="1"/>
    <col min="3875" max="4056" width="12.42578125" style="6" customWidth="1"/>
    <col min="4057" max="4057" width="20.140625" style="6" customWidth="1"/>
    <col min="4058" max="4058" width="26.5703125" style="6" customWidth="1"/>
    <col min="4059" max="4059" width="29.140625" style="6" customWidth="1"/>
    <col min="4060" max="4061" width="13.7109375" style="6" customWidth="1"/>
    <col min="4062" max="4062" width="17.5703125" style="6" customWidth="1"/>
    <col min="4063" max="4063" width="12.42578125" style="6" customWidth="1"/>
    <col min="4064" max="4064" width="20.140625" style="6" customWidth="1"/>
    <col min="4065" max="4065" width="15" style="6" customWidth="1"/>
    <col min="4066" max="4066" width="12.42578125" style="6" customWidth="1"/>
    <col min="4067" max="4067" width="17.5703125" style="6" customWidth="1"/>
    <col min="4068" max="4068" width="15" style="6" customWidth="1"/>
    <col min="4069" max="4070" width="16.28515625" style="6" customWidth="1"/>
    <col min="4071" max="4071" width="15" style="6" customWidth="1"/>
    <col min="4072" max="4072" width="18.85546875" style="6" customWidth="1"/>
    <col min="4073" max="4073" width="11.140625" style="6" customWidth="1"/>
    <col min="4074" max="4074" width="20.140625" style="6" customWidth="1"/>
    <col min="4075" max="4075" width="27.85546875" style="6" customWidth="1"/>
    <col min="4076" max="4076" width="17.5703125" style="6" customWidth="1"/>
    <col min="4077" max="4078" width="8.5703125" style="6" customWidth="1"/>
    <col min="4079" max="4079" width="16.28515625" style="6" customWidth="1"/>
    <col min="4080" max="4080" width="15" style="6" customWidth="1"/>
    <col min="4081" max="4081" width="17.5703125" style="6" customWidth="1"/>
    <col min="4082" max="4082" width="12.42578125" style="6" customWidth="1"/>
    <col min="4083" max="4083" width="15" style="6" customWidth="1"/>
    <col min="4084" max="4084" width="12.42578125" style="6" customWidth="1"/>
    <col min="4085" max="4085" width="6" style="6" customWidth="1"/>
    <col min="4086" max="4086" width="22.7109375" style="6" customWidth="1"/>
    <col min="4087" max="4087" width="31.7109375" style="6" customWidth="1"/>
    <col min="4088" max="4088" width="13.7109375" style="6" customWidth="1"/>
    <col min="4089" max="4089" width="16.28515625" style="6" customWidth="1"/>
    <col min="4090" max="4090" width="22.7109375" style="6" customWidth="1"/>
    <col min="4091" max="4091" width="21.42578125" style="6" customWidth="1"/>
    <col min="4092" max="4092" width="17.5703125" style="6" customWidth="1"/>
    <col min="4093" max="4093" width="16.28515625" style="6" customWidth="1"/>
    <col min="4094" max="4094" width="13.7109375" style="6" customWidth="1"/>
    <col min="4095" max="4095" width="8.5703125" style="6" customWidth="1"/>
    <col min="4096" max="4096" width="15" style="6" customWidth="1"/>
    <col min="4097" max="4097" width="17.5703125" style="6" customWidth="1"/>
    <col min="4098" max="4098" width="26.5703125" style="6" customWidth="1"/>
    <col min="4099" max="4099" width="25.28515625" style="6" customWidth="1"/>
    <col min="4100" max="4101" width="17.5703125" style="6" customWidth="1"/>
    <col min="4102" max="4102" width="12.42578125" style="6" customWidth="1"/>
    <col min="4103" max="4103" width="17.5703125" style="6" customWidth="1"/>
    <col min="4104" max="4104" width="12.42578125" style="6" customWidth="1"/>
    <col min="4105" max="4105" width="15" style="6" customWidth="1"/>
    <col min="4106" max="4106" width="16.28515625" style="6" customWidth="1"/>
    <col min="4107" max="4108" width="17.5703125" style="6" customWidth="1"/>
    <col min="4109" max="4109" width="27.85546875" style="6" customWidth="1"/>
    <col min="4110" max="4110" width="13.7109375" style="6" customWidth="1"/>
    <col min="4111" max="4112" width="17.5703125" style="6" customWidth="1"/>
    <col min="4113" max="4113" width="15" style="6" customWidth="1"/>
    <col min="4114" max="4115" width="12.42578125" style="6" customWidth="1"/>
    <col min="4116" max="4117" width="17.5703125" style="6" customWidth="1"/>
    <col min="4118" max="4118" width="22.7109375" style="6" customWidth="1"/>
    <col min="4119" max="4119" width="17.5703125" style="6" customWidth="1"/>
    <col min="4120" max="4120" width="15" style="6" customWidth="1"/>
    <col min="4121" max="4121" width="17.5703125" style="6" customWidth="1"/>
    <col min="4122" max="4122" width="12.42578125" style="6" customWidth="1"/>
    <col min="4123" max="4123" width="34.28515625" style="6" customWidth="1"/>
    <col min="4124" max="4124" width="29.140625" style="6" customWidth="1"/>
    <col min="4125" max="4126" width="18.85546875" style="6" customWidth="1"/>
    <col min="4127" max="4127" width="12.42578125" style="6" customWidth="1"/>
    <col min="4128" max="4128" width="20.140625" style="6" customWidth="1"/>
    <col min="4129" max="4129" width="16.28515625" style="6" customWidth="1"/>
    <col min="4130" max="4130" width="17.5703125" style="6" customWidth="1"/>
    <col min="4131" max="4312" width="12.42578125" style="6" customWidth="1"/>
    <col min="4313" max="4313" width="20.140625" style="6" customWidth="1"/>
    <col min="4314" max="4314" width="26.5703125" style="6" customWidth="1"/>
    <col min="4315" max="4315" width="29.140625" style="6" customWidth="1"/>
    <col min="4316" max="4317" width="13.7109375" style="6" customWidth="1"/>
    <col min="4318" max="4318" width="17.5703125" style="6" customWidth="1"/>
    <col min="4319" max="4319" width="12.42578125" style="6" customWidth="1"/>
    <col min="4320" max="4320" width="20.140625" style="6" customWidth="1"/>
    <col min="4321" max="4321" width="15" style="6" customWidth="1"/>
    <col min="4322" max="4322" width="12.42578125" style="6" customWidth="1"/>
    <col min="4323" max="4323" width="17.5703125" style="6" customWidth="1"/>
    <col min="4324" max="4324" width="15" style="6" customWidth="1"/>
    <col min="4325" max="4326" width="16.28515625" style="6" customWidth="1"/>
    <col min="4327" max="4327" width="15" style="6" customWidth="1"/>
    <col min="4328" max="4328" width="18.85546875" style="6" customWidth="1"/>
    <col min="4329" max="4329" width="11.140625" style="6" customWidth="1"/>
    <col min="4330" max="4330" width="20.140625" style="6" customWidth="1"/>
    <col min="4331" max="4331" width="27.85546875" style="6" customWidth="1"/>
    <col min="4332" max="4332" width="17.5703125" style="6" customWidth="1"/>
    <col min="4333" max="4334" width="8.5703125" style="6" customWidth="1"/>
    <col min="4335" max="4335" width="16.28515625" style="6" customWidth="1"/>
    <col min="4336" max="4336" width="15" style="6" customWidth="1"/>
    <col min="4337" max="4337" width="17.5703125" style="6" customWidth="1"/>
    <col min="4338" max="4338" width="12.42578125" style="6" customWidth="1"/>
    <col min="4339" max="4339" width="15" style="6" customWidth="1"/>
    <col min="4340" max="4340" width="12.42578125" style="6" customWidth="1"/>
    <col min="4341" max="4341" width="6" style="6" customWidth="1"/>
    <col min="4342" max="4342" width="22.7109375" style="6" customWidth="1"/>
    <col min="4343" max="4343" width="31.7109375" style="6" customWidth="1"/>
    <col min="4344" max="4344" width="13.7109375" style="6" customWidth="1"/>
    <col min="4345" max="4345" width="16.28515625" style="6" customWidth="1"/>
    <col min="4346" max="4346" width="22.7109375" style="6" customWidth="1"/>
    <col min="4347" max="4347" width="21.42578125" style="6" customWidth="1"/>
    <col min="4348" max="4348" width="17.5703125" style="6" customWidth="1"/>
    <col min="4349" max="4349" width="16.28515625" style="6" customWidth="1"/>
    <col min="4350" max="4350" width="13.7109375" style="6" customWidth="1"/>
    <col min="4351" max="4351" width="8.5703125" style="6" customWidth="1"/>
    <col min="4352" max="4352" width="15" style="6" customWidth="1"/>
    <col min="4353" max="4353" width="17.5703125" style="6" customWidth="1"/>
    <col min="4354" max="4354" width="26.5703125" style="6" customWidth="1"/>
    <col min="4355" max="4355" width="25.28515625" style="6" customWidth="1"/>
    <col min="4356" max="4357" width="17.5703125" style="6" customWidth="1"/>
    <col min="4358" max="4358" width="12.42578125" style="6" customWidth="1"/>
    <col min="4359" max="4359" width="17.5703125" style="6" customWidth="1"/>
    <col min="4360" max="4360" width="12.42578125" style="6" customWidth="1"/>
    <col min="4361" max="4361" width="15" style="6" customWidth="1"/>
    <col min="4362" max="4362" width="16.28515625" style="6" customWidth="1"/>
    <col min="4363" max="4364" width="17.5703125" style="6" customWidth="1"/>
    <col min="4365" max="4365" width="27.85546875" style="6" customWidth="1"/>
    <col min="4366" max="4366" width="13.7109375" style="6" customWidth="1"/>
    <col min="4367" max="4368" width="17.5703125" style="6" customWidth="1"/>
    <col min="4369" max="4369" width="15" style="6" customWidth="1"/>
    <col min="4370" max="4371" width="12.42578125" style="6" customWidth="1"/>
    <col min="4372" max="4373" width="17.5703125" style="6" customWidth="1"/>
    <col min="4374" max="4374" width="22.7109375" style="6" customWidth="1"/>
    <col min="4375" max="4375" width="17.5703125" style="6" customWidth="1"/>
    <col min="4376" max="4376" width="15" style="6" customWidth="1"/>
    <col min="4377" max="4377" width="17.5703125" style="6" customWidth="1"/>
    <col min="4378" max="4378" width="12.42578125" style="6" customWidth="1"/>
    <col min="4379" max="4379" width="34.28515625" style="6" customWidth="1"/>
    <col min="4380" max="4380" width="29.140625" style="6" customWidth="1"/>
    <col min="4381" max="4382" width="18.85546875" style="6" customWidth="1"/>
    <col min="4383" max="4383" width="12.42578125" style="6" customWidth="1"/>
    <col min="4384" max="4384" width="20.140625" style="6" customWidth="1"/>
    <col min="4385" max="4385" width="16.28515625" style="6" customWidth="1"/>
    <col min="4386" max="4386" width="17.5703125" style="6" customWidth="1"/>
    <col min="4387" max="4568" width="12.42578125" style="6" customWidth="1"/>
    <col min="4569" max="4569" width="20.140625" style="6" customWidth="1"/>
    <col min="4570" max="4570" width="26.5703125" style="6" customWidth="1"/>
    <col min="4571" max="4571" width="29.140625" style="6" customWidth="1"/>
    <col min="4572" max="4573" width="13.7109375" style="6" customWidth="1"/>
    <col min="4574" max="4574" width="17.5703125" style="6" customWidth="1"/>
    <col min="4575" max="4575" width="12.42578125" style="6" customWidth="1"/>
    <col min="4576" max="4576" width="20.140625" style="6" customWidth="1"/>
    <col min="4577" max="4577" width="15" style="6" customWidth="1"/>
    <col min="4578" max="4578" width="12.42578125" style="6" customWidth="1"/>
    <col min="4579" max="4579" width="17.5703125" style="6" customWidth="1"/>
    <col min="4580" max="4580" width="15" style="6" customWidth="1"/>
    <col min="4581" max="4582" width="16.28515625" style="6" customWidth="1"/>
    <col min="4583" max="4583" width="15" style="6" customWidth="1"/>
    <col min="4584" max="4584" width="18.85546875" style="6" customWidth="1"/>
    <col min="4585" max="4585" width="11.140625" style="6" customWidth="1"/>
    <col min="4586" max="4586" width="20.140625" style="6" customWidth="1"/>
    <col min="4587" max="4587" width="27.85546875" style="6" customWidth="1"/>
    <col min="4588" max="4588" width="17.5703125" style="6" customWidth="1"/>
    <col min="4589" max="4590" width="8.5703125" style="6" customWidth="1"/>
    <col min="4591" max="4591" width="16.28515625" style="6" customWidth="1"/>
    <col min="4592" max="4592" width="15" style="6" customWidth="1"/>
    <col min="4593" max="4593" width="17.5703125" style="6" customWidth="1"/>
    <col min="4594" max="4594" width="12.42578125" style="6" customWidth="1"/>
    <col min="4595" max="4595" width="15" style="6" customWidth="1"/>
    <col min="4596" max="4596" width="12.42578125" style="6" customWidth="1"/>
    <col min="4597" max="4597" width="6" style="6" customWidth="1"/>
    <col min="4598" max="4598" width="22.7109375" style="6" customWidth="1"/>
    <col min="4599" max="4599" width="31.7109375" style="6" customWidth="1"/>
    <col min="4600" max="4600" width="13.7109375" style="6" customWidth="1"/>
    <col min="4601" max="4601" width="16.28515625" style="6" customWidth="1"/>
    <col min="4602" max="4602" width="22.7109375" style="6" customWidth="1"/>
    <col min="4603" max="4603" width="21.42578125" style="6" customWidth="1"/>
    <col min="4604" max="4604" width="17.5703125" style="6" customWidth="1"/>
    <col min="4605" max="4605" width="16.28515625" style="6" customWidth="1"/>
    <col min="4606" max="4606" width="13.7109375" style="6" customWidth="1"/>
    <col min="4607" max="4607" width="8.5703125" style="6" customWidth="1"/>
    <col min="4608" max="4608" width="15" style="6" customWidth="1"/>
    <col min="4609" max="4609" width="17.5703125" style="6" customWidth="1"/>
    <col min="4610" max="4610" width="26.5703125" style="6" customWidth="1"/>
    <col min="4611" max="4611" width="25.28515625" style="6" customWidth="1"/>
    <col min="4612" max="4613" width="17.5703125" style="6" customWidth="1"/>
    <col min="4614" max="4614" width="12.42578125" style="6" customWidth="1"/>
    <col min="4615" max="4615" width="17.5703125" style="6" customWidth="1"/>
    <col min="4616" max="4616" width="12.42578125" style="6" customWidth="1"/>
    <col min="4617" max="4617" width="15" style="6" customWidth="1"/>
    <col min="4618" max="4618" width="16.28515625" style="6" customWidth="1"/>
    <col min="4619" max="4620" width="17.5703125" style="6" customWidth="1"/>
    <col min="4621" max="4621" width="27.85546875" style="6" customWidth="1"/>
    <col min="4622" max="4622" width="13.7109375" style="6" customWidth="1"/>
    <col min="4623" max="4624" width="17.5703125" style="6" customWidth="1"/>
    <col min="4625" max="4625" width="15" style="6" customWidth="1"/>
    <col min="4626" max="4627" width="12.42578125" style="6" customWidth="1"/>
    <col min="4628" max="4629" width="17.5703125" style="6" customWidth="1"/>
    <col min="4630" max="4630" width="22.7109375" style="6" customWidth="1"/>
    <col min="4631" max="4631" width="17.5703125" style="6" customWidth="1"/>
    <col min="4632" max="4632" width="15" style="6" customWidth="1"/>
    <col min="4633" max="4633" width="17.5703125" style="6" customWidth="1"/>
    <col min="4634" max="4634" width="12.42578125" style="6" customWidth="1"/>
    <col min="4635" max="4635" width="34.28515625" style="6" customWidth="1"/>
    <col min="4636" max="4636" width="29.140625" style="6" customWidth="1"/>
    <col min="4637" max="4638" width="18.85546875" style="6" customWidth="1"/>
    <col min="4639" max="4639" width="12.42578125" style="6" customWidth="1"/>
    <col min="4640" max="4640" width="20.140625" style="6" customWidth="1"/>
    <col min="4641" max="4641" width="16.28515625" style="6" customWidth="1"/>
    <col min="4642" max="4642" width="17.5703125" style="6" customWidth="1"/>
    <col min="4643" max="4824" width="12.42578125" style="6" customWidth="1"/>
    <col min="4825" max="4825" width="20.140625" style="6" customWidth="1"/>
    <col min="4826" max="4826" width="26.5703125" style="6" customWidth="1"/>
    <col min="4827" max="4827" width="29.140625" style="6" customWidth="1"/>
    <col min="4828" max="4829" width="13.7109375" style="6" customWidth="1"/>
    <col min="4830" max="4830" width="17.5703125" style="6" customWidth="1"/>
    <col min="4831" max="4831" width="12.42578125" style="6" customWidth="1"/>
    <col min="4832" max="4832" width="20.140625" style="6" customWidth="1"/>
    <col min="4833" max="4833" width="15" style="6" customWidth="1"/>
    <col min="4834" max="4834" width="12.42578125" style="6" customWidth="1"/>
    <col min="4835" max="4835" width="17.5703125" style="6" customWidth="1"/>
    <col min="4836" max="4836" width="15" style="6" customWidth="1"/>
    <col min="4837" max="4838" width="16.28515625" style="6" customWidth="1"/>
    <col min="4839" max="4839" width="15" style="6" customWidth="1"/>
    <col min="4840" max="4840" width="18.85546875" style="6" customWidth="1"/>
    <col min="4841" max="4841" width="11.140625" style="6" customWidth="1"/>
    <col min="4842" max="4842" width="20.140625" style="6" customWidth="1"/>
    <col min="4843" max="4843" width="27.85546875" style="6" customWidth="1"/>
    <col min="4844" max="4844" width="17.5703125" style="6" customWidth="1"/>
    <col min="4845" max="4846" width="8.5703125" style="6" customWidth="1"/>
    <col min="4847" max="4847" width="16.28515625" style="6" customWidth="1"/>
    <col min="4848" max="4848" width="15" style="6" customWidth="1"/>
    <col min="4849" max="4849" width="17.5703125" style="6" customWidth="1"/>
    <col min="4850" max="4850" width="12.42578125" style="6" customWidth="1"/>
    <col min="4851" max="4851" width="15" style="6" customWidth="1"/>
    <col min="4852" max="4852" width="12.42578125" style="6" customWidth="1"/>
    <col min="4853" max="4853" width="6" style="6" customWidth="1"/>
    <col min="4854" max="4854" width="22.7109375" style="6" customWidth="1"/>
    <col min="4855" max="4855" width="31.7109375" style="6" customWidth="1"/>
    <col min="4856" max="4856" width="13.7109375" style="6" customWidth="1"/>
    <col min="4857" max="4857" width="16.28515625" style="6" customWidth="1"/>
    <col min="4858" max="4858" width="22.7109375" style="6" customWidth="1"/>
    <col min="4859" max="4859" width="21.42578125" style="6" customWidth="1"/>
    <col min="4860" max="4860" width="17.5703125" style="6" customWidth="1"/>
    <col min="4861" max="4861" width="16.28515625" style="6" customWidth="1"/>
    <col min="4862" max="4862" width="13.7109375" style="6" customWidth="1"/>
    <col min="4863" max="4863" width="8.5703125" style="6" customWidth="1"/>
    <col min="4864" max="4864" width="15" style="6" customWidth="1"/>
    <col min="4865" max="4865" width="17.5703125" style="6" customWidth="1"/>
    <col min="4866" max="4866" width="26.5703125" style="6" customWidth="1"/>
    <col min="4867" max="4867" width="25.28515625" style="6" customWidth="1"/>
    <col min="4868" max="4869" width="17.5703125" style="6" customWidth="1"/>
    <col min="4870" max="4870" width="12.42578125" style="6" customWidth="1"/>
    <col min="4871" max="4871" width="17.5703125" style="6" customWidth="1"/>
    <col min="4872" max="4872" width="12.42578125" style="6" customWidth="1"/>
    <col min="4873" max="4873" width="15" style="6" customWidth="1"/>
    <col min="4874" max="4874" width="16.28515625" style="6" customWidth="1"/>
    <col min="4875" max="4876" width="17.5703125" style="6" customWidth="1"/>
    <col min="4877" max="4877" width="27.85546875" style="6" customWidth="1"/>
    <col min="4878" max="4878" width="13.7109375" style="6" customWidth="1"/>
    <col min="4879" max="4880" width="17.5703125" style="6" customWidth="1"/>
    <col min="4881" max="4881" width="15" style="6" customWidth="1"/>
    <col min="4882" max="4883" width="12.42578125" style="6" customWidth="1"/>
    <col min="4884" max="4885" width="17.5703125" style="6" customWidth="1"/>
    <col min="4886" max="4886" width="22.7109375" style="6" customWidth="1"/>
    <col min="4887" max="4887" width="17.5703125" style="6" customWidth="1"/>
    <col min="4888" max="4888" width="15" style="6" customWidth="1"/>
    <col min="4889" max="4889" width="17.5703125" style="6" customWidth="1"/>
    <col min="4890" max="4890" width="12.42578125" style="6" customWidth="1"/>
    <col min="4891" max="4891" width="34.28515625" style="6" customWidth="1"/>
    <col min="4892" max="4892" width="29.140625" style="6" customWidth="1"/>
    <col min="4893" max="4894" width="18.85546875" style="6" customWidth="1"/>
    <col min="4895" max="4895" width="12.42578125" style="6" customWidth="1"/>
    <col min="4896" max="4896" width="20.140625" style="6" customWidth="1"/>
    <col min="4897" max="4897" width="16.28515625" style="6" customWidth="1"/>
    <col min="4898" max="4898" width="17.5703125" style="6" customWidth="1"/>
    <col min="4899" max="5080" width="12.42578125" style="6" customWidth="1"/>
    <col min="5081" max="5081" width="20.140625" style="6" customWidth="1"/>
    <col min="5082" max="5082" width="26.5703125" style="6" customWidth="1"/>
    <col min="5083" max="5083" width="29.140625" style="6" customWidth="1"/>
    <col min="5084" max="5085" width="13.7109375" style="6" customWidth="1"/>
    <col min="5086" max="5086" width="17.5703125" style="6" customWidth="1"/>
    <col min="5087" max="5087" width="12.42578125" style="6" customWidth="1"/>
    <col min="5088" max="5088" width="20.140625" style="6" customWidth="1"/>
    <col min="5089" max="5089" width="15" style="6" customWidth="1"/>
    <col min="5090" max="5090" width="12.42578125" style="6" customWidth="1"/>
    <col min="5091" max="5091" width="17.5703125" style="6" customWidth="1"/>
    <col min="5092" max="5092" width="15" style="6" customWidth="1"/>
    <col min="5093" max="5094" width="16.28515625" style="6" customWidth="1"/>
    <col min="5095" max="5095" width="15" style="6" customWidth="1"/>
    <col min="5096" max="5096" width="18.85546875" style="6" customWidth="1"/>
    <col min="5097" max="5097" width="11.140625" style="6" customWidth="1"/>
    <col min="5098" max="5098" width="20.140625" style="6" customWidth="1"/>
    <col min="5099" max="5099" width="27.85546875" style="6" customWidth="1"/>
    <col min="5100" max="5100" width="17.5703125" style="6" customWidth="1"/>
    <col min="5101" max="5102" width="8.5703125" style="6" customWidth="1"/>
    <col min="5103" max="5103" width="16.28515625" style="6" customWidth="1"/>
    <col min="5104" max="5104" width="15" style="6" customWidth="1"/>
    <col min="5105" max="5105" width="17.5703125" style="6" customWidth="1"/>
    <col min="5106" max="5106" width="12.42578125" style="6" customWidth="1"/>
    <col min="5107" max="5107" width="15" style="6" customWidth="1"/>
    <col min="5108" max="5108" width="12.42578125" style="6" customWidth="1"/>
    <col min="5109" max="5109" width="6" style="6" customWidth="1"/>
    <col min="5110" max="5110" width="22.7109375" style="6" customWidth="1"/>
    <col min="5111" max="5111" width="31.7109375" style="6" customWidth="1"/>
    <col min="5112" max="5112" width="13.7109375" style="6" customWidth="1"/>
    <col min="5113" max="5113" width="16.28515625" style="6" customWidth="1"/>
    <col min="5114" max="5114" width="22.7109375" style="6" customWidth="1"/>
    <col min="5115" max="5115" width="21.42578125" style="6" customWidth="1"/>
    <col min="5116" max="5116" width="17.5703125" style="6" customWidth="1"/>
    <col min="5117" max="5117" width="16.28515625" style="6" customWidth="1"/>
    <col min="5118" max="5118" width="13.7109375" style="6" customWidth="1"/>
    <col min="5119" max="5119" width="8.5703125" style="6" customWidth="1"/>
    <col min="5120" max="5120" width="15" style="6" customWidth="1"/>
    <col min="5121" max="5121" width="17.5703125" style="6" customWidth="1"/>
    <col min="5122" max="5122" width="26.5703125" style="6" customWidth="1"/>
    <col min="5123" max="5123" width="25.28515625" style="6" customWidth="1"/>
    <col min="5124" max="5125" width="17.5703125" style="6" customWidth="1"/>
    <col min="5126" max="5126" width="12.42578125" style="6" customWidth="1"/>
    <col min="5127" max="5127" width="17.5703125" style="6" customWidth="1"/>
    <col min="5128" max="5128" width="12.42578125" style="6" customWidth="1"/>
    <col min="5129" max="5129" width="15" style="6" customWidth="1"/>
    <col min="5130" max="5130" width="16.28515625" style="6" customWidth="1"/>
    <col min="5131" max="5132" width="17.5703125" style="6" customWidth="1"/>
    <col min="5133" max="5133" width="27.85546875" style="6" customWidth="1"/>
    <col min="5134" max="5134" width="13.7109375" style="6" customWidth="1"/>
    <col min="5135" max="5136" width="17.5703125" style="6" customWidth="1"/>
    <col min="5137" max="5137" width="15" style="6" customWidth="1"/>
    <col min="5138" max="5139" width="12.42578125" style="6" customWidth="1"/>
    <col min="5140" max="5141" width="17.5703125" style="6" customWidth="1"/>
    <col min="5142" max="5142" width="22.7109375" style="6" customWidth="1"/>
    <col min="5143" max="5143" width="17.5703125" style="6" customWidth="1"/>
    <col min="5144" max="5144" width="15" style="6" customWidth="1"/>
    <col min="5145" max="5145" width="17.5703125" style="6" customWidth="1"/>
    <col min="5146" max="5146" width="12.42578125" style="6" customWidth="1"/>
    <col min="5147" max="5147" width="34.28515625" style="6" customWidth="1"/>
    <col min="5148" max="5148" width="29.140625" style="6" customWidth="1"/>
    <col min="5149" max="5150" width="18.85546875" style="6" customWidth="1"/>
    <col min="5151" max="5151" width="12.42578125" style="6" customWidth="1"/>
    <col min="5152" max="5152" width="20.140625" style="6" customWidth="1"/>
    <col min="5153" max="5153" width="16.28515625" style="6" customWidth="1"/>
    <col min="5154" max="5154" width="17.5703125" style="6" customWidth="1"/>
    <col min="5155" max="5336" width="12.42578125" style="6" customWidth="1"/>
    <col min="5337" max="5337" width="20.140625" style="6" customWidth="1"/>
    <col min="5338" max="5338" width="26.5703125" style="6" customWidth="1"/>
    <col min="5339" max="5339" width="29.140625" style="6" customWidth="1"/>
    <col min="5340" max="5341" width="13.7109375" style="6" customWidth="1"/>
    <col min="5342" max="5342" width="17.5703125" style="6" customWidth="1"/>
    <col min="5343" max="5343" width="12.42578125" style="6" customWidth="1"/>
    <col min="5344" max="5344" width="20.140625" style="6" customWidth="1"/>
    <col min="5345" max="5345" width="15" style="6" customWidth="1"/>
    <col min="5346" max="5346" width="12.42578125" style="6" customWidth="1"/>
    <col min="5347" max="5347" width="17.5703125" style="6" customWidth="1"/>
    <col min="5348" max="5348" width="15" style="6" customWidth="1"/>
    <col min="5349" max="5350" width="16.28515625" style="6" customWidth="1"/>
    <col min="5351" max="5351" width="15" style="6" customWidth="1"/>
    <col min="5352" max="5352" width="18.85546875" style="6" customWidth="1"/>
    <col min="5353" max="5353" width="11.140625" style="6" customWidth="1"/>
    <col min="5354" max="5354" width="20.140625" style="6" customWidth="1"/>
    <col min="5355" max="5355" width="27.85546875" style="6" customWidth="1"/>
    <col min="5356" max="5356" width="17.5703125" style="6" customWidth="1"/>
    <col min="5357" max="5358" width="8.5703125" style="6" customWidth="1"/>
    <col min="5359" max="5359" width="16.28515625" style="6" customWidth="1"/>
    <col min="5360" max="5360" width="15" style="6" customWidth="1"/>
    <col min="5361" max="5361" width="17.5703125" style="6" customWidth="1"/>
    <col min="5362" max="5362" width="12.42578125" style="6" customWidth="1"/>
    <col min="5363" max="5363" width="15" style="6" customWidth="1"/>
    <col min="5364" max="5364" width="12.42578125" style="6" customWidth="1"/>
    <col min="5365" max="5365" width="6" style="6" customWidth="1"/>
    <col min="5366" max="5366" width="22.7109375" style="6" customWidth="1"/>
    <col min="5367" max="5367" width="31.7109375" style="6" customWidth="1"/>
    <col min="5368" max="5368" width="13.7109375" style="6" customWidth="1"/>
    <col min="5369" max="5369" width="16.28515625" style="6" customWidth="1"/>
    <col min="5370" max="5370" width="22.7109375" style="6" customWidth="1"/>
    <col min="5371" max="5371" width="21.42578125" style="6" customWidth="1"/>
    <col min="5372" max="5372" width="17.5703125" style="6" customWidth="1"/>
    <col min="5373" max="5373" width="16.28515625" style="6" customWidth="1"/>
    <col min="5374" max="5374" width="13.7109375" style="6" customWidth="1"/>
    <col min="5375" max="5375" width="8.5703125" style="6" customWidth="1"/>
    <col min="5376" max="5376" width="15" style="6" customWidth="1"/>
    <col min="5377" max="5377" width="17.5703125" style="6" customWidth="1"/>
    <col min="5378" max="5378" width="26.5703125" style="6" customWidth="1"/>
    <col min="5379" max="5379" width="25.28515625" style="6" customWidth="1"/>
    <col min="5380" max="5381" width="17.5703125" style="6" customWidth="1"/>
    <col min="5382" max="5382" width="12.42578125" style="6" customWidth="1"/>
    <col min="5383" max="5383" width="17.5703125" style="6" customWidth="1"/>
    <col min="5384" max="5384" width="12.42578125" style="6" customWidth="1"/>
    <col min="5385" max="5385" width="15" style="6" customWidth="1"/>
    <col min="5386" max="5386" width="16.28515625" style="6" customWidth="1"/>
    <col min="5387" max="5388" width="17.5703125" style="6" customWidth="1"/>
    <col min="5389" max="5389" width="27.85546875" style="6" customWidth="1"/>
    <col min="5390" max="5390" width="13.7109375" style="6" customWidth="1"/>
    <col min="5391" max="5392" width="17.5703125" style="6" customWidth="1"/>
    <col min="5393" max="5393" width="15" style="6" customWidth="1"/>
    <col min="5394" max="5395" width="12.42578125" style="6" customWidth="1"/>
    <col min="5396" max="5397" width="17.5703125" style="6" customWidth="1"/>
    <col min="5398" max="5398" width="22.7109375" style="6" customWidth="1"/>
    <col min="5399" max="5399" width="17.5703125" style="6" customWidth="1"/>
    <col min="5400" max="5400" width="15" style="6" customWidth="1"/>
    <col min="5401" max="5401" width="17.5703125" style="6" customWidth="1"/>
    <col min="5402" max="5402" width="12.42578125" style="6" customWidth="1"/>
    <col min="5403" max="5403" width="34.28515625" style="6" customWidth="1"/>
    <col min="5404" max="5404" width="29.140625" style="6" customWidth="1"/>
    <col min="5405" max="5406" width="18.85546875" style="6" customWidth="1"/>
    <col min="5407" max="5407" width="12.42578125" style="6" customWidth="1"/>
    <col min="5408" max="5408" width="20.140625" style="6" customWidth="1"/>
    <col min="5409" max="5409" width="16.28515625" style="6" customWidth="1"/>
    <col min="5410" max="5410" width="17.5703125" style="6" customWidth="1"/>
    <col min="5411" max="5592" width="12.42578125" style="6" customWidth="1"/>
    <col min="5593" max="5593" width="20.140625" style="6" customWidth="1"/>
    <col min="5594" max="5594" width="26.5703125" style="6" customWidth="1"/>
    <col min="5595" max="5595" width="29.140625" style="6" customWidth="1"/>
    <col min="5596" max="5597" width="13.7109375" style="6" customWidth="1"/>
    <col min="5598" max="5598" width="17.5703125" style="6" customWidth="1"/>
    <col min="5599" max="5599" width="12.42578125" style="6" customWidth="1"/>
    <col min="5600" max="5600" width="20.140625" style="6" customWidth="1"/>
    <col min="5601" max="5601" width="15" style="6" customWidth="1"/>
    <col min="5602" max="5602" width="12.42578125" style="6" customWidth="1"/>
    <col min="5603" max="5603" width="17.5703125" style="6" customWidth="1"/>
    <col min="5604" max="5604" width="15" style="6" customWidth="1"/>
    <col min="5605" max="5606" width="16.28515625" style="6" customWidth="1"/>
    <col min="5607" max="5607" width="15" style="6" customWidth="1"/>
    <col min="5608" max="5608" width="18.85546875" style="6" customWidth="1"/>
    <col min="5609" max="5609" width="11.140625" style="6" customWidth="1"/>
    <col min="5610" max="5610" width="20.140625" style="6" customWidth="1"/>
    <col min="5611" max="5611" width="27.85546875" style="6" customWidth="1"/>
    <col min="5612" max="5612" width="17.5703125" style="6" customWidth="1"/>
    <col min="5613" max="5614" width="8.5703125" style="6" customWidth="1"/>
    <col min="5615" max="5615" width="16.28515625" style="6" customWidth="1"/>
    <col min="5616" max="5616" width="15" style="6" customWidth="1"/>
    <col min="5617" max="5617" width="17.5703125" style="6" customWidth="1"/>
    <col min="5618" max="5618" width="12.42578125" style="6" customWidth="1"/>
    <col min="5619" max="5619" width="15" style="6" customWidth="1"/>
    <col min="5620" max="5620" width="12.42578125" style="6" customWidth="1"/>
    <col min="5621" max="5621" width="6" style="6" customWidth="1"/>
    <col min="5622" max="5622" width="22.7109375" style="6" customWidth="1"/>
    <col min="5623" max="5623" width="31.7109375" style="6" customWidth="1"/>
    <col min="5624" max="5624" width="13.7109375" style="6" customWidth="1"/>
    <col min="5625" max="5625" width="16.28515625" style="6" customWidth="1"/>
    <col min="5626" max="5626" width="22.7109375" style="6" customWidth="1"/>
    <col min="5627" max="5627" width="21.42578125" style="6" customWidth="1"/>
    <col min="5628" max="5628" width="17.5703125" style="6" customWidth="1"/>
    <col min="5629" max="5629" width="16.28515625" style="6" customWidth="1"/>
    <col min="5630" max="5630" width="13.7109375" style="6" customWidth="1"/>
    <col min="5631" max="5631" width="8.5703125" style="6" customWidth="1"/>
    <col min="5632" max="5632" width="15" style="6" customWidth="1"/>
    <col min="5633" max="5633" width="17.5703125" style="6" customWidth="1"/>
    <col min="5634" max="5634" width="26.5703125" style="6" customWidth="1"/>
    <col min="5635" max="5635" width="25.28515625" style="6" customWidth="1"/>
    <col min="5636" max="5637" width="17.5703125" style="6" customWidth="1"/>
    <col min="5638" max="5638" width="12.42578125" style="6" customWidth="1"/>
    <col min="5639" max="5639" width="17.5703125" style="6" customWidth="1"/>
    <col min="5640" max="5640" width="12.42578125" style="6" customWidth="1"/>
    <col min="5641" max="5641" width="15" style="6" customWidth="1"/>
    <col min="5642" max="5642" width="16.28515625" style="6" customWidth="1"/>
    <col min="5643" max="5644" width="17.5703125" style="6" customWidth="1"/>
    <col min="5645" max="5645" width="27.85546875" style="6" customWidth="1"/>
    <col min="5646" max="5646" width="13.7109375" style="6" customWidth="1"/>
    <col min="5647" max="5648" width="17.5703125" style="6" customWidth="1"/>
    <col min="5649" max="5649" width="15" style="6" customWidth="1"/>
    <col min="5650" max="5651" width="12.42578125" style="6" customWidth="1"/>
    <col min="5652" max="5653" width="17.5703125" style="6" customWidth="1"/>
    <col min="5654" max="5654" width="22.7109375" style="6" customWidth="1"/>
    <col min="5655" max="5655" width="17.5703125" style="6" customWidth="1"/>
    <col min="5656" max="5656" width="15" style="6" customWidth="1"/>
    <col min="5657" max="5657" width="17.5703125" style="6" customWidth="1"/>
    <col min="5658" max="5658" width="12.42578125" style="6" customWidth="1"/>
    <col min="5659" max="5659" width="34.28515625" style="6" customWidth="1"/>
    <col min="5660" max="5660" width="29.140625" style="6" customWidth="1"/>
    <col min="5661" max="5662" width="18.85546875" style="6" customWidth="1"/>
    <col min="5663" max="5663" width="12.42578125" style="6" customWidth="1"/>
    <col min="5664" max="5664" width="20.140625" style="6" customWidth="1"/>
    <col min="5665" max="5665" width="16.28515625" style="6" customWidth="1"/>
    <col min="5666" max="5666" width="17.5703125" style="6" customWidth="1"/>
    <col min="5667" max="5848" width="12.42578125" style="6" customWidth="1"/>
    <col min="5849" max="5849" width="20.140625" style="6" customWidth="1"/>
    <col min="5850" max="5850" width="26.5703125" style="6" customWidth="1"/>
    <col min="5851" max="5851" width="29.140625" style="6" customWidth="1"/>
    <col min="5852" max="5853" width="13.7109375" style="6" customWidth="1"/>
    <col min="5854" max="5854" width="17.5703125" style="6" customWidth="1"/>
    <col min="5855" max="5855" width="12.42578125" style="6" customWidth="1"/>
    <col min="5856" max="5856" width="20.140625" style="6" customWidth="1"/>
    <col min="5857" max="5857" width="15" style="6" customWidth="1"/>
    <col min="5858" max="5858" width="12.42578125" style="6" customWidth="1"/>
    <col min="5859" max="5859" width="17.5703125" style="6" customWidth="1"/>
    <col min="5860" max="5860" width="15" style="6" customWidth="1"/>
    <col min="5861" max="5862" width="16.28515625" style="6" customWidth="1"/>
    <col min="5863" max="5863" width="15" style="6" customWidth="1"/>
    <col min="5864" max="5864" width="18.85546875" style="6" customWidth="1"/>
    <col min="5865" max="5865" width="11.140625" style="6" customWidth="1"/>
    <col min="5866" max="5866" width="20.140625" style="6" customWidth="1"/>
    <col min="5867" max="5867" width="27.85546875" style="6" customWidth="1"/>
    <col min="5868" max="5868" width="17.5703125" style="6" customWidth="1"/>
    <col min="5869" max="5870" width="8.5703125" style="6" customWidth="1"/>
    <col min="5871" max="5871" width="16.28515625" style="6" customWidth="1"/>
    <col min="5872" max="5872" width="15" style="6" customWidth="1"/>
    <col min="5873" max="5873" width="17.5703125" style="6" customWidth="1"/>
    <col min="5874" max="5874" width="12.42578125" style="6" customWidth="1"/>
    <col min="5875" max="5875" width="15" style="6" customWidth="1"/>
    <col min="5876" max="5876" width="12.42578125" style="6" customWidth="1"/>
    <col min="5877" max="5877" width="6" style="6" customWidth="1"/>
    <col min="5878" max="5878" width="22.7109375" style="6" customWidth="1"/>
    <col min="5879" max="5879" width="31.7109375" style="6" customWidth="1"/>
    <col min="5880" max="5880" width="13.7109375" style="6" customWidth="1"/>
    <col min="5881" max="5881" width="16.28515625" style="6" customWidth="1"/>
    <col min="5882" max="5882" width="22.7109375" style="6" customWidth="1"/>
    <col min="5883" max="5883" width="21.42578125" style="6" customWidth="1"/>
    <col min="5884" max="5884" width="17.5703125" style="6" customWidth="1"/>
    <col min="5885" max="5885" width="16.28515625" style="6" customWidth="1"/>
    <col min="5886" max="5886" width="13.7109375" style="6" customWidth="1"/>
    <col min="5887" max="5887" width="8.5703125" style="6" customWidth="1"/>
    <col min="5888" max="5888" width="15" style="6" customWidth="1"/>
    <col min="5889" max="5889" width="17.5703125" style="6" customWidth="1"/>
    <col min="5890" max="5890" width="26.5703125" style="6" customWidth="1"/>
    <col min="5891" max="5891" width="25.28515625" style="6" customWidth="1"/>
    <col min="5892" max="5893" width="17.5703125" style="6" customWidth="1"/>
    <col min="5894" max="5894" width="12.42578125" style="6" customWidth="1"/>
    <col min="5895" max="5895" width="17.5703125" style="6" customWidth="1"/>
    <col min="5896" max="5896" width="12.42578125" style="6" customWidth="1"/>
    <col min="5897" max="5897" width="15" style="6" customWidth="1"/>
    <col min="5898" max="5898" width="16.28515625" style="6" customWidth="1"/>
    <col min="5899" max="5900" width="17.5703125" style="6" customWidth="1"/>
    <col min="5901" max="5901" width="27.85546875" style="6" customWidth="1"/>
    <col min="5902" max="5902" width="13.7109375" style="6" customWidth="1"/>
    <col min="5903" max="5904" width="17.5703125" style="6" customWidth="1"/>
    <col min="5905" max="5905" width="15" style="6" customWidth="1"/>
    <col min="5906" max="5907" width="12.42578125" style="6" customWidth="1"/>
    <col min="5908" max="5909" width="17.5703125" style="6" customWidth="1"/>
    <col min="5910" max="5910" width="22.7109375" style="6" customWidth="1"/>
    <col min="5911" max="5911" width="17.5703125" style="6" customWidth="1"/>
    <col min="5912" max="5912" width="15" style="6" customWidth="1"/>
    <col min="5913" max="5913" width="17.5703125" style="6" customWidth="1"/>
    <col min="5914" max="5914" width="12.42578125" style="6" customWidth="1"/>
    <col min="5915" max="5915" width="34.28515625" style="6" customWidth="1"/>
    <col min="5916" max="5916" width="29.140625" style="6" customWidth="1"/>
    <col min="5917" max="5918" width="18.85546875" style="6" customWidth="1"/>
    <col min="5919" max="5919" width="12.42578125" style="6" customWidth="1"/>
    <col min="5920" max="5920" width="20.140625" style="6" customWidth="1"/>
    <col min="5921" max="5921" width="16.28515625" style="6" customWidth="1"/>
    <col min="5922" max="5922" width="17.5703125" style="6" customWidth="1"/>
    <col min="5923" max="6104" width="12.42578125" style="6" customWidth="1"/>
    <col min="6105" max="6105" width="20.140625" style="6" customWidth="1"/>
    <col min="6106" max="6106" width="26.5703125" style="6" customWidth="1"/>
    <col min="6107" max="6107" width="29.140625" style="6" customWidth="1"/>
    <col min="6108" max="6109" width="13.7109375" style="6" customWidth="1"/>
    <col min="6110" max="6110" width="17.5703125" style="6" customWidth="1"/>
    <col min="6111" max="6111" width="12.42578125" style="6" customWidth="1"/>
    <col min="6112" max="6112" width="20.140625" style="6" customWidth="1"/>
    <col min="6113" max="6113" width="15" style="6" customWidth="1"/>
    <col min="6114" max="6114" width="12.42578125" style="6" customWidth="1"/>
    <col min="6115" max="6115" width="17.5703125" style="6" customWidth="1"/>
    <col min="6116" max="6116" width="15" style="6" customWidth="1"/>
    <col min="6117" max="6118" width="16.28515625" style="6" customWidth="1"/>
    <col min="6119" max="6119" width="15" style="6" customWidth="1"/>
    <col min="6120" max="6120" width="18.85546875" style="6" customWidth="1"/>
    <col min="6121" max="6121" width="11.140625" style="6" customWidth="1"/>
    <col min="6122" max="6122" width="20.140625" style="6" customWidth="1"/>
    <col min="6123" max="6123" width="27.85546875" style="6" customWidth="1"/>
    <col min="6124" max="6124" width="17.5703125" style="6" customWidth="1"/>
    <col min="6125" max="6126" width="8.5703125" style="6" customWidth="1"/>
    <col min="6127" max="6127" width="16.28515625" style="6" customWidth="1"/>
    <col min="6128" max="6128" width="15" style="6" customWidth="1"/>
    <col min="6129" max="6129" width="17.5703125" style="6" customWidth="1"/>
    <col min="6130" max="6130" width="12.42578125" style="6" customWidth="1"/>
    <col min="6131" max="6131" width="15" style="6" customWidth="1"/>
    <col min="6132" max="6132" width="12.42578125" style="6" customWidth="1"/>
    <col min="6133" max="6133" width="6" style="6" customWidth="1"/>
    <col min="6134" max="6134" width="22.7109375" style="6" customWidth="1"/>
    <col min="6135" max="6135" width="31.7109375" style="6" customWidth="1"/>
    <col min="6136" max="6136" width="13.7109375" style="6" customWidth="1"/>
    <col min="6137" max="6137" width="16.28515625" style="6" customWidth="1"/>
    <col min="6138" max="6138" width="22.7109375" style="6" customWidth="1"/>
    <col min="6139" max="6139" width="21.42578125" style="6" customWidth="1"/>
    <col min="6140" max="6140" width="17.5703125" style="6" customWidth="1"/>
    <col min="6141" max="6141" width="16.28515625" style="6" customWidth="1"/>
    <col min="6142" max="6142" width="13.7109375" style="6" customWidth="1"/>
    <col min="6143" max="6143" width="8.5703125" style="6" customWidth="1"/>
    <col min="6144" max="6144" width="15" style="6" customWidth="1"/>
    <col min="6145" max="6145" width="17.5703125" style="6" customWidth="1"/>
    <col min="6146" max="6146" width="26.5703125" style="6" customWidth="1"/>
    <col min="6147" max="6147" width="25.28515625" style="6" customWidth="1"/>
    <col min="6148" max="6149" width="17.5703125" style="6" customWidth="1"/>
    <col min="6150" max="6150" width="12.42578125" style="6" customWidth="1"/>
    <col min="6151" max="6151" width="17.5703125" style="6" customWidth="1"/>
    <col min="6152" max="6152" width="12.42578125" style="6" customWidth="1"/>
    <col min="6153" max="6153" width="15" style="6" customWidth="1"/>
    <col min="6154" max="6154" width="16.28515625" style="6" customWidth="1"/>
    <col min="6155" max="6156" width="17.5703125" style="6" customWidth="1"/>
    <col min="6157" max="6157" width="27.85546875" style="6" customWidth="1"/>
    <col min="6158" max="6158" width="13.7109375" style="6" customWidth="1"/>
    <col min="6159" max="6160" width="17.5703125" style="6" customWidth="1"/>
    <col min="6161" max="6161" width="15" style="6" customWidth="1"/>
    <col min="6162" max="6163" width="12.42578125" style="6" customWidth="1"/>
    <col min="6164" max="6165" width="17.5703125" style="6" customWidth="1"/>
    <col min="6166" max="6166" width="22.7109375" style="6" customWidth="1"/>
    <col min="6167" max="6167" width="17.5703125" style="6" customWidth="1"/>
    <col min="6168" max="6168" width="15" style="6" customWidth="1"/>
    <col min="6169" max="6169" width="17.5703125" style="6" customWidth="1"/>
    <col min="6170" max="6170" width="12.42578125" style="6" customWidth="1"/>
    <col min="6171" max="6171" width="34.28515625" style="6" customWidth="1"/>
    <col min="6172" max="6172" width="29.140625" style="6" customWidth="1"/>
    <col min="6173" max="6174" width="18.85546875" style="6" customWidth="1"/>
    <col min="6175" max="6175" width="12.42578125" style="6" customWidth="1"/>
    <col min="6176" max="6176" width="20.140625" style="6" customWidth="1"/>
    <col min="6177" max="6177" width="16.28515625" style="6" customWidth="1"/>
    <col min="6178" max="6178" width="17.5703125" style="6" customWidth="1"/>
    <col min="6179" max="6360" width="12.42578125" style="6" customWidth="1"/>
    <col min="6361" max="6361" width="20.140625" style="6" customWidth="1"/>
    <col min="6362" max="6362" width="26.5703125" style="6" customWidth="1"/>
    <col min="6363" max="6363" width="29.140625" style="6" customWidth="1"/>
    <col min="6364" max="6365" width="13.7109375" style="6" customWidth="1"/>
    <col min="6366" max="6366" width="17.5703125" style="6" customWidth="1"/>
    <col min="6367" max="6367" width="12.42578125" style="6" customWidth="1"/>
    <col min="6368" max="6368" width="20.140625" style="6" customWidth="1"/>
    <col min="6369" max="6369" width="15" style="6" customWidth="1"/>
    <col min="6370" max="6370" width="12.42578125" style="6" customWidth="1"/>
    <col min="6371" max="6371" width="17.5703125" style="6" customWidth="1"/>
    <col min="6372" max="6372" width="15" style="6" customWidth="1"/>
    <col min="6373" max="6374" width="16.28515625" style="6" customWidth="1"/>
    <col min="6375" max="6375" width="15" style="6" customWidth="1"/>
    <col min="6376" max="6376" width="18.85546875" style="6" customWidth="1"/>
    <col min="6377" max="6377" width="11.140625" style="6" customWidth="1"/>
    <col min="6378" max="6378" width="20.140625" style="6" customWidth="1"/>
    <col min="6379" max="6379" width="27.85546875" style="6" customWidth="1"/>
    <col min="6380" max="6380" width="17.5703125" style="6" customWidth="1"/>
    <col min="6381" max="6382" width="8.5703125" style="6" customWidth="1"/>
    <col min="6383" max="6383" width="16.28515625" style="6" customWidth="1"/>
    <col min="6384" max="6384" width="15" style="6" customWidth="1"/>
    <col min="6385" max="6385" width="17.5703125" style="6" customWidth="1"/>
    <col min="6386" max="6386" width="12.42578125" style="6" customWidth="1"/>
    <col min="6387" max="6387" width="15" style="6" customWidth="1"/>
    <col min="6388" max="6388" width="12.42578125" style="6" customWidth="1"/>
    <col min="6389" max="6389" width="6" style="6" customWidth="1"/>
    <col min="6390" max="6390" width="22.7109375" style="6" customWidth="1"/>
    <col min="6391" max="6391" width="31.7109375" style="6" customWidth="1"/>
    <col min="6392" max="6392" width="13.7109375" style="6" customWidth="1"/>
    <col min="6393" max="6393" width="16.28515625" style="6" customWidth="1"/>
    <col min="6394" max="6394" width="22.7109375" style="6" customWidth="1"/>
    <col min="6395" max="6395" width="21.42578125" style="6" customWidth="1"/>
    <col min="6396" max="6396" width="17.5703125" style="6" customWidth="1"/>
    <col min="6397" max="6397" width="16.28515625" style="6" customWidth="1"/>
    <col min="6398" max="6398" width="13.7109375" style="6" customWidth="1"/>
    <col min="6399" max="6399" width="8.5703125" style="6" customWidth="1"/>
    <col min="6400" max="6400" width="15" style="6" customWidth="1"/>
    <col min="6401" max="6401" width="17.5703125" style="6" customWidth="1"/>
    <col min="6402" max="6402" width="26.5703125" style="6" customWidth="1"/>
    <col min="6403" max="6403" width="25.28515625" style="6" customWidth="1"/>
    <col min="6404" max="6405" width="17.5703125" style="6" customWidth="1"/>
    <col min="6406" max="6406" width="12.42578125" style="6" customWidth="1"/>
    <col min="6407" max="6407" width="17.5703125" style="6" customWidth="1"/>
    <col min="6408" max="6408" width="12.42578125" style="6" customWidth="1"/>
    <col min="6409" max="6409" width="15" style="6" customWidth="1"/>
    <col min="6410" max="6410" width="16.28515625" style="6" customWidth="1"/>
    <col min="6411" max="6412" width="17.5703125" style="6" customWidth="1"/>
    <col min="6413" max="6413" width="27.85546875" style="6" customWidth="1"/>
    <col min="6414" max="6414" width="13.7109375" style="6" customWidth="1"/>
    <col min="6415" max="6416" width="17.5703125" style="6" customWidth="1"/>
    <col min="6417" max="6417" width="15" style="6" customWidth="1"/>
    <col min="6418" max="6419" width="12.42578125" style="6" customWidth="1"/>
    <col min="6420" max="6421" width="17.5703125" style="6" customWidth="1"/>
    <col min="6422" max="6422" width="22.7109375" style="6" customWidth="1"/>
    <col min="6423" max="6423" width="17.5703125" style="6" customWidth="1"/>
    <col min="6424" max="6424" width="15" style="6" customWidth="1"/>
    <col min="6425" max="6425" width="17.5703125" style="6" customWidth="1"/>
    <col min="6426" max="6426" width="12.42578125" style="6" customWidth="1"/>
    <col min="6427" max="6427" width="34.28515625" style="6" customWidth="1"/>
    <col min="6428" max="6428" width="29.140625" style="6" customWidth="1"/>
    <col min="6429" max="6430" width="18.85546875" style="6" customWidth="1"/>
    <col min="6431" max="6431" width="12.42578125" style="6" customWidth="1"/>
    <col min="6432" max="6432" width="20.140625" style="6" customWidth="1"/>
    <col min="6433" max="6433" width="16.28515625" style="6" customWidth="1"/>
    <col min="6434" max="6434" width="17.5703125" style="6" customWidth="1"/>
    <col min="6435" max="6616" width="12.42578125" style="6" customWidth="1"/>
    <col min="6617" max="6617" width="20.140625" style="6" customWidth="1"/>
    <col min="6618" max="6618" width="26.5703125" style="6" customWidth="1"/>
    <col min="6619" max="6619" width="29.140625" style="6" customWidth="1"/>
    <col min="6620" max="6621" width="13.7109375" style="6" customWidth="1"/>
    <col min="6622" max="6622" width="17.5703125" style="6" customWidth="1"/>
    <col min="6623" max="6623" width="12.42578125" style="6" customWidth="1"/>
    <col min="6624" max="6624" width="20.140625" style="6" customWidth="1"/>
    <col min="6625" max="6625" width="15" style="6" customWidth="1"/>
    <col min="6626" max="6626" width="12.42578125" style="6" customWidth="1"/>
    <col min="6627" max="6627" width="17.5703125" style="6" customWidth="1"/>
    <col min="6628" max="6628" width="15" style="6" customWidth="1"/>
    <col min="6629" max="6630" width="16.28515625" style="6" customWidth="1"/>
    <col min="6631" max="6631" width="15" style="6" customWidth="1"/>
    <col min="6632" max="6632" width="18.85546875" style="6" customWidth="1"/>
    <col min="6633" max="6633" width="11.140625" style="6" customWidth="1"/>
    <col min="6634" max="6634" width="20.140625" style="6" customWidth="1"/>
    <col min="6635" max="6635" width="27.85546875" style="6" customWidth="1"/>
    <col min="6636" max="6636" width="17.5703125" style="6" customWidth="1"/>
    <col min="6637" max="6638" width="8.5703125" style="6" customWidth="1"/>
    <col min="6639" max="6639" width="16.28515625" style="6" customWidth="1"/>
    <col min="6640" max="6640" width="15" style="6" customWidth="1"/>
    <col min="6641" max="6641" width="17.5703125" style="6" customWidth="1"/>
    <col min="6642" max="6642" width="12.42578125" style="6" customWidth="1"/>
    <col min="6643" max="6643" width="15" style="6" customWidth="1"/>
    <col min="6644" max="6644" width="12.42578125" style="6" customWidth="1"/>
    <col min="6645" max="6645" width="6" style="6" customWidth="1"/>
    <col min="6646" max="6646" width="22.7109375" style="6" customWidth="1"/>
    <col min="6647" max="6647" width="31.7109375" style="6" customWidth="1"/>
    <col min="6648" max="6648" width="13.7109375" style="6" customWidth="1"/>
    <col min="6649" max="6649" width="16.28515625" style="6" customWidth="1"/>
    <col min="6650" max="6650" width="22.7109375" style="6" customWidth="1"/>
    <col min="6651" max="6651" width="21.42578125" style="6" customWidth="1"/>
    <col min="6652" max="6652" width="17.5703125" style="6" customWidth="1"/>
    <col min="6653" max="6653" width="16.28515625" style="6" customWidth="1"/>
    <col min="6654" max="6654" width="13.7109375" style="6" customWidth="1"/>
    <col min="6655" max="6655" width="8.5703125" style="6" customWidth="1"/>
    <col min="6656" max="6656" width="15" style="6" customWidth="1"/>
    <col min="6657" max="6657" width="17.5703125" style="6" customWidth="1"/>
    <col min="6658" max="6658" width="26.5703125" style="6" customWidth="1"/>
    <col min="6659" max="6659" width="25.28515625" style="6" customWidth="1"/>
    <col min="6660" max="6661" width="17.5703125" style="6" customWidth="1"/>
    <col min="6662" max="6662" width="12.42578125" style="6" customWidth="1"/>
    <col min="6663" max="6663" width="17.5703125" style="6" customWidth="1"/>
    <col min="6664" max="6664" width="12.42578125" style="6" customWidth="1"/>
    <col min="6665" max="6665" width="15" style="6" customWidth="1"/>
    <col min="6666" max="6666" width="16.28515625" style="6" customWidth="1"/>
    <col min="6667" max="6668" width="17.5703125" style="6" customWidth="1"/>
    <col min="6669" max="6669" width="27.85546875" style="6" customWidth="1"/>
    <col min="6670" max="6670" width="13.7109375" style="6" customWidth="1"/>
    <col min="6671" max="6672" width="17.5703125" style="6" customWidth="1"/>
    <col min="6673" max="6673" width="15" style="6" customWidth="1"/>
    <col min="6674" max="6675" width="12.42578125" style="6" customWidth="1"/>
    <col min="6676" max="6677" width="17.5703125" style="6" customWidth="1"/>
    <col min="6678" max="6678" width="22.7109375" style="6" customWidth="1"/>
    <col min="6679" max="6679" width="17.5703125" style="6" customWidth="1"/>
    <col min="6680" max="6680" width="15" style="6" customWidth="1"/>
    <col min="6681" max="6681" width="17.5703125" style="6" customWidth="1"/>
    <col min="6682" max="6682" width="12.42578125" style="6" customWidth="1"/>
    <col min="6683" max="6683" width="34.28515625" style="6" customWidth="1"/>
    <col min="6684" max="6684" width="29.140625" style="6" customWidth="1"/>
    <col min="6685" max="6686" width="18.85546875" style="6" customWidth="1"/>
    <col min="6687" max="6687" width="12.42578125" style="6" customWidth="1"/>
    <col min="6688" max="6688" width="20.140625" style="6" customWidth="1"/>
    <col min="6689" max="6689" width="16.28515625" style="6" customWidth="1"/>
    <col min="6690" max="6690" width="17.5703125" style="6" customWidth="1"/>
    <col min="6691" max="6872" width="12.42578125" style="6" customWidth="1"/>
    <col min="6873" max="6873" width="20.140625" style="6" customWidth="1"/>
    <col min="6874" max="6874" width="26.5703125" style="6" customWidth="1"/>
    <col min="6875" max="6875" width="29.140625" style="6" customWidth="1"/>
    <col min="6876" max="6877" width="13.7109375" style="6" customWidth="1"/>
    <col min="6878" max="6878" width="17.5703125" style="6" customWidth="1"/>
    <col min="6879" max="6879" width="12.42578125" style="6" customWidth="1"/>
    <col min="6880" max="6880" width="20.140625" style="6" customWidth="1"/>
    <col min="6881" max="6881" width="15" style="6" customWidth="1"/>
    <col min="6882" max="6882" width="12.42578125" style="6" customWidth="1"/>
    <col min="6883" max="6883" width="17.5703125" style="6" customWidth="1"/>
    <col min="6884" max="6884" width="15" style="6" customWidth="1"/>
    <col min="6885" max="6886" width="16.28515625" style="6" customWidth="1"/>
    <col min="6887" max="6887" width="15" style="6" customWidth="1"/>
    <col min="6888" max="6888" width="18.85546875" style="6" customWidth="1"/>
    <col min="6889" max="6889" width="11.140625" style="6" customWidth="1"/>
    <col min="6890" max="6890" width="20.140625" style="6" customWidth="1"/>
    <col min="6891" max="6891" width="27.85546875" style="6" customWidth="1"/>
    <col min="6892" max="6892" width="17.5703125" style="6" customWidth="1"/>
    <col min="6893" max="6894" width="8.5703125" style="6" customWidth="1"/>
    <col min="6895" max="6895" width="16.28515625" style="6" customWidth="1"/>
    <col min="6896" max="6896" width="15" style="6" customWidth="1"/>
    <col min="6897" max="6897" width="17.5703125" style="6" customWidth="1"/>
    <col min="6898" max="6898" width="12.42578125" style="6" customWidth="1"/>
    <col min="6899" max="6899" width="15" style="6" customWidth="1"/>
    <col min="6900" max="6900" width="12.42578125" style="6" customWidth="1"/>
    <col min="6901" max="6901" width="6" style="6" customWidth="1"/>
    <col min="6902" max="6902" width="22.7109375" style="6" customWidth="1"/>
    <col min="6903" max="6903" width="31.7109375" style="6" customWidth="1"/>
    <col min="6904" max="6904" width="13.7109375" style="6" customWidth="1"/>
    <col min="6905" max="6905" width="16.28515625" style="6" customWidth="1"/>
    <col min="6906" max="6906" width="22.7109375" style="6" customWidth="1"/>
    <col min="6907" max="6907" width="21.42578125" style="6" customWidth="1"/>
    <col min="6908" max="6908" width="17.5703125" style="6" customWidth="1"/>
    <col min="6909" max="6909" width="16.28515625" style="6" customWidth="1"/>
    <col min="6910" max="6910" width="13.7109375" style="6" customWidth="1"/>
    <col min="6911" max="6911" width="8.5703125" style="6" customWidth="1"/>
    <col min="6912" max="6912" width="15" style="6" customWidth="1"/>
    <col min="6913" max="6913" width="17.5703125" style="6" customWidth="1"/>
    <col min="6914" max="6914" width="26.5703125" style="6" customWidth="1"/>
    <col min="6915" max="6915" width="25.28515625" style="6" customWidth="1"/>
    <col min="6916" max="6917" width="17.5703125" style="6" customWidth="1"/>
    <col min="6918" max="6918" width="12.42578125" style="6" customWidth="1"/>
    <col min="6919" max="6919" width="17.5703125" style="6" customWidth="1"/>
    <col min="6920" max="6920" width="12.42578125" style="6" customWidth="1"/>
    <col min="6921" max="6921" width="15" style="6" customWidth="1"/>
    <col min="6922" max="6922" width="16.28515625" style="6" customWidth="1"/>
    <col min="6923" max="6924" width="17.5703125" style="6" customWidth="1"/>
    <col min="6925" max="6925" width="27.85546875" style="6" customWidth="1"/>
    <col min="6926" max="6926" width="13.7109375" style="6" customWidth="1"/>
    <col min="6927" max="6928" width="17.5703125" style="6" customWidth="1"/>
    <col min="6929" max="6929" width="15" style="6" customWidth="1"/>
    <col min="6930" max="6931" width="12.42578125" style="6" customWidth="1"/>
    <col min="6932" max="6933" width="17.5703125" style="6" customWidth="1"/>
    <col min="6934" max="6934" width="22.7109375" style="6" customWidth="1"/>
    <col min="6935" max="6935" width="17.5703125" style="6" customWidth="1"/>
    <col min="6936" max="6936" width="15" style="6" customWidth="1"/>
    <col min="6937" max="6937" width="17.5703125" style="6" customWidth="1"/>
    <col min="6938" max="6938" width="12.42578125" style="6" customWidth="1"/>
    <col min="6939" max="6939" width="34.28515625" style="6" customWidth="1"/>
    <col min="6940" max="6940" width="29.140625" style="6" customWidth="1"/>
    <col min="6941" max="6942" width="18.85546875" style="6" customWidth="1"/>
    <col min="6943" max="6943" width="12.42578125" style="6" customWidth="1"/>
    <col min="6944" max="6944" width="20.140625" style="6" customWidth="1"/>
    <col min="6945" max="6945" width="16.28515625" style="6" customWidth="1"/>
    <col min="6946" max="6946" width="17.5703125" style="6" customWidth="1"/>
    <col min="6947" max="7128" width="12.42578125" style="6" customWidth="1"/>
    <col min="7129" max="7129" width="20.140625" style="6" customWidth="1"/>
    <col min="7130" max="7130" width="26.5703125" style="6" customWidth="1"/>
    <col min="7131" max="7131" width="29.140625" style="6" customWidth="1"/>
    <col min="7132" max="7133" width="13.7109375" style="6" customWidth="1"/>
    <col min="7134" max="7134" width="17.5703125" style="6" customWidth="1"/>
    <col min="7135" max="7135" width="12.42578125" style="6" customWidth="1"/>
    <col min="7136" max="7136" width="20.140625" style="6" customWidth="1"/>
    <col min="7137" max="7137" width="15" style="6" customWidth="1"/>
    <col min="7138" max="7138" width="12.42578125" style="6" customWidth="1"/>
    <col min="7139" max="7139" width="17.5703125" style="6" customWidth="1"/>
    <col min="7140" max="7140" width="15" style="6" customWidth="1"/>
    <col min="7141" max="7142" width="16.28515625" style="6" customWidth="1"/>
    <col min="7143" max="7143" width="15" style="6" customWidth="1"/>
    <col min="7144" max="7144" width="18.85546875" style="6" customWidth="1"/>
    <col min="7145" max="7145" width="11.140625" style="6" customWidth="1"/>
    <col min="7146" max="7146" width="20.140625" style="6" customWidth="1"/>
    <col min="7147" max="7147" width="27.85546875" style="6" customWidth="1"/>
    <col min="7148" max="7148" width="17.5703125" style="6" customWidth="1"/>
    <col min="7149" max="7150" width="8.5703125" style="6" customWidth="1"/>
    <col min="7151" max="7151" width="16.28515625" style="6" customWidth="1"/>
    <col min="7152" max="7152" width="15" style="6" customWidth="1"/>
    <col min="7153" max="7153" width="17.5703125" style="6" customWidth="1"/>
    <col min="7154" max="7154" width="12.42578125" style="6" customWidth="1"/>
    <col min="7155" max="7155" width="15" style="6" customWidth="1"/>
    <col min="7156" max="7156" width="12.42578125" style="6" customWidth="1"/>
    <col min="7157" max="7157" width="6" style="6" customWidth="1"/>
    <col min="7158" max="7158" width="22.7109375" style="6" customWidth="1"/>
    <col min="7159" max="7159" width="31.7109375" style="6" customWidth="1"/>
    <col min="7160" max="7160" width="13.7109375" style="6" customWidth="1"/>
    <col min="7161" max="7161" width="16.28515625" style="6" customWidth="1"/>
    <col min="7162" max="7162" width="22.7109375" style="6" customWidth="1"/>
    <col min="7163" max="7163" width="21.42578125" style="6" customWidth="1"/>
    <col min="7164" max="7164" width="17.5703125" style="6" customWidth="1"/>
    <col min="7165" max="7165" width="16.28515625" style="6" customWidth="1"/>
    <col min="7166" max="7166" width="13.7109375" style="6" customWidth="1"/>
    <col min="7167" max="7167" width="8.5703125" style="6" customWidth="1"/>
    <col min="7168" max="7168" width="15" style="6" customWidth="1"/>
    <col min="7169" max="7169" width="17.5703125" style="6" customWidth="1"/>
    <col min="7170" max="7170" width="26.5703125" style="6" customWidth="1"/>
    <col min="7171" max="7171" width="25.28515625" style="6" customWidth="1"/>
    <col min="7172" max="7173" width="17.5703125" style="6" customWidth="1"/>
    <col min="7174" max="7174" width="12.42578125" style="6" customWidth="1"/>
    <col min="7175" max="7175" width="17.5703125" style="6" customWidth="1"/>
    <col min="7176" max="7176" width="12.42578125" style="6" customWidth="1"/>
    <col min="7177" max="7177" width="15" style="6" customWidth="1"/>
    <col min="7178" max="7178" width="16.28515625" style="6" customWidth="1"/>
    <col min="7179" max="7180" width="17.5703125" style="6" customWidth="1"/>
    <col min="7181" max="7181" width="27.85546875" style="6" customWidth="1"/>
    <col min="7182" max="7182" width="13.7109375" style="6" customWidth="1"/>
    <col min="7183" max="7184" width="17.5703125" style="6" customWidth="1"/>
    <col min="7185" max="7185" width="15" style="6" customWidth="1"/>
    <col min="7186" max="7187" width="12.42578125" style="6" customWidth="1"/>
    <col min="7188" max="7189" width="17.5703125" style="6" customWidth="1"/>
    <col min="7190" max="7190" width="22.7109375" style="6" customWidth="1"/>
    <col min="7191" max="7191" width="17.5703125" style="6" customWidth="1"/>
    <col min="7192" max="7192" width="15" style="6" customWidth="1"/>
    <col min="7193" max="7193" width="17.5703125" style="6" customWidth="1"/>
    <col min="7194" max="7194" width="12.42578125" style="6" customWidth="1"/>
    <col min="7195" max="7195" width="34.28515625" style="6" customWidth="1"/>
    <col min="7196" max="7196" width="29.140625" style="6" customWidth="1"/>
    <col min="7197" max="7198" width="18.85546875" style="6" customWidth="1"/>
    <col min="7199" max="7199" width="12.42578125" style="6" customWidth="1"/>
    <col min="7200" max="7200" width="20.140625" style="6" customWidth="1"/>
    <col min="7201" max="7201" width="16.28515625" style="6" customWidth="1"/>
    <col min="7202" max="7202" width="17.5703125" style="6" customWidth="1"/>
    <col min="7203" max="7384" width="12.42578125" style="6" customWidth="1"/>
    <col min="7385" max="7385" width="20.140625" style="6" customWidth="1"/>
    <col min="7386" max="7386" width="26.5703125" style="6" customWidth="1"/>
    <col min="7387" max="7387" width="29.140625" style="6" customWidth="1"/>
    <col min="7388" max="7389" width="13.7109375" style="6" customWidth="1"/>
    <col min="7390" max="7390" width="17.5703125" style="6" customWidth="1"/>
    <col min="7391" max="7391" width="12.42578125" style="6" customWidth="1"/>
    <col min="7392" max="7392" width="20.140625" style="6" customWidth="1"/>
    <col min="7393" max="7393" width="15" style="6" customWidth="1"/>
    <col min="7394" max="7394" width="12.42578125" style="6" customWidth="1"/>
    <col min="7395" max="7395" width="17.5703125" style="6" customWidth="1"/>
    <col min="7396" max="7396" width="15" style="6" customWidth="1"/>
    <col min="7397" max="7398" width="16.28515625" style="6" customWidth="1"/>
    <col min="7399" max="7399" width="15" style="6" customWidth="1"/>
    <col min="7400" max="7400" width="18.85546875" style="6" customWidth="1"/>
    <col min="7401" max="7401" width="11.140625" style="6" customWidth="1"/>
    <col min="7402" max="7402" width="20.140625" style="6" customWidth="1"/>
    <col min="7403" max="7403" width="27.85546875" style="6" customWidth="1"/>
    <col min="7404" max="7404" width="17.5703125" style="6" customWidth="1"/>
    <col min="7405" max="7406" width="8.5703125" style="6" customWidth="1"/>
    <col min="7407" max="7407" width="16.28515625" style="6" customWidth="1"/>
    <col min="7408" max="7408" width="15" style="6" customWidth="1"/>
    <col min="7409" max="7409" width="17.5703125" style="6" customWidth="1"/>
    <col min="7410" max="7410" width="12.42578125" style="6" customWidth="1"/>
    <col min="7411" max="7411" width="15" style="6" customWidth="1"/>
    <col min="7412" max="7412" width="12.42578125" style="6" customWidth="1"/>
    <col min="7413" max="7413" width="6" style="6" customWidth="1"/>
    <col min="7414" max="7414" width="22.7109375" style="6" customWidth="1"/>
    <col min="7415" max="7415" width="31.7109375" style="6" customWidth="1"/>
    <col min="7416" max="7416" width="13.7109375" style="6" customWidth="1"/>
    <col min="7417" max="7417" width="16.28515625" style="6" customWidth="1"/>
    <col min="7418" max="7418" width="22.7109375" style="6" customWidth="1"/>
    <col min="7419" max="7419" width="21.42578125" style="6" customWidth="1"/>
    <col min="7420" max="7420" width="17.5703125" style="6" customWidth="1"/>
    <col min="7421" max="7421" width="16.28515625" style="6" customWidth="1"/>
    <col min="7422" max="7422" width="13.7109375" style="6" customWidth="1"/>
    <col min="7423" max="7423" width="8.5703125" style="6" customWidth="1"/>
    <col min="7424" max="7424" width="15" style="6" customWidth="1"/>
    <col min="7425" max="7425" width="17.5703125" style="6" customWidth="1"/>
    <col min="7426" max="7426" width="26.5703125" style="6" customWidth="1"/>
    <col min="7427" max="7427" width="25.28515625" style="6" customWidth="1"/>
    <col min="7428" max="7429" width="17.5703125" style="6" customWidth="1"/>
    <col min="7430" max="7430" width="12.42578125" style="6" customWidth="1"/>
    <col min="7431" max="7431" width="17.5703125" style="6" customWidth="1"/>
    <col min="7432" max="7432" width="12.42578125" style="6" customWidth="1"/>
    <col min="7433" max="7433" width="15" style="6" customWidth="1"/>
    <col min="7434" max="7434" width="16.28515625" style="6" customWidth="1"/>
    <col min="7435" max="7436" width="17.5703125" style="6" customWidth="1"/>
    <col min="7437" max="7437" width="27.85546875" style="6" customWidth="1"/>
    <col min="7438" max="7438" width="13.7109375" style="6" customWidth="1"/>
    <col min="7439" max="7440" width="17.5703125" style="6" customWidth="1"/>
    <col min="7441" max="7441" width="15" style="6" customWidth="1"/>
    <col min="7442" max="7443" width="12.42578125" style="6" customWidth="1"/>
    <col min="7444" max="7445" width="17.5703125" style="6" customWidth="1"/>
    <col min="7446" max="7446" width="22.7109375" style="6" customWidth="1"/>
    <col min="7447" max="7447" width="17.5703125" style="6" customWidth="1"/>
    <col min="7448" max="7448" width="15" style="6" customWidth="1"/>
    <col min="7449" max="7449" width="17.5703125" style="6" customWidth="1"/>
    <col min="7450" max="7450" width="12.42578125" style="6" customWidth="1"/>
    <col min="7451" max="7451" width="34.28515625" style="6" customWidth="1"/>
    <col min="7452" max="7452" width="29.140625" style="6" customWidth="1"/>
    <col min="7453" max="7454" width="18.85546875" style="6" customWidth="1"/>
    <col min="7455" max="7455" width="12.42578125" style="6" customWidth="1"/>
    <col min="7456" max="7456" width="20.140625" style="6" customWidth="1"/>
    <col min="7457" max="7457" width="16.28515625" style="6" customWidth="1"/>
    <col min="7458" max="7458" width="17.5703125" style="6" customWidth="1"/>
    <col min="7459" max="7640" width="12.42578125" style="6" customWidth="1"/>
    <col min="7641" max="7641" width="20.140625" style="6" customWidth="1"/>
    <col min="7642" max="7642" width="26.5703125" style="6" customWidth="1"/>
    <col min="7643" max="7643" width="29.140625" style="6" customWidth="1"/>
    <col min="7644" max="7645" width="13.7109375" style="6" customWidth="1"/>
    <col min="7646" max="7646" width="17.5703125" style="6" customWidth="1"/>
    <col min="7647" max="7647" width="12.42578125" style="6" customWidth="1"/>
    <col min="7648" max="7648" width="20.140625" style="6" customWidth="1"/>
    <col min="7649" max="7649" width="15" style="6" customWidth="1"/>
    <col min="7650" max="7650" width="12.42578125" style="6" customWidth="1"/>
    <col min="7651" max="7651" width="17.5703125" style="6" customWidth="1"/>
    <col min="7652" max="7652" width="15" style="6" customWidth="1"/>
    <col min="7653" max="7654" width="16.28515625" style="6" customWidth="1"/>
    <col min="7655" max="7655" width="15" style="6" customWidth="1"/>
    <col min="7656" max="7656" width="18.85546875" style="6" customWidth="1"/>
    <col min="7657" max="7657" width="11.140625" style="6" customWidth="1"/>
    <col min="7658" max="7658" width="20.140625" style="6" customWidth="1"/>
    <col min="7659" max="7659" width="27.85546875" style="6" customWidth="1"/>
    <col min="7660" max="7660" width="17.5703125" style="6" customWidth="1"/>
    <col min="7661" max="7662" width="8.5703125" style="6" customWidth="1"/>
    <col min="7663" max="7663" width="16.28515625" style="6" customWidth="1"/>
    <col min="7664" max="7664" width="15" style="6" customWidth="1"/>
    <col min="7665" max="7665" width="17.5703125" style="6" customWidth="1"/>
    <col min="7666" max="7666" width="12.42578125" style="6" customWidth="1"/>
    <col min="7667" max="7667" width="15" style="6" customWidth="1"/>
    <col min="7668" max="7668" width="12.42578125" style="6" customWidth="1"/>
    <col min="7669" max="7669" width="6" style="6" customWidth="1"/>
    <col min="7670" max="7670" width="22.7109375" style="6" customWidth="1"/>
    <col min="7671" max="7671" width="31.7109375" style="6" customWidth="1"/>
    <col min="7672" max="7672" width="13.7109375" style="6" customWidth="1"/>
    <col min="7673" max="7673" width="16.28515625" style="6" customWidth="1"/>
    <col min="7674" max="7674" width="22.7109375" style="6" customWidth="1"/>
    <col min="7675" max="7675" width="21.42578125" style="6" customWidth="1"/>
    <col min="7676" max="7676" width="17.5703125" style="6" customWidth="1"/>
    <col min="7677" max="7677" width="16.28515625" style="6" customWidth="1"/>
    <col min="7678" max="7678" width="13.7109375" style="6" customWidth="1"/>
    <col min="7679" max="7679" width="8.5703125" style="6" customWidth="1"/>
    <col min="7680" max="7680" width="15" style="6" customWidth="1"/>
    <col min="7681" max="7681" width="17.5703125" style="6" customWidth="1"/>
    <col min="7682" max="7682" width="26.5703125" style="6" customWidth="1"/>
    <col min="7683" max="7683" width="25.28515625" style="6" customWidth="1"/>
    <col min="7684" max="7685" width="17.5703125" style="6" customWidth="1"/>
    <col min="7686" max="7686" width="12.42578125" style="6" customWidth="1"/>
    <col min="7687" max="7687" width="17.5703125" style="6" customWidth="1"/>
    <col min="7688" max="7688" width="12.42578125" style="6" customWidth="1"/>
    <col min="7689" max="7689" width="15" style="6" customWidth="1"/>
    <col min="7690" max="7690" width="16.28515625" style="6" customWidth="1"/>
    <col min="7691" max="7692" width="17.5703125" style="6" customWidth="1"/>
    <col min="7693" max="7693" width="27.85546875" style="6" customWidth="1"/>
    <col min="7694" max="7694" width="13.7109375" style="6" customWidth="1"/>
    <col min="7695" max="7696" width="17.5703125" style="6" customWidth="1"/>
    <col min="7697" max="7697" width="15" style="6" customWidth="1"/>
    <col min="7698" max="7699" width="12.42578125" style="6" customWidth="1"/>
    <col min="7700" max="7701" width="17.5703125" style="6" customWidth="1"/>
    <col min="7702" max="7702" width="22.7109375" style="6" customWidth="1"/>
    <col min="7703" max="7703" width="17.5703125" style="6" customWidth="1"/>
    <col min="7704" max="7704" width="15" style="6" customWidth="1"/>
    <col min="7705" max="7705" width="17.5703125" style="6" customWidth="1"/>
    <col min="7706" max="7706" width="12.42578125" style="6" customWidth="1"/>
    <col min="7707" max="7707" width="34.28515625" style="6" customWidth="1"/>
    <col min="7708" max="7708" width="29.140625" style="6" customWidth="1"/>
    <col min="7709" max="7710" width="18.85546875" style="6" customWidth="1"/>
    <col min="7711" max="7711" width="12.42578125" style="6" customWidth="1"/>
    <col min="7712" max="7712" width="20.140625" style="6" customWidth="1"/>
    <col min="7713" max="7713" width="16.28515625" style="6" customWidth="1"/>
    <col min="7714" max="7714" width="17.5703125" style="6" customWidth="1"/>
    <col min="7715" max="7896" width="12.42578125" style="6" customWidth="1"/>
    <col min="7897" max="7897" width="20.140625" style="6" customWidth="1"/>
    <col min="7898" max="7898" width="26.5703125" style="6" customWidth="1"/>
    <col min="7899" max="7899" width="29.140625" style="6" customWidth="1"/>
    <col min="7900" max="7901" width="13.7109375" style="6" customWidth="1"/>
    <col min="7902" max="7902" width="17.5703125" style="6" customWidth="1"/>
    <col min="7903" max="7903" width="12.42578125" style="6" customWidth="1"/>
    <col min="7904" max="7904" width="20.140625" style="6" customWidth="1"/>
    <col min="7905" max="7905" width="15" style="6" customWidth="1"/>
    <col min="7906" max="7906" width="12.42578125" style="6" customWidth="1"/>
    <col min="7907" max="7907" width="17.5703125" style="6" customWidth="1"/>
    <col min="7908" max="7908" width="15" style="6" customWidth="1"/>
    <col min="7909" max="7910" width="16.28515625" style="6" customWidth="1"/>
    <col min="7911" max="7911" width="15" style="6" customWidth="1"/>
    <col min="7912" max="7912" width="18.85546875" style="6" customWidth="1"/>
    <col min="7913" max="7913" width="11.140625" style="6" customWidth="1"/>
    <col min="7914" max="7914" width="20.140625" style="6" customWidth="1"/>
    <col min="7915" max="7915" width="27.85546875" style="6" customWidth="1"/>
    <col min="7916" max="7916" width="17.5703125" style="6" customWidth="1"/>
    <col min="7917" max="7918" width="8.5703125" style="6" customWidth="1"/>
    <col min="7919" max="7919" width="16.28515625" style="6" customWidth="1"/>
    <col min="7920" max="7920" width="15" style="6" customWidth="1"/>
    <col min="7921" max="7921" width="17.5703125" style="6" customWidth="1"/>
    <col min="7922" max="7922" width="12.42578125" style="6" customWidth="1"/>
    <col min="7923" max="7923" width="15" style="6" customWidth="1"/>
    <col min="7924" max="7924" width="12.42578125" style="6" customWidth="1"/>
    <col min="7925" max="7925" width="6" style="6" customWidth="1"/>
    <col min="7926" max="7926" width="22.7109375" style="6" customWidth="1"/>
    <col min="7927" max="7927" width="31.7109375" style="6" customWidth="1"/>
    <col min="7928" max="7928" width="13.7109375" style="6" customWidth="1"/>
    <col min="7929" max="7929" width="16.28515625" style="6" customWidth="1"/>
    <col min="7930" max="7930" width="22.7109375" style="6" customWidth="1"/>
    <col min="7931" max="7931" width="21.42578125" style="6" customWidth="1"/>
    <col min="7932" max="7932" width="17.5703125" style="6" customWidth="1"/>
    <col min="7933" max="7933" width="16.28515625" style="6" customWidth="1"/>
    <col min="7934" max="7934" width="13.7109375" style="6" customWidth="1"/>
    <col min="7935" max="7935" width="8.5703125" style="6" customWidth="1"/>
    <col min="7936" max="7936" width="15" style="6" customWidth="1"/>
    <col min="7937" max="7937" width="17.5703125" style="6" customWidth="1"/>
    <col min="7938" max="7938" width="26.5703125" style="6" customWidth="1"/>
    <col min="7939" max="7939" width="25.28515625" style="6" customWidth="1"/>
    <col min="7940" max="7941" width="17.5703125" style="6" customWidth="1"/>
    <col min="7942" max="7942" width="12.42578125" style="6" customWidth="1"/>
    <col min="7943" max="7943" width="17.5703125" style="6" customWidth="1"/>
    <col min="7944" max="7944" width="12.42578125" style="6" customWidth="1"/>
    <col min="7945" max="7945" width="15" style="6" customWidth="1"/>
    <col min="7946" max="7946" width="16.28515625" style="6" customWidth="1"/>
    <col min="7947" max="7948" width="17.5703125" style="6" customWidth="1"/>
    <col min="7949" max="7949" width="27.85546875" style="6" customWidth="1"/>
    <col min="7950" max="7950" width="13.7109375" style="6" customWidth="1"/>
    <col min="7951" max="7952" width="17.5703125" style="6" customWidth="1"/>
    <col min="7953" max="7953" width="15" style="6" customWidth="1"/>
    <col min="7954" max="7955" width="12.42578125" style="6" customWidth="1"/>
    <col min="7956" max="7957" width="17.5703125" style="6" customWidth="1"/>
    <col min="7958" max="7958" width="22.7109375" style="6" customWidth="1"/>
    <col min="7959" max="7959" width="17.5703125" style="6" customWidth="1"/>
    <col min="7960" max="7960" width="15" style="6" customWidth="1"/>
    <col min="7961" max="7961" width="17.5703125" style="6" customWidth="1"/>
    <col min="7962" max="7962" width="12.42578125" style="6" customWidth="1"/>
    <col min="7963" max="7963" width="34.28515625" style="6" customWidth="1"/>
    <col min="7964" max="7964" width="29.140625" style="6" customWidth="1"/>
    <col min="7965" max="7966" width="18.85546875" style="6" customWidth="1"/>
    <col min="7967" max="7967" width="12.42578125" style="6" customWidth="1"/>
    <col min="7968" max="7968" width="20.140625" style="6" customWidth="1"/>
    <col min="7969" max="7969" width="16.28515625" style="6" customWidth="1"/>
    <col min="7970" max="7970" width="17.5703125" style="6" customWidth="1"/>
    <col min="7971" max="8152" width="12.42578125" style="6" customWidth="1"/>
    <col min="8153" max="8153" width="20.140625" style="6" customWidth="1"/>
    <col min="8154" max="8154" width="26.5703125" style="6" customWidth="1"/>
    <col min="8155" max="8155" width="29.140625" style="6" customWidth="1"/>
    <col min="8156" max="8157" width="13.7109375" style="6" customWidth="1"/>
    <col min="8158" max="8158" width="17.5703125" style="6" customWidth="1"/>
    <col min="8159" max="8159" width="12.42578125" style="6" customWidth="1"/>
    <col min="8160" max="8160" width="20.140625" style="6" customWidth="1"/>
    <col min="8161" max="8161" width="15" style="6" customWidth="1"/>
    <col min="8162" max="8162" width="12.42578125" style="6" customWidth="1"/>
    <col min="8163" max="8163" width="17.5703125" style="6" customWidth="1"/>
    <col min="8164" max="8164" width="15" style="6" customWidth="1"/>
    <col min="8165" max="8166" width="16.28515625" style="6" customWidth="1"/>
    <col min="8167" max="8167" width="15" style="6" customWidth="1"/>
    <col min="8168" max="8168" width="18.85546875" style="6" customWidth="1"/>
    <col min="8169" max="8169" width="11.140625" style="6" customWidth="1"/>
    <col min="8170" max="8170" width="20.140625" style="6" customWidth="1"/>
    <col min="8171" max="8171" width="27.85546875" style="6" customWidth="1"/>
    <col min="8172" max="8172" width="17.5703125" style="6" customWidth="1"/>
    <col min="8173" max="8174" width="8.5703125" style="6" customWidth="1"/>
    <col min="8175" max="8175" width="16.28515625" style="6" customWidth="1"/>
    <col min="8176" max="8176" width="15" style="6" customWidth="1"/>
    <col min="8177" max="8177" width="17.5703125" style="6" customWidth="1"/>
    <col min="8178" max="8178" width="12.42578125" style="6" customWidth="1"/>
    <col min="8179" max="8179" width="15" style="6" customWidth="1"/>
    <col min="8180" max="8180" width="12.42578125" style="6" customWidth="1"/>
    <col min="8181" max="8181" width="6" style="6" customWidth="1"/>
    <col min="8182" max="8182" width="22.7109375" style="6" customWidth="1"/>
    <col min="8183" max="8183" width="31.7109375" style="6" customWidth="1"/>
    <col min="8184" max="8184" width="13.7109375" style="6" customWidth="1"/>
    <col min="8185" max="8185" width="16.28515625" style="6" customWidth="1"/>
    <col min="8186" max="8186" width="22.7109375" style="6" customWidth="1"/>
    <col min="8187" max="8187" width="21.42578125" style="6" customWidth="1"/>
    <col min="8188" max="8188" width="17.5703125" style="6" customWidth="1"/>
    <col min="8189" max="8189" width="16.28515625" style="6" customWidth="1"/>
    <col min="8190" max="8190" width="13.7109375" style="6" customWidth="1"/>
    <col min="8191" max="8191" width="8.5703125" style="6" customWidth="1"/>
    <col min="8192" max="8192" width="15" style="6" customWidth="1"/>
    <col min="8193" max="8193" width="17.5703125" style="6" customWidth="1"/>
    <col min="8194" max="8194" width="26.5703125" style="6" customWidth="1"/>
    <col min="8195" max="8195" width="25.28515625" style="6" customWidth="1"/>
    <col min="8196" max="8197" width="17.5703125" style="6" customWidth="1"/>
    <col min="8198" max="8198" width="12.42578125" style="6" customWidth="1"/>
    <col min="8199" max="8199" width="17.5703125" style="6" customWidth="1"/>
    <col min="8200" max="8200" width="12.42578125" style="6" customWidth="1"/>
    <col min="8201" max="8201" width="15" style="6" customWidth="1"/>
    <col min="8202" max="8202" width="16.28515625" style="6" customWidth="1"/>
    <col min="8203" max="8204" width="17.5703125" style="6" customWidth="1"/>
    <col min="8205" max="8205" width="27.85546875" style="6" customWidth="1"/>
    <col min="8206" max="8206" width="13.7109375" style="6" customWidth="1"/>
    <col min="8207" max="8208" width="17.5703125" style="6" customWidth="1"/>
    <col min="8209" max="8209" width="15" style="6" customWidth="1"/>
    <col min="8210" max="8211" width="12.42578125" style="6" customWidth="1"/>
    <col min="8212" max="8213" width="17.5703125" style="6" customWidth="1"/>
    <col min="8214" max="8214" width="22.7109375" style="6" customWidth="1"/>
    <col min="8215" max="8215" width="17.5703125" style="6" customWidth="1"/>
    <col min="8216" max="8216" width="15" style="6" customWidth="1"/>
    <col min="8217" max="8217" width="17.5703125" style="6" customWidth="1"/>
    <col min="8218" max="8218" width="12.42578125" style="6" customWidth="1"/>
    <col min="8219" max="8219" width="34.28515625" style="6" customWidth="1"/>
    <col min="8220" max="8220" width="29.140625" style="6" customWidth="1"/>
    <col min="8221" max="8222" width="18.85546875" style="6" customWidth="1"/>
    <col min="8223" max="8223" width="12.42578125" style="6" customWidth="1"/>
    <col min="8224" max="8224" width="20.140625" style="6" customWidth="1"/>
    <col min="8225" max="8225" width="16.28515625" style="6" customWidth="1"/>
    <col min="8226" max="8226" width="17.5703125" style="6" customWidth="1"/>
    <col min="8227" max="8408" width="12.42578125" style="6" customWidth="1"/>
    <col min="8409" max="8409" width="20.140625" style="6" customWidth="1"/>
    <col min="8410" max="8410" width="26.5703125" style="6" customWidth="1"/>
    <col min="8411" max="8411" width="29.140625" style="6" customWidth="1"/>
    <col min="8412" max="8413" width="13.7109375" style="6" customWidth="1"/>
    <col min="8414" max="8414" width="17.5703125" style="6" customWidth="1"/>
    <col min="8415" max="8415" width="12.42578125" style="6" customWidth="1"/>
    <col min="8416" max="8416" width="20.140625" style="6" customWidth="1"/>
    <col min="8417" max="8417" width="15" style="6" customWidth="1"/>
    <col min="8418" max="8418" width="12.42578125" style="6" customWidth="1"/>
    <col min="8419" max="8419" width="17.5703125" style="6" customWidth="1"/>
    <col min="8420" max="8420" width="15" style="6" customWidth="1"/>
    <col min="8421" max="8422" width="16.28515625" style="6" customWidth="1"/>
    <col min="8423" max="8423" width="15" style="6" customWidth="1"/>
    <col min="8424" max="8424" width="18.85546875" style="6" customWidth="1"/>
    <col min="8425" max="8425" width="11.140625" style="6" customWidth="1"/>
    <col min="8426" max="8426" width="20.140625" style="6" customWidth="1"/>
    <col min="8427" max="8427" width="27.85546875" style="6" customWidth="1"/>
    <col min="8428" max="8428" width="17.5703125" style="6" customWidth="1"/>
    <col min="8429" max="8430" width="8.5703125" style="6" customWidth="1"/>
    <col min="8431" max="8431" width="16.28515625" style="6" customWidth="1"/>
    <col min="8432" max="8432" width="15" style="6" customWidth="1"/>
    <col min="8433" max="8433" width="17.5703125" style="6" customWidth="1"/>
    <col min="8434" max="8434" width="12.42578125" style="6" customWidth="1"/>
    <col min="8435" max="8435" width="15" style="6" customWidth="1"/>
    <col min="8436" max="8436" width="12.42578125" style="6" customWidth="1"/>
    <col min="8437" max="8437" width="6" style="6" customWidth="1"/>
    <col min="8438" max="8438" width="22.7109375" style="6" customWidth="1"/>
    <col min="8439" max="8439" width="31.7109375" style="6" customWidth="1"/>
    <col min="8440" max="8440" width="13.7109375" style="6" customWidth="1"/>
    <col min="8441" max="8441" width="16.28515625" style="6" customWidth="1"/>
    <col min="8442" max="8442" width="22.7109375" style="6" customWidth="1"/>
    <col min="8443" max="8443" width="21.42578125" style="6" customWidth="1"/>
    <col min="8444" max="8444" width="17.5703125" style="6" customWidth="1"/>
    <col min="8445" max="8445" width="16.28515625" style="6" customWidth="1"/>
    <col min="8446" max="8446" width="13.7109375" style="6" customWidth="1"/>
    <col min="8447" max="8447" width="8.5703125" style="6" customWidth="1"/>
    <col min="8448" max="8448" width="15" style="6" customWidth="1"/>
    <col min="8449" max="8449" width="17.5703125" style="6" customWidth="1"/>
    <col min="8450" max="8450" width="26.5703125" style="6" customWidth="1"/>
    <col min="8451" max="8451" width="25.28515625" style="6" customWidth="1"/>
    <col min="8452" max="8453" width="17.5703125" style="6" customWidth="1"/>
    <col min="8454" max="8454" width="12.42578125" style="6" customWidth="1"/>
    <col min="8455" max="8455" width="17.5703125" style="6" customWidth="1"/>
    <col min="8456" max="8456" width="12.42578125" style="6" customWidth="1"/>
    <col min="8457" max="8457" width="15" style="6" customWidth="1"/>
    <col min="8458" max="8458" width="16.28515625" style="6" customWidth="1"/>
    <col min="8459" max="8460" width="17.5703125" style="6" customWidth="1"/>
    <col min="8461" max="8461" width="27.85546875" style="6" customWidth="1"/>
    <col min="8462" max="8462" width="13.7109375" style="6" customWidth="1"/>
    <col min="8463" max="8464" width="17.5703125" style="6" customWidth="1"/>
    <col min="8465" max="8465" width="15" style="6" customWidth="1"/>
    <col min="8466" max="8467" width="12.42578125" style="6" customWidth="1"/>
    <col min="8468" max="8469" width="17.5703125" style="6" customWidth="1"/>
    <col min="8470" max="8470" width="22.7109375" style="6" customWidth="1"/>
    <col min="8471" max="8471" width="17.5703125" style="6" customWidth="1"/>
    <col min="8472" max="8472" width="15" style="6" customWidth="1"/>
    <col min="8473" max="8473" width="17.5703125" style="6" customWidth="1"/>
    <col min="8474" max="8474" width="12.42578125" style="6" customWidth="1"/>
    <col min="8475" max="8475" width="34.28515625" style="6" customWidth="1"/>
    <col min="8476" max="8476" width="29.140625" style="6" customWidth="1"/>
    <col min="8477" max="8478" width="18.85546875" style="6" customWidth="1"/>
    <col min="8479" max="8479" width="12.42578125" style="6" customWidth="1"/>
    <col min="8480" max="8480" width="20.140625" style="6" customWidth="1"/>
    <col min="8481" max="8481" width="16.28515625" style="6" customWidth="1"/>
    <col min="8482" max="8482" width="17.5703125" style="6" customWidth="1"/>
    <col min="8483" max="8664" width="12.42578125" style="6" customWidth="1"/>
    <col min="8665" max="8665" width="20.140625" style="6" customWidth="1"/>
    <col min="8666" max="8666" width="26.5703125" style="6" customWidth="1"/>
    <col min="8667" max="8667" width="29.140625" style="6" customWidth="1"/>
    <col min="8668" max="8669" width="13.7109375" style="6" customWidth="1"/>
    <col min="8670" max="8670" width="17.5703125" style="6" customWidth="1"/>
    <col min="8671" max="8671" width="12.42578125" style="6" customWidth="1"/>
    <col min="8672" max="8672" width="20.140625" style="6" customWidth="1"/>
    <col min="8673" max="8673" width="15" style="6" customWidth="1"/>
    <col min="8674" max="8674" width="12.42578125" style="6" customWidth="1"/>
    <col min="8675" max="8675" width="17.5703125" style="6" customWidth="1"/>
    <col min="8676" max="8676" width="15" style="6" customWidth="1"/>
    <col min="8677" max="8678" width="16.28515625" style="6" customWidth="1"/>
    <col min="8679" max="8679" width="15" style="6" customWidth="1"/>
    <col min="8680" max="8680" width="18.85546875" style="6" customWidth="1"/>
    <col min="8681" max="8681" width="11.140625" style="6" customWidth="1"/>
    <col min="8682" max="8682" width="20.140625" style="6" customWidth="1"/>
    <col min="8683" max="8683" width="27.85546875" style="6" customWidth="1"/>
    <col min="8684" max="8684" width="17.5703125" style="6" customWidth="1"/>
    <col min="8685" max="8686" width="8.5703125" style="6" customWidth="1"/>
    <col min="8687" max="8687" width="16.28515625" style="6" customWidth="1"/>
    <col min="8688" max="8688" width="15" style="6" customWidth="1"/>
    <col min="8689" max="8689" width="17.5703125" style="6" customWidth="1"/>
    <col min="8690" max="8690" width="12.42578125" style="6" customWidth="1"/>
    <col min="8691" max="8691" width="15" style="6" customWidth="1"/>
    <col min="8692" max="8692" width="12.42578125" style="6" customWidth="1"/>
    <col min="8693" max="8693" width="6" style="6" customWidth="1"/>
    <col min="8694" max="8694" width="22.7109375" style="6" customWidth="1"/>
    <col min="8695" max="8695" width="31.7109375" style="6" customWidth="1"/>
    <col min="8696" max="8696" width="13.7109375" style="6" customWidth="1"/>
    <col min="8697" max="8697" width="16.28515625" style="6" customWidth="1"/>
    <col min="8698" max="8698" width="22.7109375" style="6" customWidth="1"/>
    <col min="8699" max="8699" width="21.42578125" style="6" customWidth="1"/>
    <col min="8700" max="8700" width="17.5703125" style="6" customWidth="1"/>
    <col min="8701" max="8701" width="16.28515625" style="6" customWidth="1"/>
    <col min="8702" max="8702" width="13.7109375" style="6" customWidth="1"/>
    <col min="8703" max="8703" width="8.5703125" style="6" customWidth="1"/>
    <col min="8704" max="8704" width="15" style="6" customWidth="1"/>
    <col min="8705" max="8705" width="17.5703125" style="6" customWidth="1"/>
    <col min="8706" max="8706" width="26.5703125" style="6" customWidth="1"/>
    <col min="8707" max="8707" width="25.28515625" style="6" customWidth="1"/>
    <col min="8708" max="8709" width="17.5703125" style="6" customWidth="1"/>
    <col min="8710" max="8710" width="12.42578125" style="6" customWidth="1"/>
    <col min="8711" max="8711" width="17.5703125" style="6" customWidth="1"/>
    <col min="8712" max="8712" width="12.42578125" style="6" customWidth="1"/>
    <col min="8713" max="8713" width="15" style="6" customWidth="1"/>
    <col min="8714" max="8714" width="16.28515625" style="6" customWidth="1"/>
    <col min="8715" max="8716" width="17.5703125" style="6" customWidth="1"/>
    <col min="8717" max="8717" width="27.85546875" style="6" customWidth="1"/>
    <col min="8718" max="8718" width="13.7109375" style="6" customWidth="1"/>
    <col min="8719" max="8720" width="17.5703125" style="6" customWidth="1"/>
    <col min="8721" max="8721" width="15" style="6" customWidth="1"/>
    <col min="8722" max="8723" width="12.42578125" style="6" customWidth="1"/>
    <col min="8724" max="8725" width="17.5703125" style="6" customWidth="1"/>
    <col min="8726" max="8726" width="22.7109375" style="6" customWidth="1"/>
    <col min="8727" max="8727" width="17.5703125" style="6" customWidth="1"/>
    <col min="8728" max="8728" width="15" style="6" customWidth="1"/>
    <col min="8729" max="8729" width="17.5703125" style="6" customWidth="1"/>
    <col min="8730" max="8730" width="12.42578125" style="6" customWidth="1"/>
    <col min="8731" max="8731" width="34.28515625" style="6" customWidth="1"/>
    <col min="8732" max="8732" width="29.140625" style="6" customWidth="1"/>
    <col min="8733" max="8734" width="18.85546875" style="6" customWidth="1"/>
    <col min="8735" max="8735" width="12.42578125" style="6" customWidth="1"/>
    <col min="8736" max="8736" width="20.140625" style="6" customWidth="1"/>
    <col min="8737" max="8737" width="16.28515625" style="6" customWidth="1"/>
    <col min="8738" max="8738" width="17.5703125" style="6" customWidth="1"/>
    <col min="8739" max="8920" width="12.42578125" style="6" customWidth="1"/>
    <col min="8921" max="8921" width="20.140625" style="6" customWidth="1"/>
    <col min="8922" max="8922" width="26.5703125" style="6" customWidth="1"/>
    <col min="8923" max="8923" width="29.140625" style="6" customWidth="1"/>
    <col min="8924" max="8925" width="13.7109375" style="6" customWidth="1"/>
    <col min="8926" max="8926" width="17.5703125" style="6" customWidth="1"/>
    <col min="8927" max="8927" width="12.42578125" style="6" customWidth="1"/>
    <col min="8928" max="8928" width="20.140625" style="6" customWidth="1"/>
    <col min="8929" max="8929" width="15" style="6" customWidth="1"/>
    <col min="8930" max="8930" width="12.42578125" style="6" customWidth="1"/>
    <col min="8931" max="8931" width="17.5703125" style="6" customWidth="1"/>
    <col min="8932" max="8932" width="15" style="6" customWidth="1"/>
    <col min="8933" max="8934" width="16.28515625" style="6" customWidth="1"/>
    <col min="8935" max="8935" width="15" style="6" customWidth="1"/>
    <col min="8936" max="8936" width="18.85546875" style="6" customWidth="1"/>
    <col min="8937" max="8937" width="11.140625" style="6" customWidth="1"/>
    <col min="8938" max="8938" width="20.140625" style="6" customWidth="1"/>
    <col min="8939" max="8939" width="27.85546875" style="6" customWidth="1"/>
    <col min="8940" max="8940" width="17.5703125" style="6" customWidth="1"/>
    <col min="8941" max="8942" width="8.5703125" style="6" customWidth="1"/>
    <col min="8943" max="8943" width="16.28515625" style="6" customWidth="1"/>
    <col min="8944" max="8944" width="15" style="6" customWidth="1"/>
    <col min="8945" max="8945" width="17.5703125" style="6" customWidth="1"/>
    <col min="8946" max="8946" width="12.42578125" style="6" customWidth="1"/>
    <col min="8947" max="8947" width="15" style="6" customWidth="1"/>
    <col min="8948" max="8948" width="12.42578125" style="6" customWidth="1"/>
    <col min="8949" max="8949" width="6" style="6" customWidth="1"/>
    <col min="8950" max="8950" width="22.7109375" style="6" customWidth="1"/>
    <col min="8951" max="8951" width="31.7109375" style="6" customWidth="1"/>
    <col min="8952" max="8952" width="13.7109375" style="6" customWidth="1"/>
    <col min="8953" max="8953" width="16.28515625" style="6" customWidth="1"/>
    <col min="8954" max="8954" width="22.7109375" style="6" customWidth="1"/>
    <col min="8955" max="8955" width="21.42578125" style="6" customWidth="1"/>
    <col min="8956" max="8956" width="17.5703125" style="6" customWidth="1"/>
    <col min="8957" max="8957" width="16.28515625" style="6" customWidth="1"/>
    <col min="8958" max="8958" width="13.7109375" style="6" customWidth="1"/>
    <col min="8959" max="8959" width="8.5703125" style="6" customWidth="1"/>
    <col min="8960" max="8960" width="15" style="6" customWidth="1"/>
    <col min="8961" max="8961" width="17.5703125" style="6" customWidth="1"/>
    <col min="8962" max="8962" width="26.5703125" style="6" customWidth="1"/>
    <col min="8963" max="8963" width="25.28515625" style="6" customWidth="1"/>
    <col min="8964" max="8965" width="17.5703125" style="6" customWidth="1"/>
    <col min="8966" max="8966" width="12.42578125" style="6" customWidth="1"/>
    <col min="8967" max="8967" width="17.5703125" style="6" customWidth="1"/>
    <col min="8968" max="8968" width="12.42578125" style="6" customWidth="1"/>
    <col min="8969" max="8969" width="15" style="6" customWidth="1"/>
    <col min="8970" max="8970" width="16.28515625" style="6" customWidth="1"/>
    <col min="8971" max="8972" width="17.5703125" style="6" customWidth="1"/>
    <col min="8973" max="8973" width="27.85546875" style="6" customWidth="1"/>
    <col min="8974" max="8974" width="13.7109375" style="6" customWidth="1"/>
    <col min="8975" max="8976" width="17.5703125" style="6" customWidth="1"/>
    <col min="8977" max="8977" width="15" style="6" customWidth="1"/>
    <col min="8978" max="8979" width="12.42578125" style="6" customWidth="1"/>
    <col min="8980" max="8981" width="17.5703125" style="6" customWidth="1"/>
    <col min="8982" max="8982" width="22.7109375" style="6" customWidth="1"/>
    <col min="8983" max="8983" width="17.5703125" style="6" customWidth="1"/>
    <col min="8984" max="8984" width="15" style="6" customWidth="1"/>
    <col min="8985" max="8985" width="17.5703125" style="6" customWidth="1"/>
    <col min="8986" max="8986" width="12.42578125" style="6" customWidth="1"/>
    <col min="8987" max="8987" width="34.28515625" style="6" customWidth="1"/>
    <col min="8988" max="8988" width="29.140625" style="6" customWidth="1"/>
    <col min="8989" max="8990" width="18.85546875" style="6" customWidth="1"/>
    <col min="8991" max="8991" width="12.42578125" style="6" customWidth="1"/>
    <col min="8992" max="8992" width="20.140625" style="6" customWidth="1"/>
    <col min="8993" max="8993" width="16.28515625" style="6" customWidth="1"/>
    <col min="8994" max="8994" width="17.5703125" style="6" customWidth="1"/>
    <col min="8995" max="9176" width="12.42578125" style="6" customWidth="1"/>
    <col min="9177" max="9177" width="20.140625" style="6" customWidth="1"/>
    <col min="9178" max="9178" width="26.5703125" style="6" customWidth="1"/>
    <col min="9179" max="9179" width="29.140625" style="6" customWidth="1"/>
    <col min="9180" max="9181" width="13.7109375" style="6" customWidth="1"/>
    <col min="9182" max="9182" width="17.5703125" style="6" customWidth="1"/>
    <col min="9183" max="9183" width="12.42578125" style="6" customWidth="1"/>
    <col min="9184" max="9184" width="20.140625" style="6" customWidth="1"/>
    <col min="9185" max="9185" width="15" style="6" customWidth="1"/>
    <col min="9186" max="9186" width="12.42578125" style="6" customWidth="1"/>
    <col min="9187" max="9187" width="17.5703125" style="6" customWidth="1"/>
    <col min="9188" max="9188" width="15" style="6" customWidth="1"/>
    <col min="9189" max="9190" width="16.28515625" style="6" customWidth="1"/>
    <col min="9191" max="9191" width="15" style="6" customWidth="1"/>
    <col min="9192" max="9192" width="18.85546875" style="6" customWidth="1"/>
    <col min="9193" max="9193" width="11.140625" style="6" customWidth="1"/>
    <col min="9194" max="9194" width="20.140625" style="6" customWidth="1"/>
    <col min="9195" max="9195" width="27.85546875" style="6" customWidth="1"/>
    <col min="9196" max="9196" width="17.5703125" style="6" customWidth="1"/>
    <col min="9197" max="9198" width="8.5703125" style="6" customWidth="1"/>
    <col min="9199" max="9199" width="16.28515625" style="6" customWidth="1"/>
    <col min="9200" max="9200" width="15" style="6" customWidth="1"/>
    <col min="9201" max="9201" width="17.5703125" style="6" customWidth="1"/>
    <col min="9202" max="9202" width="12.42578125" style="6" customWidth="1"/>
    <col min="9203" max="9203" width="15" style="6" customWidth="1"/>
    <col min="9204" max="9204" width="12.42578125" style="6" customWidth="1"/>
    <col min="9205" max="9205" width="6" style="6" customWidth="1"/>
    <col min="9206" max="9206" width="22.7109375" style="6" customWidth="1"/>
    <col min="9207" max="9207" width="31.7109375" style="6" customWidth="1"/>
    <col min="9208" max="9208" width="13.7109375" style="6" customWidth="1"/>
    <col min="9209" max="9209" width="16.28515625" style="6" customWidth="1"/>
    <col min="9210" max="9210" width="22.7109375" style="6" customWidth="1"/>
    <col min="9211" max="9211" width="21.42578125" style="6" customWidth="1"/>
    <col min="9212" max="9212" width="17.5703125" style="6" customWidth="1"/>
    <col min="9213" max="9213" width="16.28515625" style="6" customWidth="1"/>
    <col min="9214" max="9214" width="13.7109375" style="6" customWidth="1"/>
    <col min="9215" max="9215" width="8.5703125" style="6" customWidth="1"/>
    <col min="9216" max="9216" width="15" style="6" customWidth="1"/>
    <col min="9217" max="9217" width="17.5703125" style="6" customWidth="1"/>
    <col min="9218" max="9218" width="26.5703125" style="6" customWidth="1"/>
    <col min="9219" max="9219" width="25.28515625" style="6" customWidth="1"/>
    <col min="9220" max="9221" width="17.5703125" style="6" customWidth="1"/>
    <col min="9222" max="9222" width="12.42578125" style="6" customWidth="1"/>
    <col min="9223" max="9223" width="17.5703125" style="6" customWidth="1"/>
    <col min="9224" max="9224" width="12.42578125" style="6" customWidth="1"/>
    <col min="9225" max="9225" width="15" style="6" customWidth="1"/>
    <col min="9226" max="9226" width="16.28515625" style="6" customWidth="1"/>
    <col min="9227" max="9228" width="17.5703125" style="6" customWidth="1"/>
    <col min="9229" max="9229" width="27.85546875" style="6" customWidth="1"/>
    <col min="9230" max="9230" width="13.7109375" style="6" customWidth="1"/>
    <col min="9231" max="9232" width="17.5703125" style="6" customWidth="1"/>
    <col min="9233" max="9233" width="15" style="6" customWidth="1"/>
    <col min="9234" max="9235" width="12.42578125" style="6" customWidth="1"/>
    <col min="9236" max="9237" width="17.5703125" style="6" customWidth="1"/>
    <col min="9238" max="9238" width="22.7109375" style="6" customWidth="1"/>
    <col min="9239" max="9239" width="17.5703125" style="6" customWidth="1"/>
    <col min="9240" max="9240" width="15" style="6" customWidth="1"/>
    <col min="9241" max="9241" width="17.5703125" style="6" customWidth="1"/>
    <col min="9242" max="9242" width="12.42578125" style="6" customWidth="1"/>
    <col min="9243" max="9243" width="34.28515625" style="6" customWidth="1"/>
    <col min="9244" max="9244" width="29.140625" style="6" customWidth="1"/>
    <col min="9245" max="9246" width="18.85546875" style="6" customWidth="1"/>
    <col min="9247" max="9247" width="12.42578125" style="6" customWidth="1"/>
    <col min="9248" max="9248" width="20.140625" style="6" customWidth="1"/>
    <col min="9249" max="9249" width="16.28515625" style="6" customWidth="1"/>
    <col min="9250" max="9250" width="17.5703125" style="6" customWidth="1"/>
    <col min="9251" max="9432" width="12.42578125" style="6" customWidth="1"/>
    <col min="9433" max="9433" width="20.140625" style="6" customWidth="1"/>
    <col min="9434" max="9434" width="26.5703125" style="6" customWidth="1"/>
    <col min="9435" max="9435" width="29.140625" style="6" customWidth="1"/>
    <col min="9436" max="9437" width="13.7109375" style="6" customWidth="1"/>
    <col min="9438" max="9438" width="17.5703125" style="6" customWidth="1"/>
    <col min="9439" max="9439" width="12.42578125" style="6" customWidth="1"/>
    <col min="9440" max="9440" width="20.140625" style="6" customWidth="1"/>
    <col min="9441" max="9441" width="15" style="6" customWidth="1"/>
    <col min="9442" max="9442" width="12.42578125" style="6" customWidth="1"/>
    <col min="9443" max="9443" width="17.5703125" style="6" customWidth="1"/>
    <col min="9444" max="9444" width="15" style="6" customWidth="1"/>
    <col min="9445" max="9446" width="16.28515625" style="6" customWidth="1"/>
    <col min="9447" max="9447" width="15" style="6" customWidth="1"/>
    <col min="9448" max="9448" width="18.85546875" style="6" customWidth="1"/>
    <col min="9449" max="9449" width="11.140625" style="6" customWidth="1"/>
    <col min="9450" max="9450" width="20.140625" style="6" customWidth="1"/>
    <col min="9451" max="9451" width="27.85546875" style="6" customWidth="1"/>
    <col min="9452" max="9452" width="17.5703125" style="6" customWidth="1"/>
    <col min="9453" max="9454" width="8.5703125" style="6" customWidth="1"/>
    <col min="9455" max="9455" width="16.28515625" style="6" customWidth="1"/>
    <col min="9456" max="9456" width="15" style="6" customWidth="1"/>
    <col min="9457" max="9457" width="17.5703125" style="6" customWidth="1"/>
    <col min="9458" max="9458" width="12.42578125" style="6" customWidth="1"/>
    <col min="9459" max="9459" width="15" style="6" customWidth="1"/>
    <col min="9460" max="9460" width="12.42578125" style="6" customWidth="1"/>
    <col min="9461" max="9461" width="6" style="6" customWidth="1"/>
    <col min="9462" max="9462" width="22.7109375" style="6" customWidth="1"/>
    <col min="9463" max="9463" width="31.7109375" style="6" customWidth="1"/>
    <col min="9464" max="9464" width="13.7109375" style="6" customWidth="1"/>
    <col min="9465" max="9465" width="16.28515625" style="6" customWidth="1"/>
    <col min="9466" max="9466" width="22.7109375" style="6" customWidth="1"/>
    <col min="9467" max="9467" width="21.42578125" style="6" customWidth="1"/>
    <col min="9468" max="9468" width="17.5703125" style="6" customWidth="1"/>
    <col min="9469" max="9469" width="16.28515625" style="6" customWidth="1"/>
    <col min="9470" max="9470" width="13.7109375" style="6" customWidth="1"/>
    <col min="9471" max="9471" width="8.5703125" style="6" customWidth="1"/>
    <col min="9472" max="9472" width="15" style="6" customWidth="1"/>
    <col min="9473" max="9473" width="17.5703125" style="6" customWidth="1"/>
    <col min="9474" max="9474" width="26.5703125" style="6" customWidth="1"/>
    <col min="9475" max="9475" width="25.28515625" style="6" customWidth="1"/>
    <col min="9476" max="9477" width="17.5703125" style="6" customWidth="1"/>
    <col min="9478" max="9478" width="12.42578125" style="6" customWidth="1"/>
    <col min="9479" max="9479" width="17.5703125" style="6" customWidth="1"/>
    <col min="9480" max="9480" width="12.42578125" style="6" customWidth="1"/>
    <col min="9481" max="9481" width="15" style="6" customWidth="1"/>
    <col min="9482" max="9482" width="16.28515625" style="6" customWidth="1"/>
    <col min="9483" max="9484" width="17.5703125" style="6" customWidth="1"/>
    <col min="9485" max="9485" width="27.85546875" style="6" customWidth="1"/>
    <col min="9486" max="9486" width="13.7109375" style="6" customWidth="1"/>
    <col min="9487" max="9488" width="17.5703125" style="6" customWidth="1"/>
    <col min="9489" max="9489" width="15" style="6" customWidth="1"/>
    <col min="9490" max="9491" width="12.42578125" style="6" customWidth="1"/>
    <col min="9492" max="9493" width="17.5703125" style="6" customWidth="1"/>
    <col min="9494" max="9494" width="22.7109375" style="6" customWidth="1"/>
    <col min="9495" max="9495" width="17.5703125" style="6" customWidth="1"/>
    <col min="9496" max="9496" width="15" style="6" customWidth="1"/>
    <col min="9497" max="9497" width="17.5703125" style="6" customWidth="1"/>
    <col min="9498" max="9498" width="12.42578125" style="6" customWidth="1"/>
    <col min="9499" max="9499" width="34.28515625" style="6" customWidth="1"/>
    <col min="9500" max="9500" width="29.140625" style="6" customWidth="1"/>
    <col min="9501" max="9502" width="18.85546875" style="6" customWidth="1"/>
    <col min="9503" max="9503" width="12.42578125" style="6" customWidth="1"/>
    <col min="9504" max="9504" width="20.140625" style="6" customWidth="1"/>
    <col min="9505" max="9505" width="16.28515625" style="6" customWidth="1"/>
    <col min="9506" max="9506" width="17.5703125" style="6" customWidth="1"/>
    <col min="9507" max="9688" width="12.42578125" style="6" customWidth="1"/>
    <col min="9689" max="9689" width="20.140625" style="6" customWidth="1"/>
    <col min="9690" max="9690" width="26.5703125" style="6" customWidth="1"/>
    <col min="9691" max="9691" width="29.140625" style="6" customWidth="1"/>
    <col min="9692" max="9693" width="13.7109375" style="6" customWidth="1"/>
    <col min="9694" max="9694" width="17.5703125" style="6" customWidth="1"/>
    <col min="9695" max="9695" width="12.42578125" style="6" customWidth="1"/>
    <col min="9696" max="9696" width="20.140625" style="6" customWidth="1"/>
    <col min="9697" max="9697" width="15" style="6" customWidth="1"/>
    <col min="9698" max="9698" width="12.42578125" style="6" customWidth="1"/>
    <col min="9699" max="9699" width="17.5703125" style="6" customWidth="1"/>
    <col min="9700" max="9700" width="15" style="6" customWidth="1"/>
    <col min="9701" max="9702" width="16.28515625" style="6" customWidth="1"/>
    <col min="9703" max="9703" width="15" style="6" customWidth="1"/>
    <col min="9704" max="9704" width="18.85546875" style="6" customWidth="1"/>
    <col min="9705" max="9705" width="11.140625" style="6" customWidth="1"/>
    <col min="9706" max="9706" width="20.140625" style="6" customWidth="1"/>
    <col min="9707" max="9707" width="27.85546875" style="6" customWidth="1"/>
    <col min="9708" max="9708" width="17.5703125" style="6" customWidth="1"/>
    <col min="9709" max="9710" width="8.5703125" style="6" customWidth="1"/>
    <col min="9711" max="9711" width="16.28515625" style="6" customWidth="1"/>
    <col min="9712" max="9712" width="15" style="6" customWidth="1"/>
    <col min="9713" max="9713" width="17.5703125" style="6" customWidth="1"/>
    <col min="9714" max="9714" width="12.42578125" style="6" customWidth="1"/>
    <col min="9715" max="9715" width="15" style="6" customWidth="1"/>
    <col min="9716" max="9716" width="12.42578125" style="6" customWidth="1"/>
    <col min="9717" max="9717" width="6" style="6" customWidth="1"/>
    <col min="9718" max="9718" width="22.7109375" style="6" customWidth="1"/>
    <col min="9719" max="9719" width="31.7109375" style="6" customWidth="1"/>
    <col min="9720" max="9720" width="13.7109375" style="6" customWidth="1"/>
    <col min="9721" max="9721" width="16.28515625" style="6" customWidth="1"/>
    <col min="9722" max="9722" width="22.7109375" style="6" customWidth="1"/>
    <col min="9723" max="9723" width="21.42578125" style="6" customWidth="1"/>
    <col min="9724" max="9724" width="17.5703125" style="6" customWidth="1"/>
    <col min="9725" max="9725" width="16.28515625" style="6" customWidth="1"/>
    <col min="9726" max="9726" width="13.7109375" style="6" customWidth="1"/>
    <col min="9727" max="9727" width="8.5703125" style="6" customWidth="1"/>
    <col min="9728" max="9728" width="15" style="6" customWidth="1"/>
    <col min="9729" max="9729" width="17.5703125" style="6" customWidth="1"/>
    <col min="9730" max="9730" width="26.5703125" style="6" customWidth="1"/>
    <col min="9731" max="9731" width="25.28515625" style="6" customWidth="1"/>
    <col min="9732" max="9733" width="17.5703125" style="6" customWidth="1"/>
    <col min="9734" max="9734" width="12.42578125" style="6" customWidth="1"/>
    <col min="9735" max="9735" width="17.5703125" style="6" customWidth="1"/>
    <col min="9736" max="9736" width="12.42578125" style="6" customWidth="1"/>
    <col min="9737" max="9737" width="15" style="6" customWidth="1"/>
    <col min="9738" max="9738" width="16.28515625" style="6" customWidth="1"/>
    <col min="9739" max="9740" width="17.5703125" style="6" customWidth="1"/>
    <col min="9741" max="9741" width="27.85546875" style="6" customWidth="1"/>
    <col min="9742" max="9742" width="13.7109375" style="6" customWidth="1"/>
    <col min="9743" max="9744" width="17.5703125" style="6" customWidth="1"/>
    <col min="9745" max="9745" width="15" style="6" customWidth="1"/>
    <col min="9746" max="9747" width="12.42578125" style="6" customWidth="1"/>
    <col min="9748" max="9749" width="17.5703125" style="6" customWidth="1"/>
    <col min="9750" max="9750" width="22.7109375" style="6" customWidth="1"/>
    <col min="9751" max="9751" width="17.5703125" style="6" customWidth="1"/>
    <col min="9752" max="9752" width="15" style="6" customWidth="1"/>
    <col min="9753" max="9753" width="17.5703125" style="6" customWidth="1"/>
    <col min="9754" max="9754" width="12.42578125" style="6" customWidth="1"/>
    <col min="9755" max="9755" width="34.28515625" style="6" customWidth="1"/>
    <col min="9756" max="9756" width="29.140625" style="6" customWidth="1"/>
    <col min="9757" max="9758" width="18.85546875" style="6" customWidth="1"/>
    <col min="9759" max="9759" width="12.42578125" style="6" customWidth="1"/>
    <col min="9760" max="9760" width="20.140625" style="6" customWidth="1"/>
    <col min="9761" max="9761" width="16.28515625" style="6" customWidth="1"/>
    <col min="9762" max="9762" width="17.5703125" style="6" customWidth="1"/>
    <col min="9763" max="9944" width="12.42578125" style="6" customWidth="1"/>
    <col min="9945" max="9945" width="20.140625" style="6" customWidth="1"/>
    <col min="9946" max="9946" width="26.5703125" style="6" customWidth="1"/>
    <col min="9947" max="9947" width="29.140625" style="6" customWidth="1"/>
    <col min="9948" max="9949" width="13.7109375" style="6" customWidth="1"/>
    <col min="9950" max="9950" width="17.5703125" style="6" customWidth="1"/>
    <col min="9951" max="9951" width="12.42578125" style="6" customWidth="1"/>
    <col min="9952" max="9952" width="20.140625" style="6" customWidth="1"/>
    <col min="9953" max="9953" width="15" style="6" customWidth="1"/>
    <col min="9954" max="9954" width="12.42578125" style="6" customWidth="1"/>
    <col min="9955" max="9955" width="17.5703125" style="6" customWidth="1"/>
    <col min="9956" max="9956" width="15" style="6" customWidth="1"/>
    <col min="9957" max="9958" width="16.28515625" style="6" customWidth="1"/>
    <col min="9959" max="9959" width="15" style="6" customWidth="1"/>
    <col min="9960" max="9960" width="18.85546875" style="6" customWidth="1"/>
    <col min="9961" max="9961" width="11.140625" style="6" customWidth="1"/>
    <col min="9962" max="9962" width="20.140625" style="6" customWidth="1"/>
    <col min="9963" max="9963" width="27.85546875" style="6" customWidth="1"/>
    <col min="9964" max="9964" width="17.5703125" style="6" customWidth="1"/>
    <col min="9965" max="9966" width="8.5703125" style="6" customWidth="1"/>
    <col min="9967" max="9967" width="16.28515625" style="6" customWidth="1"/>
    <col min="9968" max="9968" width="15" style="6" customWidth="1"/>
    <col min="9969" max="9969" width="17.5703125" style="6" customWidth="1"/>
    <col min="9970" max="9970" width="12.42578125" style="6" customWidth="1"/>
    <col min="9971" max="9971" width="15" style="6" customWidth="1"/>
    <col min="9972" max="9972" width="12.42578125" style="6" customWidth="1"/>
    <col min="9973" max="9973" width="6" style="6" customWidth="1"/>
    <col min="9974" max="9974" width="22.7109375" style="6" customWidth="1"/>
    <col min="9975" max="9975" width="31.7109375" style="6" customWidth="1"/>
    <col min="9976" max="9976" width="13.7109375" style="6" customWidth="1"/>
    <col min="9977" max="9977" width="16.28515625" style="6" customWidth="1"/>
    <col min="9978" max="9978" width="22.7109375" style="6" customWidth="1"/>
    <col min="9979" max="9979" width="21.42578125" style="6" customWidth="1"/>
    <col min="9980" max="9980" width="17.5703125" style="6" customWidth="1"/>
    <col min="9981" max="9981" width="16.28515625" style="6" customWidth="1"/>
    <col min="9982" max="9982" width="13.7109375" style="6" customWidth="1"/>
    <col min="9983" max="9983" width="8.5703125" style="6" customWidth="1"/>
    <col min="9984" max="9984" width="15" style="6" customWidth="1"/>
    <col min="9985" max="9985" width="17.5703125" style="6" customWidth="1"/>
    <col min="9986" max="9986" width="26.5703125" style="6" customWidth="1"/>
    <col min="9987" max="9987" width="25.28515625" style="6" customWidth="1"/>
    <col min="9988" max="9989" width="17.5703125" style="6" customWidth="1"/>
    <col min="9990" max="9990" width="12.42578125" style="6" customWidth="1"/>
    <col min="9991" max="9991" width="17.5703125" style="6" customWidth="1"/>
    <col min="9992" max="9992" width="12.42578125" style="6" customWidth="1"/>
    <col min="9993" max="9993" width="15" style="6" customWidth="1"/>
    <col min="9994" max="9994" width="16.28515625" style="6" customWidth="1"/>
    <col min="9995" max="9996" width="17.5703125" style="6" customWidth="1"/>
    <col min="9997" max="9997" width="27.85546875" style="6" customWidth="1"/>
    <col min="9998" max="9998" width="13.7109375" style="6" customWidth="1"/>
    <col min="9999" max="10000" width="17.5703125" style="6" customWidth="1"/>
    <col min="10001" max="10001" width="15" style="6" customWidth="1"/>
    <col min="10002" max="10003" width="12.42578125" style="6" customWidth="1"/>
    <col min="10004" max="10005" width="17.5703125" style="6" customWidth="1"/>
    <col min="10006" max="10006" width="22.7109375" style="6" customWidth="1"/>
    <col min="10007" max="10007" width="17.5703125" style="6" customWidth="1"/>
    <col min="10008" max="10008" width="15" style="6" customWidth="1"/>
    <col min="10009" max="10009" width="17.5703125" style="6" customWidth="1"/>
    <col min="10010" max="10010" width="12.42578125" style="6" customWidth="1"/>
    <col min="10011" max="10011" width="34.28515625" style="6" customWidth="1"/>
    <col min="10012" max="10012" width="29.140625" style="6" customWidth="1"/>
    <col min="10013" max="10014" width="18.85546875" style="6" customWidth="1"/>
    <col min="10015" max="10015" width="12.42578125" style="6" customWidth="1"/>
    <col min="10016" max="10016" width="20.140625" style="6" customWidth="1"/>
    <col min="10017" max="10017" width="16.28515625" style="6" customWidth="1"/>
    <col min="10018" max="10018" width="17.5703125" style="6" customWidth="1"/>
    <col min="10019" max="10200" width="12.42578125" style="6" customWidth="1"/>
    <col min="10201" max="10201" width="20.140625" style="6" customWidth="1"/>
    <col min="10202" max="10202" width="26.5703125" style="6" customWidth="1"/>
    <col min="10203" max="10203" width="29.140625" style="6" customWidth="1"/>
    <col min="10204" max="10205" width="13.7109375" style="6" customWidth="1"/>
    <col min="10206" max="10206" width="17.5703125" style="6" customWidth="1"/>
    <col min="10207" max="10207" width="12.42578125" style="6" customWidth="1"/>
    <col min="10208" max="10208" width="20.140625" style="6" customWidth="1"/>
    <col min="10209" max="10209" width="15" style="6" customWidth="1"/>
    <col min="10210" max="10210" width="12.42578125" style="6" customWidth="1"/>
    <col min="10211" max="10211" width="17.5703125" style="6" customWidth="1"/>
    <col min="10212" max="10212" width="15" style="6" customWidth="1"/>
    <col min="10213" max="10214" width="16.28515625" style="6" customWidth="1"/>
    <col min="10215" max="10215" width="15" style="6" customWidth="1"/>
    <col min="10216" max="10216" width="18.85546875" style="6" customWidth="1"/>
    <col min="10217" max="10217" width="11.140625" style="6" customWidth="1"/>
    <col min="10218" max="10218" width="20.140625" style="6" customWidth="1"/>
    <col min="10219" max="10219" width="27.85546875" style="6" customWidth="1"/>
    <col min="10220" max="10220" width="17.5703125" style="6" customWidth="1"/>
    <col min="10221" max="10222" width="8.5703125" style="6" customWidth="1"/>
    <col min="10223" max="10223" width="16.28515625" style="6" customWidth="1"/>
    <col min="10224" max="10224" width="15" style="6" customWidth="1"/>
    <col min="10225" max="10225" width="17.5703125" style="6" customWidth="1"/>
    <col min="10226" max="10226" width="12.42578125" style="6" customWidth="1"/>
    <col min="10227" max="10227" width="15" style="6" customWidth="1"/>
    <col min="10228" max="10228" width="12.42578125" style="6" customWidth="1"/>
    <col min="10229" max="10229" width="6" style="6" customWidth="1"/>
    <col min="10230" max="10230" width="22.7109375" style="6" customWidth="1"/>
    <col min="10231" max="10231" width="31.7109375" style="6" customWidth="1"/>
    <col min="10232" max="10232" width="13.7109375" style="6" customWidth="1"/>
    <col min="10233" max="10233" width="16.28515625" style="6" customWidth="1"/>
    <col min="10234" max="10234" width="22.7109375" style="6" customWidth="1"/>
    <col min="10235" max="10235" width="21.42578125" style="6" customWidth="1"/>
    <col min="10236" max="10236" width="17.5703125" style="6" customWidth="1"/>
    <col min="10237" max="10237" width="16.28515625" style="6" customWidth="1"/>
    <col min="10238" max="10238" width="13.7109375" style="6" customWidth="1"/>
    <col min="10239" max="10239" width="8.5703125" style="6" customWidth="1"/>
    <col min="10240" max="10240" width="15" style="6" customWidth="1"/>
    <col min="10241" max="10241" width="17.5703125" style="6" customWidth="1"/>
    <col min="10242" max="10242" width="26.5703125" style="6" customWidth="1"/>
    <col min="10243" max="10243" width="25.28515625" style="6" customWidth="1"/>
    <col min="10244" max="10245" width="17.5703125" style="6" customWidth="1"/>
    <col min="10246" max="10246" width="12.42578125" style="6" customWidth="1"/>
    <col min="10247" max="10247" width="17.5703125" style="6" customWidth="1"/>
    <col min="10248" max="10248" width="12.42578125" style="6" customWidth="1"/>
    <col min="10249" max="10249" width="15" style="6" customWidth="1"/>
    <col min="10250" max="10250" width="16.28515625" style="6" customWidth="1"/>
    <col min="10251" max="10252" width="17.5703125" style="6" customWidth="1"/>
    <col min="10253" max="10253" width="27.85546875" style="6" customWidth="1"/>
    <col min="10254" max="10254" width="13.7109375" style="6" customWidth="1"/>
    <col min="10255" max="10256" width="17.5703125" style="6" customWidth="1"/>
    <col min="10257" max="10257" width="15" style="6" customWidth="1"/>
    <col min="10258" max="10259" width="12.42578125" style="6" customWidth="1"/>
    <col min="10260" max="10261" width="17.5703125" style="6" customWidth="1"/>
    <col min="10262" max="10262" width="22.7109375" style="6" customWidth="1"/>
    <col min="10263" max="10263" width="17.5703125" style="6" customWidth="1"/>
    <col min="10264" max="10264" width="15" style="6" customWidth="1"/>
    <col min="10265" max="10265" width="17.5703125" style="6" customWidth="1"/>
    <col min="10266" max="10266" width="12.42578125" style="6" customWidth="1"/>
    <col min="10267" max="10267" width="34.28515625" style="6" customWidth="1"/>
    <col min="10268" max="10268" width="29.140625" style="6" customWidth="1"/>
    <col min="10269" max="10270" width="18.85546875" style="6" customWidth="1"/>
    <col min="10271" max="10271" width="12.42578125" style="6" customWidth="1"/>
    <col min="10272" max="10272" width="20.140625" style="6" customWidth="1"/>
    <col min="10273" max="10273" width="16.28515625" style="6" customWidth="1"/>
    <col min="10274" max="10274" width="17.5703125" style="6" customWidth="1"/>
    <col min="10275" max="10456" width="12.42578125" style="6" customWidth="1"/>
    <col min="10457" max="10457" width="20.140625" style="6" customWidth="1"/>
    <col min="10458" max="10458" width="26.5703125" style="6" customWidth="1"/>
    <col min="10459" max="10459" width="29.140625" style="6" customWidth="1"/>
    <col min="10460" max="10461" width="13.7109375" style="6" customWidth="1"/>
    <col min="10462" max="10462" width="17.5703125" style="6" customWidth="1"/>
    <col min="10463" max="10463" width="12.42578125" style="6" customWidth="1"/>
    <col min="10464" max="10464" width="20.140625" style="6" customWidth="1"/>
    <col min="10465" max="10465" width="15" style="6" customWidth="1"/>
    <col min="10466" max="10466" width="12.42578125" style="6" customWidth="1"/>
    <col min="10467" max="10467" width="17.5703125" style="6" customWidth="1"/>
    <col min="10468" max="10468" width="15" style="6" customWidth="1"/>
    <col min="10469" max="10470" width="16.28515625" style="6" customWidth="1"/>
    <col min="10471" max="10471" width="15" style="6" customWidth="1"/>
    <col min="10472" max="10472" width="18.85546875" style="6" customWidth="1"/>
    <col min="10473" max="10473" width="11.140625" style="6" customWidth="1"/>
    <col min="10474" max="10474" width="20.140625" style="6" customWidth="1"/>
    <col min="10475" max="10475" width="27.85546875" style="6" customWidth="1"/>
    <col min="10476" max="10476" width="17.5703125" style="6" customWidth="1"/>
    <col min="10477" max="10478" width="8.5703125" style="6" customWidth="1"/>
    <col min="10479" max="10479" width="16.28515625" style="6" customWidth="1"/>
    <col min="10480" max="10480" width="15" style="6" customWidth="1"/>
    <col min="10481" max="10481" width="17.5703125" style="6" customWidth="1"/>
    <col min="10482" max="10482" width="12.42578125" style="6" customWidth="1"/>
    <col min="10483" max="10483" width="15" style="6" customWidth="1"/>
    <col min="10484" max="10484" width="12.42578125" style="6" customWidth="1"/>
    <col min="10485" max="10485" width="6" style="6" customWidth="1"/>
    <col min="10486" max="10486" width="22.7109375" style="6" customWidth="1"/>
    <col min="10487" max="10487" width="31.7109375" style="6" customWidth="1"/>
    <col min="10488" max="10488" width="13.7109375" style="6" customWidth="1"/>
    <col min="10489" max="10489" width="16.28515625" style="6" customWidth="1"/>
    <col min="10490" max="10490" width="22.7109375" style="6" customWidth="1"/>
    <col min="10491" max="10491" width="21.42578125" style="6" customWidth="1"/>
    <col min="10492" max="10492" width="17.5703125" style="6" customWidth="1"/>
    <col min="10493" max="10493" width="16.28515625" style="6" customWidth="1"/>
    <col min="10494" max="10494" width="13.7109375" style="6" customWidth="1"/>
    <col min="10495" max="10495" width="8.5703125" style="6" customWidth="1"/>
    <col min="10496" max="10496" width="15" style="6" customWidth="1"/>
    <col min="10497" max="10497" width="17.5703125" style="6" customWidth="1"/>
    <col min="10498" max="10498" width="26.5703125" style="6" customWidth="1"/>
    <col min="10499" max="10499" width="25.28515625" style="6" customWidth="1"/>
    <col min="10500" max="10501" width="17.5703125" style="6" customWidth="1"/>
    <col min="10502" max="10502" width="12.42578125" style="6" customWidth="1"/>
    <col min="10503" max="10503" width="17.5703125" style="6" customWidth="1"/>
    <col min="10504" max="10504" width="12.42578125" style="6" customWidth="1"/>
    <col min="10505" max="10505" width="15" style="6" customWidth="1"/>
    <col min="10506" max="10506" width="16.28515625" style="6" customWidth="1"/>
    <col min="10507" max="10508" width="17.5703125" style="6" customWidth="1"/>
    <col min="10509" max="10509" width="27.85546875" style="6" customWidth="1"/>
    <col min="10510" max="10510" width="13.7109375" style="6" customWidth="1"/>
    <col min="10511" max="10512" width="17.5703125" style="6" customWidth="1"/>
    <col min="10513" max="10513" width="15" style="6" customWidth="1"/>
    <col min="10514" max="10515" width="12.42578125" style="6" customWidth="1"/>
    <col min="10516" max="10517" width="17.5703125" style="6" customWidth="1"/>
    <col min="10518" max="10518" width="22.7109375" style="6" customWidth="1"/>
    <col min="10519" max="10519" width="17.5703125" style="6" customWidth="1"/>
    <col min="10520" max="10520" width="15" style="6" customWidth="1"/>
    <col min="10521" max="10521" width="17.5703125" style="6" customWidth="1"/>
    <col min="10522" max="10522" width="12.42578125" style="6" customWidth="1"/>
    <col min="10523" max="10523" width="34.28515625" style="6" customWidth="1"/>
    <col min="10524" max="10524" width="29.140625" style="6" customWidth="1"/>
    <col min="10525" max="10526" width="18.85546875" style="6" customWidth="1"/>
    <col min="10527" max="10527" width="12.42578125" style="6" customWidth="1"/>
    <col min="10528" max="10528" width="20.140625" style="6" customWidth="1"/>
    <col min="10529" max="10529" width="16.28515625" style="6" customWidth="1"/>
    <col min="10530" max="10530" width="17.5703125" style="6" customWidth="1"/>
    <col min="10531" max="10712" width="12.42578125" style="6" customWidth="1"/>
    <col min="10713" max="10713" width="20.140625" style="6" customWidth="1"/>
    <col min="10714" max="10714" width="26.5703125" style="6" customWidth="1"/>
    <col min="10715" max="10715" width="29.140625" style="6" customWidth="1"/>
    <col min="10716" max="10717" width="13.7109375" style="6" customWidth="1"/>
    <col min="10718" max="10718" width="17.5703125" style="6" customWidth="1"/>
    <col min="10719" max="10719" width="12.42578125" style="6" customWidth="1"/>
    <col min="10720" max="10720" width="20.140625" style="6" customWidth="1"/>
    <col min="10721" max="10721" width="15" style="6" customWidth="1"/>
    <col min="10722" max="10722" width="12.42578125" style="6" customWidth="1"/>
    <col min="10723" max="10723" width="17.5703125" style="6" customWidth="1"/>
    <col min="10724" max="10724" width="15" style="6" customWidth="1"/>
    <col min="10725" max="10726" width="16.28515625" style="6" customWidth="1"/>
    <col min="10727" max="10727" width="15" style="6" customWidth="1"/>
    <col min="10728" max="10728" width="18.85546875" style="6" customWidth="1"/>
    <col min="10729" max="10729" width="11.140625" style="6" customWidth="1"/>
    <col min="10730" max="10730" width="20.140625" style="6" customWidth="1"/>
    <col min="10731" max="10731" width="27.85546875" style="6" customWidth="1"/>
    <col min="10732" max="10732" width="17.5703125" style="6" customWidth="1"/>
    <col min="10733" max="10734" width="8.5703125" style="6" customWidth="1"/>
    <col min="10735" max="10735" width="16.28515625" style="6" customWidth="1"/>
    <col min="10736" max="10736" width="15" style="6" customWidth="1"/>
    <col min="10737" max="10737" width="17.5703125" style="6" customWidth="1"/>
    <col min="10738" max="10738" width="12.42578125" style="6" customWidth="1"/>
    <col min="10739" max="10739" width="15" style="6" customWidth="1"/>
    <col min="10740" max="10740" width="12.42578125" style="6" customWidth="1"/>
    <col min="10741" max="10741" width="6" style="6" customWidth="1"/>
    <col min="10742" max="10742" width="22.7109375" style="6" customWidth="1"/>
    <col min="10743" max="10743" width="31.7109375" style="6" customWidth="1"/>
    <col min="10744" max="10744" width="13.7109375" style="6" customWidth="1"/>
    <col min="10745" max="10745" width="16.28515625" style="6" customWidth="1"/>
    <col min="10746" max="10746" width="22.7109375" style="6" customWidth="1"/>
    <col min="10747" max="10747" width="21.42578125" style="6" customWidth="1"/>
    <col min="10748" max="10748" width="17.5703125" style="6" customWidth="1"/>
    <col min="10749" max="10749" width="16.28515625" style="6" customWidth="1"/>
    <col min="10750" max="10750" width="13.7109375" style="6" customWidth="1"/>
    <col min="10751" max="10751" width="8.5703125" style="6" customWidth="1"/>
    <col min="10752" max="10752" width="15" style="6" customWidth="1"/>
    <col min="10753" max="10753" width="17.5703125" style="6" customWidth="1"/>
    <col min="10754" max="10754" width="26.5703125" style="6" customWidth="1"/>
    <col min="10755" max="10755" width="25.28515625" style="6" customWidth="1"/>
    <col min="10756" max="10757" width="17.5703125" style="6" customWidth="1"/>
    <col min="10758" max="10758" width="12.42578125" style="6" customWidth="1"/>
    <col min="10759" max="10759" width="17.5703125" style="6" customWidth="1"/>
    <col min="10760" max="10760" width="12.42578125" style="6" customWidth="1"/>
    <col min="10761" max="10761" width="15" style="6" customWidth="1"/>
    <col min="10762" max="10762" width="16.28515625" style="6" customWidth="1"/>
    <col min="10763" max="10764" width="17.5703125" style="6" customWidth="1"/>
    <col min="10765" max="10765" width="27.85546875" style="6" customWidth="1"/>
    <col min="10766" max="10766" width="13.7109375" style="6" customWidth="1"/>
    <col min="10767" max="10768" width="17.5703125" style="6" customWidth="1"/>
    <col min="10769" max="10769" width="15" style="6" customWidth="1"/>
    <col min="10770" max="10771" width="12.42578125" style="6" customWidth="1"/>
    <col min="10772" max="10773" width="17.5703125" style="6" customWidth="1"/>
    <col min="10774" max="10774" width="22.7109375" style="6" customWidth="1"/>
    <col min="10775" max="10775" width="17.5703125" style="6" customWidth="1"/>
    <col min="10776" max="10776" width="15" style="6" customWidth="1"/>
    <col min="10777" max="10777" width="17.5703125" style="6" customWidth="1"/>
    <col min="10778" max="10778" width="12.42578125" style="6" customWidth="1"/>
    <col min="10779" max="10779" width="34.28515625" style="6" customWidth="1"/>
    <col min="10780" max="10780" width="29.140625" style="6" customWidth="1"/>
    <col min="10781" max="10782" width="18.85546875" style="6" customWidth="1"/>
    <col min="10783" max="10783" width="12.42578125" style="6" customWidth="1"/>
    <col min="10784" max="10784" width="20.140625" style="6" customWidth="1"/>
    <col min="10785" max="10785" width="16.28515625" style="6" customWidth="1"/>
    <col min="10786" max="10786" width="17.5703125" style="6" customWidth="1"/>
    <col min="10787" max="10968" width="12.42578125" style="6" customWidth="1"/>
    <col min="10969" max="10969" width="20.140625" style="6" customWidth="1"/>
    <col min="10970" max="10970" width="26.5703125" style="6" customWidth="1"/>
    <col min="10971" max="10971" width="29.140625" style="6" customWidth="1"/>
    <col min="10972" max="10973" width="13.7109375" style="6" customWidth="1"/>
    <col min="10974" max="10974" width="17.5703125" style="6" customWidth="1"/>
    <col min="10975" max="10975" width="12.42578125" style="6" customWidth="1"/>
    <col min="10976" max="10976" width="20.140625" style="6" customWidth="1"/>
    <col min="10977" max="10977" width="15" style="6" customWidth="1"/>
    <col min="10978" max="10978" width="12.42578125" style="6" customWidth="1"/>
    <col min="10979" max="10979" width="17.5703125" style="6" customWidth="1"/>
    <col min="10980" max="10980" width="15" style="6" customWidth="1"/>
    <col min="10981" max="10982" width="16.28515625" style="6" customWidth="1"/>
    <col min="10983" max="10983" width="15" style="6" customWidth="1"/>
    <col min="10984" max="10984" width="18.85546875" style="6" customWidth="1"/>
    <col min="10985" max="10985" width="11.140625" style="6" customWidth="1"/>
    <col min="10986" max="10986" width="20.140625" style="6" customWidth="1"/>
    <col min="10987" max="10987" width="27.85546875" style="6" customWidth="1"/>
    <col min="10988" max="10988" width="17.5703125" style="6" customWidth="1"/>
    <col min="10989" max="10990" width="8.5703125" style="6" customWidth="1"/>
    <col min="10991" max="10991" width="16.28515625" style="6" customWidth="1"/>
    <col min="10992" max="10992" width="15" style="6" customWidth="1"/>
    <col min="10993" max="10993" width="17.5703125" style="6" customWidth="1"/>
    <col min="10994" max="10994" width="12.42578125" style="6" customWidth="1"/>
    <col min="10995" max="10995" width="15" style="6" customWidth="1"/>
    <col min="10996" max="10996" width="12.42578125" style="6" customWidth="1"/>
    <col min="10997" max="10997" width="6" style="6" customWidth="1"/>
    <col min="10998" max="10998" width="22.7109375" style="6" customWidth="1"/>
    <col min="10999" max="10999" width="31.7109375" style="6" customWidth="1"/>
    <col min="11000" max="11000" width="13.7109375" style="6" customWidth="1"/>
    <col min="11001" max="11001" width="16.28515625" style="6" customWidth="1"/>
    <col min="11002" max="11002" width="22.7109375" style="6" customWidth="1"/>
    <col min="11003" max="11003" width="21.42578125" style="6" customWidth="1"/>
    <col min="11004" max="11004" width="17.5703125" style="6" customWidth="1"/>
    <col min="11005" max="11005" width="16.28515625" style="6" customWidth="1"/>
    <col min="11006" max="11006" width="13.7109375" style="6" customWidth="1"/>
    <col min="11007" max="11007" width="8.5703125" style="6" customWidth="1"/>
    <col min="11008" max="11008" width="15" style="6" customWidth="1"/>
    <col min="11009" max="11009" width="17.5703125" style="6" customWidth="1"/>
    <col min="11010" max="11010" width="26.5703125" style="6" customWidth="1"/>
    <col min="11011" max="11011" width="25.28515625" style="6" customWidth="1"/>
    <col min="11012" max="11013" width="17.5703125" style="6" customWidth="1"/>
    <col min="11014" max="11014" width="12.42578125" style="6" customWidth="1"/>
    <col min="11015" max="11015" width="17.5703125" style="6" customWidth="1"/>
    <col min="11016" max="11016" width="12.42578125" style="6" customWidth="1"/>
    <col min="11017" max="11017" width="15" style="6" customWidth="1"/>
    <col min="11018" max="11018" width="16.28515625" style="6" customWidth="1"/>
    <col min="11019" max="11020" width="17.5703125" style="6" customWidth="1"/>
    <col min="11021" max="11021" width="27.85546875" style="6" customWidth="1"/>
    <col min="11022" max="11022" width="13.7109375" style="6" customWidth="1"/>
    <col min="11023" max="11024" width="17.5703125" style="6" customWidth="1"/>
    <col min="11025" max="11025" width="15" style="6" customWidth="1"/>
    <col min="11026" max="11027" width="12.42578125" style="6" customWidth="1"/>
    <col min="11028" max="11029" width="17.5703125" style="6" customWidth="1"/>
    <col min="11030" max="11030" width="22.7109375" style="6" customWidth="1"/>
    <col min="11031" max="11031" width="17.5703125" style="6" customWidth="1"/>
    <col min="11032" max="11032" width="15" style="6" customWidth="1"/>
    <col min="11033" max="11033" width="17.5703125" style="6" customWidth="1"/>
    <col min="11034" max="11034" width="12.42578125" style="6" customWidth="1"/>
    <col min="11035" max="11035" width="34.28515625" style="6" customWidth="1"/>
    <col min="11036" max="11036" width="29.140625" style="6" customWidth="1"/>
    <col min="11037" max="11038" width="18.85546875" style="6" customWidth="1"/>
    <col min="11039" max="11039" width="12.42578125" style="6" customWidth="1"/>
    <col min="11040" max="11040" width="20.140625" style="6" customWidth="1"/>
    <col min="11041" max="11041" width="16.28515625" style="6" customWidth="1"/>
    <col min="11042" max="11042" width="17.5703125" style="6" customWidth="1"/>
    <col min="11043" max="11224" width="12.42578125" style="6" customWidth="1"/>
    <col min="11225" max="11225" width="20.140625" style="6" customWidth="1"/>
    <col min="11226" max="11226" width="26.5703125" style="6" customWidth="1"/>
    <col min="11227" max="11227" width="29.140625" style="6" customWidth="1"/>
    <col min="11228" max="11229" width="13.7109375" style="6" customWidth="1"/>
    <col min="11230" max="11230" width="17.5703125" style="6" customWidth="1"/>
    <col min="11231" max="11231" width="12.42578125" style="6" customWidth="1"/>
    <col min="11232" max="11232" width="20.140625" style="6" customWidth="1"/>
    <col min="11233" max="11233" width="15" style="6" customWidth="1"/>
    <col min="11234" max="11234" width="12.42578125" style="6" customWidth="1"/>
    <col min="11235" max="11235" width="17.5703125" style="6" customWidth="1"/>
    <col min="11236" max="11236" width="15" style="6" customWidth="1"/>
    <col min="11237" max="11238" width="16.28515625" style="6" customWidth="1"/>
    <col min="11239" max="11239" width="15" style="6" customWidth="1"/>
    <col min="11240" max="11240" width="18.85546875" style="6" customWidth="1"/>
    <col min="11241" max="11241" width="11.140625" style="6" customWidth="1"/>
    <col min="11242" max="11242" width="20.140625" style="6" customWidth="1"/>
    <col min="11243" max="11243" width="27.85546875" style="6" customWidth="1"/>
    <col min="11244" max="11244" width="17.5703125" style="6" customWidth="1"/>
    <col min="11245" max="11246" width="8.5703125" style="6" customWidth="1"/>
    <col min="11247" max="11247" width="16.28515625" style="6" customWidth="1"/>
    <col min="11248" max="11248" width="15" style="6" customWidth="1"/>
    <col min="11249" max="11249" width="17.5703125" style="6" customWidth="1"/>
    <col min="11250" max="11250" width="12.42578125" style="6" customWidth="1"/>
    <col min="11251" max="11251" width="15" style="6" customWidth="1"/>
    <col min="11252" max="11252" width="12.42578125" style="6" customWidth="1"/>
    <col min="11253" max="11253" width="6" style="6" customWidth="1"/>
    <col min="11254" max="11254" width="22.7109375" style="6" customWidth="1"/>
    <col min="11255" max="11255" width="31.7109375" style="6" customWidth="1"/>
    <col min="11256" max="11256" width="13.7109375" style="6" customWidth="1"/>
    <col min="11257" max="11257" width="16.28515625" style="6" customWidth="1"/>
    <col min="11258" max="11258" width="22.7109375" style="6" customWidth="1"/>
    <col min="11259" max="11259" width="21.42578125" style="6" customWidth="1"/>
    <col min="11260" max="11260" width="17.5703125" style="6" customWidth="1"/>
    <col min="11261" max="11261" width="16.28515625" style="6" customWidth="1"/>
    <col min="11262" max="11262" width="13.7109375" style="6" customWidth="1"/>
    <col min="11263" max="11263" width="8.5703125" style="6" customWidth="1"/>
    <col min="11264" max="11264" width="15" style="6" customWidth="1"/>
    <col min="11265" max="11265" width="17.5703125" style="6" customWidth="1"/>
    <col min="11266" max="11266" width="26.5703125" style="6" customWidth="1"/>
    <col min="11267" max="11267" width="25.28515625" style="6" customWidth="1"/>
    <col min="11268" max="11269" width="17.5703125" style="6" customWidth="1"/>
    <col min="11270" max="11270" width="12.42578125" style="6" customWidth="1"/>
    <col min="11271" max="11271" width="17.5703125" style="6" customWidth="1"/>
    <col min="11272" max="11272" width="12.42578125" style="6" customWidth="1"/>
    <col min="11273" max="11273" width="15" style="6" customWidth="1"/>
    <col min="11274" max="11274" width="16.28515625" style="6" customWidth="1"/>
    <col min="11275" max="11276" width="17.5703125" style="6" customWidth="1"/>
    <col min="11277" max="11277" width="27.85546875" style="6" customWidth="1"/>
    <col min="11278" max="11278" width="13.7109375" style="6" customWidth="1"/>
    <col min="11279" max="11280" width="17.5703125" style="6" customWidth="1"/>
    <col min="11281" max="11281" width="15" style="6" customWidth="1"/>
    <col min="11282" max="11283" width="12.42578125" style="6" customWidth="1"/>
    <col min="11284" max="11285" width="17.5703125" style="6" customWidth="1"/>
    <col min="11286" max="11286" width="22.7109375" style="6" customWidth="1"/>
    <col min="11287" max="11287" width="17.5703125" style="6" customWidth="1"/>
    <col min="11288" max="11288" width="15" style="6" customWidth="1"/>
    <col min="11289" max="11289" width="17.5703125" style="6" customWidth="1"/>
    <col min="11290" max="11290" width="12.42578125" style="6" customWidth="1"/>
    <col min="11291" max="11291" width="34.28515625" style="6" customWidth="1"/>
    <col min="11292" max="11292" width="29.140625" style="6" customWidth="1"/>
    <col min="11293" max="11294" width="18.85546875" style="6" customWidth="1"/>
    <col min="11295" max="11295" width="12.42578125" style="6" customWidth="1"/>
    <col min="11296" max="11296" width="20.140625" style="6" customWidth="1"/>
    <col min="11297" max="11297" width="16.28515625" style="6" customWidth="1"/>
    <col min="11298" max="11298" width="17.5703125" style="6" customWidth="1"/>
    <col min="11299" max="11480" width="12.42578125" style="6" customWidth="1"/>
    <col min="11481" max="11481" width="20.140625" style="6" customWidth="1"/>
    <col min="11482" max="11482" width="26.5703125" style="6" customWidth="1"/>
    <col min="11483" max="11483" width="29.140625" style="6" customWidth="1"/>
    <col min="11484" max="11485" width="13.7109375" style="6" customWidth="1"/>
    <col min="11486" max="11486" width="17.5703125" style="6" customWidth="1"/>
    <col min="11487" max="11487" width="12.42578125" style="6" customWidth="1"/>
    <col min="11488" max="11488" width="20.140625" style="6" customWidth="1"/>
    <col min="11489" max="11489" width="15" style="6" customWidth="1"/>
    <col min="11490" max="11490" width="12.42578125" style="6" customWidth="1"/>
    <col min="11491" max="11491" width="17.5703125" style="6" customWidth="1"/>
    <col min="11492" max="11492" width="15" style="6" customWidth="1"/>
    <col min="11493" max="11494" width="16.28515625" style="6" customWidth="1"/>
    <col min="11495" max="11495" width="15" style="6" customWidth="1"/>
    <col min="11496" max="11496" width="18.85546875" style="6" customWidth="1"/>
    <col min="11497" max="11497" width="11.140625" style="6" customWidth="1"/>
    <col min="11498" max="11498" width="20.140625" style="6" customWidth="1"/>
    <col min="11499" max="11499" width="27.85546875" style="6" customWidth="1"/>
    <col min="11500" max="11500" width="17.5703125" style="6" customWidth="1"/>
    <col min="11501" max="11502" width="8.5703125" style="6" customWidth="1"/>
    <col min="11503" max="11503" width="16.28515625" style="6" customWidth="1"/>
    <col min="11504" max="11504" width="15" style="6" customWidth="1"/>
    <col min="11505" max="11505" width="17.5703125" style="6" customWidth="1"/>
    <col min="11506" max="11506" width="12.42578125" style="6" customWidth="1"/>
    <col min="11507" max="11507" width="15" style="6" customWidth="1"/>
    <col min="11508" max="11508" width="12.42578125" style="6" customWidth="1"/>
    <col min="11509" max="11509" width="6" style="6" customWidth="1"/>
    <col min="11510" max="11510" width="22.7109375" style="6" customWidth="1"/>
    <col min="11511" max="11511" width="31.7109375" style="6" customWidth="1"/>
    <col min="11512" max="11512" width="13.7109375" style="6" customWidth="1"/>
    <col min="11513" max="11513" width="16.28515625" style="6" customWidth="1"/>
    <col min="11514" max="11514" width="22.7109375" style="6" customWidth="1"/>
    <col min="11515" max="11515" width="21.42578125" style="6" customWidth="1"/>
    <col min="11516" max="11516" width="17.5703125" style="6" customWidth="1"/>
    <col min="11517" max="11517" width="16.28515625" style="6" customWidth="1"/>
    <col min="11518" max="11518" width="13.7109375" style="6" customWidth="1"/>
    <col min="11519" max="11519" width="8.5703125" style="6" customWidth="1"/>
    <col min="11520" max="11520" width="15" style="6" customWidth="1"/>
    <col min="11521" max="11521" width="17.5703125" style="6" customWidth="1"/>
    <col min="11522" max="11522" width="26.5703125" style="6" customWidth="1"/>
    <col min="11523" max="11523" width="25.28515625" style="6" customWidth="1"/>
    <col min="11524" max="11525" width="17.5703125" style="6" customWidth="1"/>
    <col min="11526" max="11526" width="12.42578125" style="6" customWidth="1"/>
    <col min="11527" max="11527" width="17.5703125" style="6" customWidth="1"/>
    <col min="11528" max="11528" width="12.42578125" style="6" customWidth="1"/>
    <col min="11529" max="11529" width="15" style="6" customWidth="1"/>
    <col min="11530" max="11530" width="16.28515625" style="6" customWidth="1"/>
    <col min="11531" max="11532" width="17.5703125" style="6" customWidth="1"/>
    <col min="11533" max="11533" width="27.85546875" style="6" customWidth="1"/>
    <col min="11534" max="11534" width="13.7109375" style="6" customWidth="1"/>
    <col min="11535" max="11536" width="17.5703125" style="6" customWidth="1"/>
    <col min="11537" max="11537" width="15" style="6" customWidth="1"/>
    <col min="11538" max="11539" width="12.42578125" style="6" customWidth="1"/>
    <col min="11540" max="11541" width="17.5703125" style="6" customWidth="1"/>
    <col min="11542" max="11542" width="22.7109375" style="6" customWidth="1"/>
    <col min="11543" max="11543" width="17.5703125" style="6" customWidth="1"/>
    <col min="11544" max="11544" width="15" style="6" customWidth="1"/>
    <col min="11545" max="11545" width="17.5703125" style="6" customWidth="1"/>
    <col min="11546" max="11546" width="12.42578125" style="6" customWidth="1"/>
    <col min="11547" max="11547" width="34.28515625" style="6" customWidth="1"/>
    <col min="11548" max="11548" width="29.140625" style="6" customWidth="1"/>
    <col min="11549" max="11550" width="18.85546875" style="6" customWidth="1"/>
    <col min="11551" max="11551" width="12.42578125" style="6" customWidth="1"/>
    <col min="11552" max="11552" width="20.140625" style="6" customWidth="1"/>
    <col min="11553" max="11553" width="16.28515625" style="6" customWidth="1"/>
    <col min="11554" max="11554" width="17.5703125" style="6" customWidth="1"/>
    <col min="11555" max="11736" width="12.42578125" style="6" customWidth="1"/>
    <col min="11737" max="11737" width="20.140625" style="6" customWidth="1"/>
    <col min="11738" max="11738" width="26.5703125" style="6" customWidth="1"/>
    <col min="11739" max="11739" width="29.140625" style="6" customWidth="1"/>
    <col min="11740" max="11741" width="13.7109375" style="6" customWidth="1"/>
    <col min="11742" max="11742" width="17.5703125" style="6" customWidth="1"/>
    <col min="11743" max="11743" width="12.42578125" style="6" customWidth="1"/>
    <col min="11744" max="11744" width="20.140625" style="6" customWidth="1"/>
    <col min="11745" max="11745" width="15" style="6" customWidth="1"/>
    <col min="11746" max="11746" width="12.42578125" style="6" customWidth="1"/>
    <col min="11747" max="11747" width="17.5703125" style="6" customWidth="1"/>
    <col min="11748" max="11748" width="15" style="6" customWidth="1"/>
    <col min="11749" max="11750" width="16.28515625" style="6" customWidth="1"/>
    <col min="11751" max="11751" width="15" style="6" customWidth="1"/>
    <col min="11752" max="11752" width="18.85546875" style="6" customWidth="1"/>
    <col min="11753" max="11753" width="11.140625" style="6" customWidth="1"/>
    <col min="11754" max="11754" width="20.140625" style="6" customWidth="1"/>
    <col min="11755" max="11755" width="27.85546875" style="6" customWidth="1"/>
    <col min="11756" max="11756" width="17.5703125" style="6" customWidth="1"/>
    <col min="11757" max="11758" width="8.5703125" style="6" customWidth="1"/>
    <col min="11759" max="11759" width="16.28515625" style="6" customWidth="1"/>
    <col min="11760" max="11760" width="15" style="6" customWidth="1"/>
    <col min="11761" max="11761" width="17.5703125" style="6" customWidth="1"/>
    <col min="11762" max="11762" width="12.42578125" style="6" customWidth="1"/>
    <col min="11763" max="11763" width="15" style="6" customWidth="1"/>
    <col min="11764" max="11764" width="12.42578125" style="6" customWidth="1"/>
    <col min="11765" max="11765" width="6" style="6" customWidth="1"/>
    <col min="11766" max="11766" width="22.7109375" style="6" customWidth="1"/>
    <col min="11767" max="11767" width="31.7109375" style="6" customWidth="1"/>
    <col min="11768" max="11768" width="13.7109375" style="6" customWidth="1"/>
    <col min="11769" max="11769" width="16.28515625" style="6" customWidth="1"/>
    <col min="11770" max="11770" width="22.7109375" style="6" customWidth="1"/>
    <col min="11771" max="11771" width="21.42578125" style="6" customWidth="1"/>
    <col min="11772" max="11772" width="17.5703125" style="6" customWidth="1"/>
    <col min="11773" max="11773" width="16.28515625" style="6" customWidth="1"/>
    <col min="11774" max="11774" width="13.7109375" style="6" customWidth="1"/>
    <col min="11775" max="11775" width="8.5703125" style="6" customWidth="1"/>
    <col min="11776" max="11776" width="15" style="6" customWidth="1"/>
    <col min="11777" max="11777" width="17.5703125" style="6" customWidth="1"/>
    <col min="11778" max="11778" width="26.5703125" style="6" customWidth="1"/>
    <col min="11779" max="11779" width="25.28515625" style="6" customWidth="1"/>
    <col min="11780" max="11781" width="17.5703125" style="6" customWidth="1"/>
    <col min="11782" max="11782" width="12.42578125" style="6" customWidth="1"/>
    <col min="11783" max="11783" width="17.5703125" style="6" customWidth="1"/>
    <col min="11784" max="11784" width="12.42578125" style="6" customWidth="1"/>
    <col min="11785" max="11785" width="15" style="6" customWidth="1"/>
    <col min="11786" max="11786" width="16.28515625" style="6" customWidth="1"/>
    <col min="11787" max="11788" width="17.5703125" style="6" customWidth="1"/>
    <col min="11789" max="11789" width="27.85546875" style="6" customWidth="1"/>
    <col min="11790" max="11790" width="13.7109375" style="6" customWidth="1"/>
    <col min="11791" max="11792" width="17.5703125" style="6" customWidth="1"/>
    <col min="11793" max="11793" width="15" style="6" customWidth="1"/>
    <col min="11794" max="11795" width="12.42578125" style="6" customWidth="1"/>
    <col min="11796" max="11797" width="17.5703125" style="6" customWidth="1"/>
    <col min="11798" max="11798" width="22.7109375" style="6" customWidth="1"/>
    <col min="11799" max="11799" width="17.5703125" style="6" customWidth="1"/>
    <col min="11800" max="11800" width="15" style="6" customWidth="1"/>
    <col min="11801" max="11801" width="17.5703125" style="6" customWidth="1"/>
    <col min="11802" max="11802" width="12.42578125" style="6" customWidth="1"/>
    <col min="11803" max="11803" width="34.28515625" style="6" customWidth="1"/>
    <col min="11804" max="11804" width="29.140625" style="6" customWidth="1"/>
    <col min="11805" max="11806" width="18.85546875" style="6" customWidth="1"/>
    <col min="11807" max="11807" width="12.42578125" style="6" customWidth="1"/>
    <col min="11808" max="11808" width="20.140625" style="6" customWidth="1"/>
    <col min="11809" max="11809" width="16.28515625" style="6" customWidth="1"/>
    <col min="11810" max="11810" width="17.5703125" style="6" customWidth="1"/>
    <col min="11811" max="11992" width="12.42578125" style="6" customWidth="1"/>
    <col min="11993" max="11993" width="20.140625" style="6" customWidth="1"/>
    <col min="11994" max="11994" width="26.5703125" style="6" customWidth="1"/>
    <col min="11995" max="11995" width="29.140625" style="6" customWidth="1"/>
    <col min="11996" max="11997" width="13.7109375" style="6" customWidth="1"/>
    <col min="11998" max="11998" width="17.5703125" style="6" customWidth="1"/>
    <col min="11999" max="11999" width="12.42578125" style="6" customWidth="1"/>
    <col min="12000" max="12000" width="20.140625" style="6" customWidth="1"/>
    <col min="12001" max="12001" width="15" style="6" customWidth="1"/>
    <col min="12002" max="12002" width="12.42578125" style="6" customWidth="1"/>
    <col min="12003" max="12003" width="17.5703125" style="6" customWidth="1"/>
    <col min="12004" max="12004" width="15" style="6" customWidth="1"/>
    <col min="12005" max="12006" width="16.28515625" style="6" customWidth="1"/>
    <col min="12007" max="12007" width="15" style="6" customWidth="1"/>
    <col min="12008" max="12008" width="18.85546875" style="6" customWidth="1"/>
    <col min="12009" max="12009" width="11.140625" style="6" customWidth="1"/>
    <col min="12010" max="12010" width="20.140625" style="6" customWidth="1"/>
    <col min="12011" max="12011" width="27.85546875" style="6" customWidth="1"/>
    <col min="12012" max="12012" width="17.5703125" style="6" customWidth="1"/>
    <col min="12013" max="12014" width="8.5703125" style="6" customWidth="1"/>
    <col min="12015" max="12015" width="16.28515625" style="6" customWidth="1"/>
    <col min="12016" max="12016" width="15" style="6" customWidth="1"/>
    <col min="12017" max="12017" width="17.5703125" style="6" customWidth="1"/>
    <col min="12018" max="12018" width="12.42578125" style="6" customWidth="1"/>
    <col min="12019" max="12019" width="15" style="6" customWidth="1"/>
    <col min="12020" max="12020" width="12.42578125" style="6" customWidth="1"/>
    <col min="12021" max="12021" width="6" style="6" customWidth="1"/>
    <col min="12022" max="12022" width="22.7109375" style="6" customWidth="1"/>
    <col min="12023" max="12023" width="31.7109375" style="6" customWidth="1"/>
    <col min="12024" max="12024" width="13.7109375" style="6" customWidth="1"/>
    <col min="12025" max="12025" width="16.28515625" style="6" customWidth="1"/>
    <col min="12026" max="12026" width="22.7109375" style="6" customWidth="1"/>
    <col min="12027" max="12027" width="21.42578125" style="6" customWidth="1"/>
    <col min="12028" max="12028" width="17.5703125" style="6" customWidth="1"/>
    <col min="12029" max="12029" width="16.28515625" style="6" customWidth="1"/>
    <col min="12030" max="12030" width="13.7109375" style="6" customWidth="1"/>
    <col min="12031" max="12031" width="8.5703125" style="6" customWidth="1"/>
    <col min="12032" max="12032" width="15" style="6" customWidth="1"/>
    <col min="12033" max="12033" width="17.5703125" style="6" customWidth="1"/>
    <col min="12034" max="12034" width="26.5703125" style="6" customWidth="1"/>
    <col min="12035" max="12035" width="25.28515625" style="6" customWidth="1"/>
    <col min="12036" max="12037" width="17.5703125" style="6" customWidth="1"/>
    <col min="12038" max="12038" width="12.42578125" style="6" customWidth="1"/>
    <col min="12039" max="12039" width="17.5703125" style="6" customWidth="1"/>
    <col min="12040" max="12040" width="12.42578125" style="6" customWidth="1"/>
    <col min="12041" max="12041" width="15" style="6" customWidth="1"/>
    <col min="12042" max="12042" width="16.28515625" style="6" customWidth="1"/>
    <col min="12043" max="12044" width="17.5703125" style="6" customWidth="1"/>
    <col min="12045" max="12045" width="27.85546875" style="6" customWidth="1"/>
    <col min="12046" max="12046" width="13.7109375" style="6" customWidth="1"/>
    <col min="12047" max="12048" width="17.5703125" style="6" customWidth="1"/>
    <col min="12049" max="12049" width="15" style="6" customWidth="1"/>
    <col min="12050" max="12051" width="12.42578125" style="6" customWidth="1"/>
    <col min="12052" max="12053" width="17.5703125" style="6" customWidth="1"/>
    <col min="12054" max="12054" width="22.7109375" style="6" customWidth="1"/>
    <col min="12055" max="12055" width="17.5703125" style="6" customWidth="1"/>
    <col min="12056" max="12056" width="15" style="6" customWidth="1"/>
    <col min="12057" max="12057" width="17.5703125" style="6" customWidth="1"/>
    <col min="12058" max="12058" width="12.42578125" style="6" customWidth="1"/>
    <col min="12059" max="12059" width="34.28515625" style="6" customWidth="1"/>
    <col min="12060" max="12060" width="29.140625" style="6" customWidth="1"/>
    <col min="12061" max="12062" width="18.85546875" style="6" customWidth="1"/>
    <col min="12063" max="12063" width="12.42578125" style="6" customWidth="1"/>
    <col min="12064" max="12064" width="20.140625" style="6" customWidth="1"/>
    <col min="12065" max="12065" width="16.28515625" style="6" customWidth="1"/>
    <col min="12066" max="12066" width="17.5703125" style="6" customWidth="1"/>
    <col min="12067" max="12248" width="12.42578125" style="6" customWidth="1"/>
    <col min="12249" max="12249" width="20.140625" style="6" customWidth="1"/>
    <col min="12250" max="12250" width="26.5703125" style="6" customWidth="1"/>
    <col min="12251" max="12251" width="29.140625" style="6" customWidth="1"/>
    <col min="12252" max="12253" width="13.7109375" style="6" customWidth="1"/>
    <col min="12254" max="12254" width="17.5703125" style="6" customWidth="1"/>
    <col min="12255" max="12255" width="12.42578125" style="6" customWidth="1"/>
    <col min="12256" max="12256" width="20.140625" style="6" customWidth="1"/>
    <col min="12257" max="12257" width="15" style="6" customWidth="1"/>
    <col min="12258" max="12258" width="12.42578125" style="6" customWidth="1"/>
    <col min="12259" max="12259" width="17.5703125" style="6" customWidth="1"/>
    <col min="12260" max="12260" width="15" style="6" customWidth="1"/>
    <col min="12261" max="12262" width="16.28515625" style="6" customWidth="1"/>
    <col min="12263" max="12263" width="15" style="6" customWidth="1"/>
    <col min="12264" max="12264" width="18.85546875" style="6" customWidth="1"/>
    <col min="12265" max="12265" width="11.140625" style="6" customWidth="1"/>
    <col min="12266" max="12266" width="20.140625" style="6" customWidth="1"/>
    <col min="12267" max="12267" width="27.85546875" style="6" customWidth="1"/>
    <col min="12268" max="12268" width="17.5703125" style="6" customWidth="1"/>
    <col min="12269" max="12270" width="8.5703125" style="6" customWidth="1"/>
    <col min="12271" max="12271" width="16.28515625" style="6" customWidth="1"/>
    <col min="12272" max="12272" width="15" style="6" customWidth="1"/>
    <col min="12273" max="12273" width="17.5703125" style="6" customWidth="1"/>
    <col min="12274" max="12274" width="12.42578125" style="6" customWidth="1"/>
    <col min="12275" max="12275" width="15" style="6" customWidth="1"/>
    <col min="12276" max="12276" width="12.42578125" style="6" customWidth="1"/>
    <col min="12277" max="12277" width="6" style="6" customWidth="1"/>
    <col min="12278" max="12278" width="22.7109375" style="6" customWidth="1"/>
    <col min="12279" max="12279" width="31.7109375" style="6" customWidth="1"/>
    <col min="12280" max="12280" width="13.7109375" style="6" customWidth="1"/>
    <col min="12281" max="12281" width="16.28515625" style="6" customWidth="1"/>
    <col min="12282" max="12282" width="22.7109375" style="6" customWidth="1"/>
    <col min="12283" max="12283" width="21.42578125" style="6" customWidth="1"/>
    <col min="12284" max="12284" width="17.5703125" style="6" customWidth="1"/>
    <col min="12285" max="12285" width="16.28515625" style="6" customWidth="1"/>
    <col min="12286" max="12286" width="13.7109375" style="6" customWidth="1"/>
    <col min="12287" max="12287" width="8.5703125" style="6" customWidth="1"/>
    <col min="12288" max="12288" width="15" style="6" customWidth="1"/>
    <col min="12289" max="12289" width="17.5703125" style="6" customWidth="1"/>
    <col min="12290" max="12290" width="26.5703125" style="6" customWidth="1"/>
    <col min="12291" max="12291" width="25.28515625" style="6" customWidth="1"/>
    <col min="12292" max="12293" width="17.5703125" style="6" customWidth="1"/>
    <col min="12294" max="12294" width="12.42578125" style="6" customWidth="1"/>
    <col min="12295" max="12295" width="17.5703125" style="6" customWidth="1"/>
    <col min="12296" max="12296" width="12.42578125" style="6" customWidth="1"/>
    <col min="12297" max="12297" width="15" style="6" customWidth="1"/>
    <col min="12298" max="12298" width="16.28515625" style="6" customWidth="1"/>
    <col min="12299" max="12300" width="17.5703125" style="6" customWidth="1"/>
    <col min="12301" max="12301" width="27.85546875" style="6" customWidth="1"/>
    <col min="12302" max="12302" width="13.7109375" style="6" customWidth="1"/>
    <col min="12303" max="12304" width="17.5703125" style="6" customWidth="1"/>
    <col min="12305" max="12305" width="15" style="6" customWidth="1"/>
    <col min="12306" max="12307" width="12.42578125" style="6" customWidth="1"/>
    <col min="12308" max="12309" width="17.5703125" style="6" customWidth="1"/>
    <col min="12310" max="12310" width="22.7109375" style="6" customWidth="1"/>
    <col min="12311" max="12311" width="17.5703125" style="6" customWidth="1"/>
    <col min="12312" max="12312" width="15" style="6" customWidth="1"/>
    <col min="12313" max="12313" width="17.5703125" style="6" customWidth="1"/>
    <col min="12314" max="12314" width="12.42578125" style="6" customWidth="1"/>
    <col min="12315" max="12315" width="34.28515625" style="6" customWidth="1"/>
    <col min="12316" max="12316" width="29.140625" style="6" customWidth="1"/>
    <col min="12317" max="12318" width="18.85546875" style="6" customWidth="1"/>
    <col min="12319" max="12319" width="12.42578125" style="6" customWidth="1"/>
    <col min="12320" max="12320" width="20.140625" style="6" customWidth="1"/>
    <col min="12321" max="12321" width="16.28515625" style="6" customWidth="1"/>
    <col min="12322" max="12322" width="17.5703125" style="6" customWidth="1"/>
    <col min="12323" max="12504" width="12.42578125" style="6" customWidth="1"/>
    <col min="12505" max="12505" width="20.140625" style="6" customWidth="1"/>
    <col min="12506" max="12506" width="26.5703125" style="6" customWidth="1"/>
    <col min="12507" max="12507" width="29.140625" style="6" customWidth="1"/>
    <col min="12508" max="12509" width="13.7109375" style="6" customWidth="1"/>
    <col min="12510" max="12510" width="17.5703125" style="6" customWidth="1"/>
    <col min="12511" max="12511" width="12.42578125" style="6" customWidth="1"/>
    <col min="12512" max="12512" width="20.140625" style="6" customWidth="1"/>
    <col min="12513" max="12513" width="15" style="6" customWidth="1"/>
    <col min="12514" max="12514" width="12.42578125" style="6" customWidth="1"/>
    <col min="12515" max="12515" width="17.5703125" style="6" customWidth="1"/>
    <col min="12516" max="12516" width="15" style="6" customWidth="1"/>
    <col min="12517" max="12518" width="16.28515625" style="6" customWidth="1"/>
    <col min="12519" max="12519" width="15" style="6" customWidth="1"/>
    <col min="12520" max="12520" width="18.85546875" style="6" customWidth="1"/>
    <col min="12521" max="12521" width="11.140625" style="6" customWidth="1"/>
    <col min="12522" max="12522" width="20.140625" style="6" customWidth="1"/>
    <col min="12523" max="12523" width="27.85546875" style="6" customWidth="1"/>
    <col min="12524" max="12524" width="17.5703125" style="6" customWidth="1"/>
    <col min="12525" max="12526" width="8.5703125" style="6" customWidth="1"/>
    <col min="12527" max="12527" width="16.28515625" style="6" customWidth="1"/>
    <col min="12528" max="12528" width="15" style="6" customWidth="1"/>
    <col min="12529" max="12529" width="17.5703125" style="6" customWidth="1"/>
    <col min="12530" max="12530" width="12.42578125" style="6" customWidth="1"/>
    <col min="12531" max="12531" width="15" style="6" customWidth="1"/>
    <col min="12532" max="12532" width="12.42578125" style="6" customWidth="1"/>
    <col min="12533" max="12533" width="6" style="6" customWidth="1"/>
    <col min="12534" max="12534" width="22.7109375" style="6" customWidth="1"/>
    <col min="12535" max="12535" width="31.7109375" style="6" customWidth="1"/>
    <col min="12536" max="12536" width="13.7109375" style="6" customWidth="1"/>
    <col min="12537" max="12537" width="16.28515625" style="6" customWidth="1"/>
    <col min="12538" max="12538" width="22.7109375" style="6" customWidth="1"/>
    <col min="12539" max="12539" width="21.42578125" style="6" customWidth="1"/>
    <col min="12540" max="12540" width="17.5703125" style="6" customWidth="1"/>
    <col min="12541" max="12541" width="16.28515625" style="6" customWidth="1"/>
    <col min="12542" max="12542" width="13.7109375" style="6" customWidth="1"/>
    <col min="12543" max="12543" width="8.5703125" style="6" customWidth="1"/>
    <col min="12544" max="12544" width="15" style="6" customWidth="1"/>
    <col min="12545" max="12545" width="17.5703125" style="6" customWidth="1"/>
    <col min="12546" max="12546" width="26.5703125" style="6" customWidth="1"/>
    <col min="12547" max="12547" width="25.28515625" style="6" customWidth="1"/>
    <col min="12548" max="12549" width="17.5703125" style="6" customWidth="1"/>
    <col min="12550" max="12550" width="12.42578125" style="6" customWidth="1"/>
    <col min="12551" max="12551" width="17.5703125" style="6" customWidth="1"/>
    <col min="12552" max="12552" width="12.42578125" style="6" customWidth="1"/>
    <col min="12553" max="12553" width="15" style="6" customWidth="1"/>
    <col min="12554" max="12554" width="16.28515625" style="6" customWidth="1"/>
    <col min="12555" max="12556" width="17.5703125" style="6" customWidth="1"/>
    <col min="12557" max="12557" width="27.85546875" style="6" customWidth="1"/>
    <col min="12558" max="12558" width="13.7109375" style="6" customWidth="1"/>
    <col min="12559" max="12560" width="17.5703125" style="6" customWidth="1"/>
    <col min="12561" max="12561" width="15" style="6" customWidth="1"/>
    <col min="12562" max="12563" width="12.42578125" style="6" customWidth="1"/>
    <col min="12564" max="12565" width="17.5703125" style="6" customWidth="1"/>
    <col min="12566" max="12566" width="22.7109375" style="6" customWidth="1"/>
    <col min="12567" max="12567" width="17.5703125" style="6" customWidth="1"/>
    <col min="12568" max="12568" width="15" style="6" customWidth="1"/>
    <col min="12569" max="12569" width="17.5703125" style="6" customWidth="1"/>
    <col min="12570" max="12570" width="12.42578125" style="6" customWidth="1"/>
    <col min="12571" max="12571" width="34.28515625" style="6" customWidth="1"/>
    <col min="12572" max="12572" width="29.140625" style="6" customWidth="1"/>
    <col min="12573" max="12574" width="18.85546875" style="6" customWidth="1"/>
    <col min="12575" max="12575" width="12.42578125" style="6" customWidth="1"/>
    <col min="12576" max="12576" width="20.140625" style="6" customWidth="1"/>
    <col min="12577" max="12577" width="16.28515625" style="6" customWidth="1"/>
    <col min="12578" max="12578" width="17.5703125" style="6" customWidth="1"/>
    <col min="12579" max="12760" width="12.42578125" style="6" customWidth="1"/>
    <col min="12761" max="12761" width="20.140625" style="6" customWidth="1"/>
    <col min="12762" max="12762" width="26.5703125" style="6" customWidth="1"/>
    <col min="12763" max="12763" width="29.140625" style="6" customWidth="1"/>
    <col min="12764" max="12765" width="13.7109375" style="6" customWidth="1"/>
    <col min="12766" max="12766" width="17.5703125" style="6" customWidth="1"/>
    <col min="12767" max="12767" width="12.42578125" style="6" customWidth="1"/>
    <col min="12768" max="12768" width="20.140625" style="6" customWidth="1"/>
    <col min="12769" max="12769" width="15" style="6" customWidth="1"/>
    <col min="12770" max="12770" width="12.42578125" style="6" customWidth="1"/>
    <col min="12771" max="12771" width="17.5703125" style="6" customWidth="1"/>
    <col min="12772" max="12772" width="15" style="6" customWidth="1"/>
    <col min="12773" max="12774" width="16.28515625" style="6" customWidth="1"/>
    <col min="12775" max="12775" width="15" style="6" customWidth="1"/>
    <col min="12776" max="12776" width="18.85546875" style="6" customWidth="1"/>
    <col min="12777" max="12777" width="11.140625" style="6" customWidth="1"/>
    <col min="12778" max="12778" width="20.140625" style="6" customWidth="1"/>
    <col min="12779" max="12779" width="27.85546875" style="6" customWidth="1"/>
    <col min="12780" max="12780" width="17.5703125" style="6" customWidth="1"/>
    <col min="12781" max="12782" width="8.5703125" style="6" customWidth="1"/>
    <col min="12783" max="12783" width="16.28515625" style="6" customWidth="1"/>
    <col min="12784" max="12784" width="15" style="6" customWidth="1"/>
    <col min="12785" max="12785" width="17.5703125" style="6" customWidth="1"/>
    <col min="12786" max="12786" width="12.42578125" style="6" customWidth="1"/>
    <col min="12787" max="12787" width="15" style="6" customWidth="1"/>
    <col min="12788" max="12788" width="12.42578125" style="6" customWidth="1"/>
    <col min="12789" max="12789" width="6" style="6" customWidth="1"/>
    <col min="12790" max="12790" width="22.7109375" style="6" customWidth="1"/>
    <col min="12791" max="12791" width="31.7109375" style="6" customWidth="1"/>
    <col min="12792" max="12792" width="13.7109375" style="6" customWidth="1"/>
    <col min="12793" max="12793" width="16.28515625" style="6" customWidth="1"/>
    <col min="12794" max="12794" width="22.7109375" style="6" customWidth="1"/>
    <col min="12795" max="12795" width="21.42578125" style="6" customWidth="1"/>
    <col min="12796" max="12796" width="17.5703125" style="6" customWidth="1"/>
    <col min="12797" max="12797" width="16.28515625" style="6" customWidth="1"/>
    <col min="12798" max="12798" width="13.7109375" style="6" customWidth="1"/>
    <col min="12799" max="12799" width="8.5703125" style="6" customWidth="1"/>
    <col min="12800" max="12800" width="15" style="6" customWidth="1"/>
    <col min="12801" max="12801" width="17.5703125" style="6" customWidth="1"/>
    <col min="12802" max="12802" width="26.5703125" style="6" customWidth="1"/>
    <col min="12803" max="12803" width="25.28515625" style="6" customWidth="1"/>
    <col min="12804" max="12805" width="17.5703125" style="6" customWidth="1"/>
    <col min="12806" max="12806" width="12.42578125" style="6" customWidth="1"/>
    <col min="12807" max="12807" width="17.5703125" style="6" customWidth="1"/>
    <col min="12808" max="12808" width="12.42578125" style="6" customWidth="1"/>
    <col min="12809" max="12809" width="15" style="6" customWidth="1"/>
    <col min="12810" max="12810" width="16.28515625" style="6" customWidth="1"/>
    <col min="12811" max="12812" width="17.5703125" style="6" customWidth="1"/>
    <col min="12813" max="12813" width="27.85546875" style="6" customWidth="1"/>
    <col min="12814" max="12814" width="13.7109375" style="6" customWidth="1"/>
    <col min="12815" max="12816" width="17.5703125" style="6" customWidth="1"/>
    <col min="12817" max="12817" width="15" style="6" customWidth="1"/>
    <col min="12818" max="12819" width="12.42578125" style="6" customWidth="1"/>
    <col min="12820" max="12821" width="17.5703125" style="6" customWidth="1"/>
    <col min="12822" max="12822" width="22.7109375" style="6" customWidth="1"/>
    <col min="12823" max="12823" width="17.5703125" style="6" customWidth="1"/>
    <col min="12824" max="12824" width="15" style="6" customWidth="1"/>
    <col min="12825" max="12825" width="17.5703125" style="6" customWidth="1"/>
    <col min="12826" max="12826" width="12.42578125" style="6" customWidth="1"/>
    <col min="12827" max="12827" width="34.28515625" style="6" customWidth="1"/>
    <col min="12828" max="12828" width="29.140625" style="6" customWidth="1"/>
    <col min="12829" max="12830" width="18.85546875" style="6" customWidth="1"/>
    <col min="12831" max="12831" width="12.42578125" style="6" customWidth="1"/>
    <col min="12832" max="12832" width="20.140625" style="6" customWidth="1"/>
    <col min="12833" max="12833" width="16.28515625" style="6" customWidth="1"/>
    <col min="12834" max="12834" width="17.5703125" style="6" customWidth="1"/>
    <col min="12835" max="13016" width="12.42578125" style="6" customWidth="1"/>
    <col min="13017" max="13017" width="20.140625" style="6" customWidth="1"/>
    <col min="13018" max="13018" width="26.5703125" style="6" customWidth="1"/>
    <col min="13019" max="13019" width="29.140625" style="6" customWidth="1"/>
    <col min="13020" max="13021" width="13.7109375" style="6" customWidth="1"/>
    <col min="13022" max="13022" width="17.5703125" style="6" customWidth="1"/>
    <col min="13023" max="13023" width="12.42578125" style="6" customWidth="1"/>
    <col min="13024" max="13024" width="20.140625" style="6" customWidth="1"/>
    <col min="13025" max="13025" width="15" style="6" customWidth="1"/>
    <col min="13026" max="13026" width="12.42578125" style="6" customWidth="1"/>
    <col min="13027" max="13027" width="17.5703125" style="6" customWidth="1"/>
    <col min="13028" max="13028" width="15" style="6" customWidth="1"/>
    <col min="13029" max="13030" width="16.28515625" style="6" customWidth="1"/>
    <col min="13031" max="13031" width="15" style="6" customWidth="1"/>
    <col min="13032" max="13032" width="18.85546875" style="6" customWidth="1"/>
    <col min="13033" max="13033" width="11.140625" style="6" customWidth="1"/>
    <col min="13034" max="13034" width="20.140625" style="6" customWidth="1"/>
    <col min="13035" max="13035" width="27.85546875" style="6" customWidth="1"/>
    <col min="13036" max="13036" width="17.5703125" style="6" customWidth="1"/>
    <col min="13037" max="13038" width="8.5703125" style="6" customWidth="1"/>
    <col min="13039" max="13039" width="16.28515625" style="6" customWidth="1"/>
    <col min="13040" max="13040" width="15" style="6" customWidth="1"/>
    <col min="13041" max="13041" width="17.5703125" style="6" customWidth="1"/>
    <col min="13042" max="13042" width="12.42578125" style="6" customWidth="1"/>
    <col min="13043" max="13043" width="15" style="6" customWidth="1"/>
    <col min="13044" max="13044" width="12.42578125" style="6" customWidth="1"/>
    <col min="13045" max="13045" width="6" style="6" customWidth="1"/>
    <col min="13046" max="13046" width="22.7109375" style="6" customWidth="1"/>
    <col min="13047" max="13047" width="31.7109375" style="6" customWidth="1"/>
    <col min="13048" max="13048" width="13.7109375" style="6" customWidth="1"/>
    <col min="13049" max="13049" width="16.28515625" style="6" customWidth="1"/>
    <col min="13050" max="13050" width="22.7109375" style="6" customWidth="1"/>
    <col min="13051" max="13051" width="21.42578125" style="6" customWidth="1"/>
    <col min="13052" max="13052" width="17.5703125" style="6" customWidth="1"/>
    <col min="13053" max="13053" width="16.28515625" style="6" customWidth="1"/>
    <col min="13054" max="13054" width="13.7109375" style="6" customWidth="1"/>
    <col min="13055" max="13055" width="8.5703125" style="6" customWidth="1"/>
    <col min="13056" max="13056" width="15" style="6" customWidth="1"/>
    <col min="13057" max="13057" width="17.5703125" style="6" customWidth="1"/>
    <col min="13058" max="13058" width="26.5703125" style="6" customWidth="1"/>
    <col min="13059" max="13059" width="25.28515625" style="6" customWidth="1"/>
    <col min="13060" max="13061" width="17.5703125" style="6" customWidth="1"/>
    <col min="13062" max="13062" width="12.42578125" style="6" customWidth="1"/>
    <col min="13063" max="13063" width="17.5703125" style="6" customWidth="1"/>
    <col min="13064" max="13064" width="12.42578125" style="6" customWidth="1"/>
    <col min="13065" max="13065" width="15" style="6" customWidth="1"/>
    <col min="13066" max="13066" width="16.28515625" style="6" customWidth="1"/>
    <col min="13067" max="13068" width="17.5703125" style="6" customWidth="1"/>
    <col min="13069" max="13069" width="27.85546875" style="6" customWidth="1"/>
    <col min="13070" max="13070" width="13.7109375" style="6" customWidth="1"/>
    <col min="13071" max="13072" width="17.5703125" style="6" customWidth="1"/>
    <col min="13073" max="13073" width="15" style="6" customWidth="1"/>
    <col min="13074" max="13075" width="12.42578125" style="6" customWidth="1"/>
    <col min="13076" max="13077" width="17.5703125" style="6" customWidth="1"/>
    <col min="13078" max="13078" width="22.7109375" style="6" customWidth="1"/>
    <col min="13079" max="13079" width="17.5703125" style="6" customWidth="1"/>
    <col min="13080" max="13080" width="15" style="6" customWidth="1"/>
    <col min="13081" max="13081" width="17.5703125" style="6" customWidth="1"/>
    <col min="13082" max="13082" width="12.42578125" style="6" customWidth="1"/>
    <col min="13083" max="13083" width="34.28515625" style="6" customWidth="1"/>
    <col min="13084" max="13084" width="29.140625" style="6" customWidth="1"/>
    <col min="13085" max="13086" width="18.85546875" style="6" customWidth="1"/>
    <col min="13087" max="13087" width="12.42578125" style="6" customWidth="1"/>
    <col min="13088" max="13088" width="20.140625" style="6" customWidth="1"/>
    <col min="13089" max="13089" width="16.28515625" style="6" customWidth="1"/>
    <col min="13090" max="13090" width="17.5703125" style="6" customWidth="1"/>
    <col min="13091" max="13272" width="12.42578125" style="6" customWidth="1"/>
    <col min="13273" max="13273" width="20.140625" style="6" customWidth="1"/>
    <col min="13274" max="13274" width="26.5703125" style="6" customWidth="1"/>
    <col min="13275" max="13275" width="29.140625" style="6" customWidth="1"/>
    <col min="13276" max="13277" width="13.7109375" style="6" customWidth="1"/>
    <col min="13278" max="13278" width="17.5703125" style="6" customWidth="1"/>
    <col min="13279" max="13279" width="12.42578125" style="6" customWidth="1"/>
    <col min="13280" max="13280" width="20.140625" style="6" customWidth="1"/>
    <col min="13281" max="13281" width="15" style="6" customWidth="1"/>
    <col min="13282" max="13282" width="12.42578125" style="6" customWidth="1"/>
    <col min="13283" max="13283" width="17.5703125" style="6" customWidth="1"/>
    <col min="13284" max="13284" width="15" style="6" customWidth="1"/>
    <col min="13285" max="13286" width="16.28515625" style="6" customWidth="1"/>
    <col min="13287" max="13287" width="15" style="6" customWidth="1"/>
    <col min="13288" max="13288" width="18.85546875" style="6" customWidth="1"/>
    <col min="13289" max="13289" width="11.140625" style="6" customWidth="1"/>
    <col min="13290" max="13290" width="20.140625" style="6" customWidth="1"/>
    <col min="13291" max="13291" width="27.85546875" style="6" customWidth="1"/>
    <col min="13292" max="13292" width="17.5703125" style="6" customWidth="1"/>
    <col min="13293" max="13294" width="8.5703125" style="6" customWidth="1"/>
    <col min="13295" max="13295" width="16.28515625" style="6" customWidth="1"/>
    <col min="13296" max="13296" width="15" style="6" customWidth="1"/>
    <col min="13297" max="13297" width="17.5703125" style="6" customWidth="1"/>
    <col min="13298" max="13298" width="12.42578125" style="6" customWidth="1"/>
    <col min="13299" max="13299" width="15" style="6" customWidth="1"/>
    <col min="13300" max="13300" width="12.42578125" style="6" customWidth="1"/>
    <col min="13301" max="13301" width="6" style="6" customWidth="1"/>
    <col min="13302" max="13302" width="22.7109375" style="6" customWidth="1"/>
    <col min="13303" max="13303" width="31.7109375" style="6" customWidth="1"/>
    <col min="13304" max="13304" width="13.7109375" style="6" customWidth="1"/>
    <col min="13305" max="13305" width="16.28515625" style="6" customWidth="1"/>
    <col min="13306" max="13306" width="22.7109375" style="6" customWidth="1"/>
    <col min="13307" max="13307" width="21.42578125" style="6" customWidth="1"/>
    <col min="13308" max="13308" width="17.5703125" style="6" customWidth="1"/>
    <col min="13309" max="13309" width="16.28515625" style="6" customWidth="1"/>
    <col min="13310" max="13310" width="13.7109375" style="6" customWidth="1"/>
    <col min="13311" max="13311" width="8.5703125" style="6" customWidth="1"/>
    <col min="13312" max="13312" width="15" style="6" customWidth="1"/>
    <col min="13313" max="13313" width="17.5703125" style="6" customWidth="1"/>
    <col min="13314" max="13314" width="26.5703125" style="6" customWidth="1"/>
    <col min="13315" max="13315" width="25.28515625" style="6" customWidth="1"/>
    <col min="13316" max="13317" width="17.5703125" style="6" customWidth="1"/>
    <col min="13318" max="13318" width="12.42578125" style="6" customWidth="1"/>
    <col min="13319" max="13319" width="17.5703125" style="6" customWidth="1"/>
    <col min="13320" max="13320" width="12.42578125" style="6" customWidth="1"/>
    <col min="13321" max="13321" width="15" style="6" customWidth="1"/>
    <col min="13322" max="13322" width="16.28515625" style="6" customWidth="1"/>
    <col min="13323" max="13324" width="17.5703125" style="6" customWidth="1"/>
    <col min="13325" max="13325" width="27.85546875" style="6" customWidth="1"/>
    <col min="13326" max="13326" width="13.7109375" style="6" customWidth="1"/>
    <col min="13327" max="13328" width="17.5703125" style="6" customWidth="1"/>
    <col min="13329" max="13329" width="15" style="6" customWidth="1"/>
    <col min="13330" max="13331" width="12.42578125" style="6" customWidth="1"/>
    <col min="13332" max="13333" width="17.5703125" style="6" customWidth="1"/>
    <col min="13334" max="13334" width="22.7109375" style="6" customWidth="1"/>
    <col min="13335" max="13335" width="17.5703125" style="6" customWidth="1"/>
    <col min="13336" max="13336" width="15" style="6" customWidth="1"/>
    <col min="13337" max="13337" width="17.5703125" style="6" customWidth="1"/>
    <col min="13338" max="13338" width="12.42578125" style="6" customWidth="1"/>
    <col min="13339" max="13339" width="34.28515625" style="6" customWidth="1"/>
    <col min="13340" max="13340" width="29.140625" style="6" customWidth="1"/>
    <col min="13341" max="13342" width="18.85546875" style="6" customWidth="1"/>
    <col min="13343" max="13343" width="12.42578125" style="6" customWidth="1"/>
    <col min="13344" max="13344" width="20.140625" style="6" customWidth="1"/>
    <col min="13345" max="13345" width="16.28515625" style="6" customWidth="1"/>
    <col min="13346" max="13346" width="17.5703125" style="6" customWidth="1"/>
    <col min="13347" max="13528" width="12.42578125" style="6" customWidth="1"/>
    <col min="13529" max="13529" width="20.140625" style="6" customWidth="1"/>
    <col min="13530" max="13530" width="26.5703125" style="6" customWidth="1"/>
    <col min="13531" max="13531" width="29.140625" style="6" customWidth="1"/>
    <col min="13532" max="13533" width="13.7109375" style="6" customWidth="1"/>
    <col min="13534" max="13534" width="17.5703125" style="6" customWidth="1"/>
    <col min="13535" max="13535" width="12.42578125" style="6" customWidth="1"/>
    <col min="13536" max="13536" width="20.140625" style="6" customWidth="1"/>
    <col min="13537" max="13537" width="15" style="6" customWidth="1"/>
    <col min="13538" max="13538" width="12.42578125" style="6" customWidth="1"/>
    <col min="13539" max="13539" width="17.5703125" style="6" customWidth="1"/>
    <col min="13540" max="13540" width="15" style="6" customWidth="1"/>
    <col min="13541" max="13542" width="16.28515625" style="6" customWidth="1"/>
    <col min="13543" max="13543" width="15" style="6" customWidth="1"/>
    <col min="13544" max="13544" width="18.85546875" style="6" customWidth="1"/>
    <col min="13545" max="13545" width="11.140625" style="6" customWidth="1"/>
    <col min="13546" max="13546" width="20.140625" style="6" customWidth="1"/>
    <col min="13547" max="13547" width="27.85546875" style="6" customWidth="1"/>
    <col min="13548" max="13548" width="17.5703125" style="6" customWidth="1"/>
    <col min="13549" max="13550" width="8.5703125" style="6" customWidth="1"/>
    <col min="13551" max="13551" width="16.28515625" style="6" customWidth="1"/>
    <col min="13552" max="13552" width="15" style="6" customWidth="1"/>
    <col min="13553" max="13553" width="17.5703125" style="6" customWidth="1"/>
    <col min="13554" max="13554" width="12.42578125" style="6" customWidth="1"/>
    <col min="13555" max="13555" width="15" style="6" customWidth="1"/>
    <col min="13556" max="13556" width="12.42578125" style="6" customWidth="1"/>
    <col min="13557" max="13557" width="6" style="6" customWidth="1"/>
    <col min="13558" max="13558" width="22.7109375" style="6" customWidth="1"/>
    <col min="13559" max="13559" width="31.7109375" style="6" customWidth="1"/>
    <col min="13560" max="13560" width="13.7109375" style="6" customWidth="1"/>
    <col min="13561" max="13561" width="16.28515625" style="6" customWidth="1"/>
    <col min="13562" max="13562" width="22.7109375" style="6" customWidth="1"/>
    <col min="13563" max="13563" width="21.42578125" style="6" customWidth="1"/>
    <col min="13564" max="13564" width="17.5703125" style="6" customWidth="1"/>
    <col min="13565" max="13565" width="16.28515625" style="6" customWidth="1"/>
    <col min="13566" max="13566" width="13.7109375" style="6" customWidth="1"/>
    <col min="13567" max="13567" width="8.5703125" style="6" customWidth="1"/>
    <col min="13568" max="13568" width="15" style="6" customWidth="1"/>
    <col min="13569" max="13569" width="17.5703125" style="6" customWidth="1"/>
    <col min="13570" max="13570" width="26.5703125" style="6" customWidth="1"/>
    <col min="13571" max="13571" width="25.28515625" style="6" customWidth="1"/>
    <col min="13572" max="13573" width="17.5703125" style="6" customWidth="1"/>
    <col min="13574" max="13574" width="12.42578125" style="6" customWidth="1"/>
    <col min="13575" max="13575" width="17.5703125" style="6" customWidth="1"/>
    <col min="13576" max="13576" width="12.42578125" style="6" customWidth="1"/>
    <col min="13577" max="13577" width="15" style="6" customWidth="1"/>
    <col min="13578" max="13578" width="16.28515625" style="6" customWidth="1"/>
    <col min="13579" max="13580" width="17.5703125" style="6" customWidth="1"/>
    <col min="13581" max="13581" width="27.85546875" style="6" customWidth="1"/>
    <col min="13582" max="13582" width="13.7109375" style="6" customWidth="1"/>
    <col min="13583" max="13584" width="17.5703125" style="6" customWidth="1"/>
    <col min="13585" max="13585" width="15" style="6" customWidth="1"/>
    <col min="13586" max="13587" width="12.42578125" style="6" customWidth="1"/>
    <col min="13588" max="13589" width="17.5703125" style="6" customWidth="1"/>
    <col min="13590" max="13590" width="22.7109375" style="6" customWidth="1"/>
    <col min="13591" max="13591" width="17.5703125" style="6" customWidth="1"/>
    <col min="13592" max="13592" width="15" style="6" customWidth="1"/>
    <col min="13593" max="13593" width="17.5703125" style="6" customWidth="1"/>
    <col min="13594" max="13594" width="12.42578125" style="6" customWidth="1"/>
    <col min="13595" max="13595" width="34.28515625" style="6" customWidth="1"/>
    <col min="13596" max="13596" width="29.140625" style="6" customWidth="1"/>
    <col min="13597" max="13598" width="18.85546875" style="6" customWidth="1"/>
    <col min="13599" max="13599" width="12.42578125" style="6" customWidth="1"/>
    <col min="13600" max="13600" width="20.140625" style="6" customWidth="1"/>
    <col min="13601" max="13601" width="16.28515625" style="6" customWidth="1"/>
    <col min="13602" max="13602" width="17.5703125" style="6" customWidth="1"/>
    <col min="13603" max="13784" width="12.42578125" style="6" customWidth="1"/>
    <col min="13785" max="13785" width="20.140625" style="6" customWidth="1"/>
    <col min="13786" max="13786" width="26.5703125" style="6" customWidth="1"/>
    <col min="13787" max="13787" width="29.140625" style="6" customWidth="1"/>
    <col min="13788" max="13789" width="13.7109375" style="6" customWidth="1"/>
    <col min="13790" max="13790" width="17.5703125" style="6" customWidth="1"/>
    <col min="13791" max="13791" width="12.42578125" style="6" customWidth="1"/>
    <col min="13792" max="13792" width="20.140625" style="6" customWidth="1"/>
    <col min="13793" max="13793" width="15" style="6" customWidth="1"/>
    <col min="13794" max="13794" width="12.42578125" style="6" customWidth="1"/>
    <col min="13795" max="13795" width="17.5703125" style="6" customWidth="1"/>
    <col min="13796" max="13796" width="15" style="6" customWidth="1"/>
    <col min="13797" max="13798" width="16.28515625" style="6" customWidth="1"/>
    <col min="13799" max="13799" width="15" style="6" customWidth="1"/>
    <col min="13800" max="13800" width="18.85546875" style="6" customWidth="1"/>
    <col min="13801" max="13801" width="11.140625" style="6" customWidth="1"/>
    <col min="13802" max="13802" width="20.140625" style="6" customWidth="1"/>
    <col min="13803" max="13803" width="27.85546875" style="6" customWidth="1"/>
    <col min="13804" max="13804" width="17.5703125" style="6" customWidth="1"/>
    <col min="13805" max="13806" width="8.5703125" style="6" customWidth="1"/>
    <col min="13807" max="13807" width="16.28515625" style="6" customWidth="1"/>
    <col min="13808" max="13808" width="15" style="6" customWidth="1"/>
    <col min="13809" max="13809" width="17.5703125" style="6" customWidth="1"/>
    <col min="13810" max="13810" width="12.42578125" style="6" customWidth="1"/>
    <col min="13811" max="13811" width="15" style="6" customWidth="1"/>
    <col min="13812" max="13812" width="12.42578125" style="6" customWidth="1"/>
    <col min="13813" max="13813" width="6" style="6" customWidth="1"/>
    <col min="13814" max="13814" width="22.7109375" style="6" customWidth="1"/>
    <col min="13815" max="13815" width="31.7109375" style="6" customWidth="1"/>
    <col min="13816" max="13816" width="13.7109375" style="6" customWidth="1"/>
    <col min="13817" max="13817" width="16.28515625" style="6" customWidth="1"/>
    <col min="13818" max="13818" width="22.7109375" style="6" customWidth="1"/>
    <col min="13819" max="13819" width="21.42578125" style="6" customWidth="1"/>
    <col min="13820" max="13820" width="17.5703125" style="6" customWidth="1"/>
    <col min="13821" max="13821" width="16.28515625" style="6" customWidth="1"/>
    <col min="13822" max="13822" width="13.7109375" style="6" customWidth="1"/>
    <col min="13823" max="13823" width="8.5703125" style="6" customWidth="1"/>
    <col min="13824" max="13824" width="15" style="6" customWidth="1"/>
    <col min="13825" max="13825" width="17.5703125" style="6" customWidth="1"/>
    <col min="13826" max="13826" width="26.5703125" style="6" customWidth="1"/>
    <col min="13827" max="13827" width="25.28515625" style="6" customWidth="1"/>
    <col min="13828" max="13829" width="17.5703125" style="6" customWidth="1"/>
    <col min="13830" max="13830" width="12.42578125" style="6" customWidth="1"/>
    <col min="13831" max="13831" width="17.5703125" style="6" customWidth="1"/>
    <col min="13832" max="13832" width="12.42578125" style="6" customWidth="1"/>
    <col min="13833" max="13833" width="15" style="6" customWidth="1"/>
    <col min="13834" max="13834" width="16.28515625" style="6" customWidth="1"/>
    <col min="13835" max="13836" width="17.5703125" style="6" customWidth="1"/>
    <col min="13837" max="13837" width="27.85546875" style="6" customWidth="1"/>
    <col min="13838" max="13838" width="13.7109375" style="6" customWidth="1"/>
    <col min="13839" max="13840" width="17.5703125" style="6" customWidth="1"/>
    <col min="13841" max="13841" width="15" style="6" customWidth="1"/>
    <col min="13842" max="13843" width="12.42578125" style="6" customWidth="1"/>
    <col min="13844" max="13845" width="17.5703125" style="6" customWidth="1"/>
    <col min="13846" max="13846" width="22.7109375" style="6" customWidth="1"/>
    <col min="13847" max="13847" width="17.5703125" style="6" customWidth="1"/>
    <col min="13848" max="13848" width="15" style="6" customWidth="1"/>
    <col min="13849" max="13849" width="17.5703125" style="6" customWidth="1"/>
    <col min="13850" max="13850" width="12.42578125" style="6" customWidth="1"/>
    <col min="13851" max="13851" width="34.28515625" style="6" customWidth="1"/>
    <col min="13852" max="13852" width="29.140625" style="6" customWidth="1"/>
    <col min="13853" max="13854" width="18.85546875" style="6" customWidth="1"/>
    <col min="13855" max="13855" width="12.42578125" style="6" customWidth="1"/>
    <col min="13856" max="13856" width="20.140625" style="6" customWidth="1"/>
    <col min="13857" max="13857" width="16.28515625" style="6" customWidth="1"/>
    <col min="13858" max="13858" width="17.5703125" style="6" customWidth="1"/>
    <col min="13859" max="14040" width="12.42578125" style="6" customWidth="1"/>
    <col min="14041" max="14041" width="20.140625" style="6" customWidth="1"/>
    <col min="14042" max="14042" width="26.5703125" style="6" customWidth="1"/>
    <col min="14043" max="14043" width="29.140625" style="6" customWidth="1"/>
    <col min="14044" max="14045" width="13.7109375" style="6" customWidth="1"/>
    <col min="14046" max="14046" width="17.5703125" style="6" customWidth="1"/>
    <col min="14047" max="14047" width="12.42578125" style="6" customWidth="1"/>
    <col min="14048" max="14048" width="20.140625" style="6" customWidth="1"/>
    <col min="14049" max="14049" width="15" style="6" customWidth="1"/>
    <col min="14050" max="14050" width="12.42578125" style="6" customWidth="1"/>
    <col min="14051" max="14051" width="17.5703125" style="6" customWidth="1"/>
    <col min="14052" max="14052" width="15" style="6" customWidth="1"/>
    <col min="14053" max="14054" width="16.28515625" style="6" customWidth="1"/>
    <col min="14055" max="14055" width="15" style="6" customWidth="1"/>
    <col min="14056" max="14056" width="18.85546875" style="6" customWidth="1"/>
    <col min="14057" max="14057" width="11.140625" style="6" customWidth="1"/>
    <col min="14058" max="14058" width="20.140625" style="6" customWidth="1"/>
    <col min="14059" max="14059" width="27.85546875" style="6" customWidth="1"/>
    <col min="14060" max="14060" width="17.5703125" style="6" customWidth="1"/>
    <col min="14061" max="14062" width="8.5703125" style="6" customWidth="1"/>
    <col min="14063" max="14063" width="16.28515625" style="6" customWidth="1"/>
    <col min="14064" max="14064" width="15" style="6" customWidth="1"/>
    <col min="14065" max="14065" width="17.5703125" style="6" customWidth="1"/>
    <col min="14066" max="14066" width="12.42578125" style="6" customWidth="1"/>
    <col min="14067" max="14067" width="15" style="6" customWidth="1"/>
    <col min="14068" max="14068" width="12.42578125" style="6" customWidth="1"/>
    <col min="14069" max="14069" width="6" style="6" customWidth="1"/>
    <col min="14070" max="14070" width="22.7109375" style="6" customWidth="1"/>
    <col min="14071" max="14071" width="31.7109375" style="6" customWidth="1"/>
    <col min="14072" max="14072" width="13.7109375" style="6" customWidth="1"/>
    <col min="14073" max="14073" width="16.28515625" style="6" customWidth="1"/>
    <col min="14074" max="14074" width="22.7109375" style="6" customWidth="1"/>
    <col min="14075" max="14075" width="21.42578125" style="6" customWidth="1"/>
    <col min="14076" max="14076" width="17.5703125" style="6" customWidth="1"/>
    <col min="14077" max="14077" width="16.28515625" style="6" customWidth="1"/>
    <col min="14078" max="14078" width="13.7109375" style="6" customWidth="1"/>
    <col min="14079" max="14079" width="8.5703125" style="6" customWidth="1"/>
    <col min="14080" max="14080" width="15" style="6" customWidth="1"/>
    <col min="14081" max="14081" width="17.5703125" style="6" customWidth="1"/>
    <col min="14082" max="14082" width="26.5703125" style="6" customWidth="1"/>
    <col min="14083" max="14083" width="25.28515625" style="6" customWidth="1"/>
    <col min="14084" max="14085" width="17.5703125" style="6" customWidth="1"/>
    <col min="14086" max="14086" width="12.42578125" style="6" customWidth="1"/>
    <col min="14087" max="14087" width="17.5703125" style="6" customWidth="1"/>
    <col min="14088" max="14088" width="12.42578125" style="6" customWidth="1"/>
    <col min="14089" max="14089" width="15" style="6" customWidth="1"/>
    <col min="14090" max="14090" width="16.28515625" style="6" customWidth="1"/>
    <col min="14091" max="14092" width="17.5703125" style="6" customWidth="1"/>
    <col min="14093" max="14093" width="27.85546875" style="6" customWidth="1"/>
    <col min="14094" max="14094" width="13.7109375" style="6" customWidth="1"/>
    <col min="14095" max="14096" width="17.5703125" style="6" customWidth="1"/>
    <col min="14097" max="14097" width="15" style="6" customWidth="1"/>
    <col min="14098" max="14099" width="12.42578125" style="6" customWidth="1"/>
    <col min="14100" max="14101" width="17.5703125" style="6" customWidth="1"/>
    <col min="14102" max="14102" width="22.7109375" style="6" customWidth="1"/>
    <col min="14103" max="14103" width="17.5703125" style="6" customWidth="1"/>
    <col min="14104" max="14104" width="15" style="6" customWidth="1"/>
    <col min="14105" max="14105" width="17.5703125" style="6" customWidth="1"/>
    <col min="14106" max="14106" width="12.42578125" style="6" customWidth="1"/>
    <col min="14107" max="14107" width="34.28515625" style="6" customWidth="1"/>
    <col min="14108" max="14108" width="29.140625" style="6" customWidth="1"/>
    <col min="14109" max="14110" width="18.85546875" style="6" customWidth="1"/>
    <col min="14111" max="14111" width="12.42578125" style="6" customWidth="1"/>
    <col min="14112" max="14112" width="20.140625" style="6" customWidth="1"/>
    <col min="14113" max="14113" width="16.28515625" style="6" customWidth="1"/>
    <col min="14114" max="14114" width="17.5703125" style="6" customWidth="1"/>
    <col min="14115" max="14296" width="12.42578125" style="6" customWidth="1"/>
    <col min="14297" max="14297" width="20.140625" style="6" customWidth="1"/>
    <col min="14298" max="14298" width="26.5703125" style="6" customWidth="1"/>
    <col min="14299" max="14299" width="29.140625" style="6" customWidth="1"/>
    <col min="14300" max="14301" width="13.7109375" style="6" customWidth="1"/>
    <col min="14302" max="14302" width="17.5703125" style="6" customWidth="1"/>
    <col min="14303" max="14303" width="12.42578125" style="6" customWidth="1"/>
    <col min="14304" max="14304" width="20.140625" style="6" customWidth="1"/>
    <col min="14305" max="14305" width="15" style="6" customWidth="1"/>
    <col min="14306" max="14306" width="12.42578125" style="6" customWidth="1"/>
    <col min="14307" max="14307" width="17.5703125" style="6" customWidth="1"/>
    <col min="14308" max="14308" width="15" style="6" customWidth="1"/>
    <col min="14309" max="14310" width="16.28515625" style="6" customWidth="1"/>
    <col min="14311" max="14311" width="15" style="6" customWidth="1"/>
    <col min="14312" max="14312" width="18.85546875" style="6" customWidth="1"/>
    <col min="14313" max="14313" width="11.140625" style="6" customWidth="1"/>
    <col min="14314" max="14314" width="20.140625" style="6" customWidth="1"/>
    <col min="14315" max="14315" width="27.85546875" style="6" customWidth="1"/>
    <col min="14316" max="14316" width="17.5703125" style="6" customWidth="1"/>
    <col min="14317" max="14318" width="8.5703125" style="6" customWidth="1"/>
    <col min="14319" max="14319" width="16.28515625" style="6" customWidth="1"/>
    <col min="14320" max="14320" width="15" style="6" customWidth="1"/>
    <col min="14321" max="14321" width="17.5703125" style="6" customWidth="1"/>
    <col min="14322" max="14322" width="12.42578125" style="6" customWidth="1"/>
    <col min="14323" max="14323" width="15" style="6" customWidth="1"/>
    <col min="14324" max="14324" width="12.42578125" style="6" customWidth="1"/>
    <col min="14325" max="14325" width="6" style="6" customWidth="1"/>
    <col min="14326" max="14326" width="22.7109375" style="6" customWidth="1"/>
    <col min="14327" max="14327" width="31.7109375" style="6" customWidth="1"/>
    <col min="14328" max="14328" width="13.7109375" style="6" customWidth="1"/>
    <col min="14329" max="14329" width="16.28515625" style="6" customWidth="1"/>
    <col min="14330" max="14330" width="22.7109375" style="6" customWidth="1"/>
    <col min="14331" max="14331" width="21.42578125" style="6" customWidth="1"/>
    <col min="14332" max="14332" width="17.5703125" style="6" customWidth="1"/>
    <col min="14333" max="14333" width="16.28515625" style="6" customWidth="1"/>
    <col min="14334" max="14334" width="13.7109375" style="6" customWidth="1"/>
    <col min="14335" max="14335" width="8.5703125" style="6" customWidth="1"/>
    <col min="14336" max="14336" width="15" style="6" customWidth="1"/>
    <col min="14337" max="14337" width="17.5703125" style="6" customWidth="1"/>
    <col min="14338" max="14338" width="26.5703125" style="6" customWidth="1"/>
    <col min="14339" max="14339" width="25.28515625" style="6" customWidth="1"/>
    <col min="14340" max="14341" width="17.5703125" style="6" customWidth="1"/>
    <col min="14342" max="14342" width="12.42578125" style="6" customWidth="1"/>
    <col min="14343" max="14343" width="17.5703125" style="6" customWidth="1"/>
    <col min="14344" max="14344" width="12.42578125" style="6" customWidth="1"/>
    <col min="14345" max="14345" width="15" style="6" customWidth="1"/>
    <col min="14346" max="14346" width="16.28515625" style="6" customWidth="1"/>
    <col min="14347" max="14348" width="17.5703125" style="6" customWidth="1"/>
    <col min="14349" max="14349" width="27.85546875" style="6" customWidth="1"/>
    <col min="14350" max="14350" width="13.7109375" style="6" customWidth="1"/>
    <col min="14351" max="14352" width="17.5703125" style="6" customWidth="1"/>
    <col min="14353" max="14353" width="15" style="6" customWidth="1"/>
    <col min="14354" max="14355" width="12.42578125" style="6" customWidth="1"/>
    <col min="14356" max="14357" width="17.5703125" style="6" customWidth="1"/>
    <col min="14358" max="14358" width="22.7109375" style="6" customWidth="1"/>
    <col min="14359" max="14359" width="17.5703125" style="6" customWidth="1"/>
    <col min="14360" max="14360" width="15" style="6" customWidth="1"/>
    <col min="14361" max="14361" width="17.5703125" style="6" customWidth="1"/>
    <col min="14362" max="14362" width="12.42578125" style="6" customWidth="1"/>
    <col min="14363" max="14363" width="34.28515625" style="6" customWidth="1"/>
    <col min="14364" max="14364" width="29.140625" style="6" customWidth="1"/>
    <col min="14365" max="14366" width="18.85546875" style="6" customWidth="1"/>
    <col min="14367" max="14367" width="12.42578125" style="6" customWidth="1"/>
    <col min="14368" max="14368" width="20.140625" style="6" customWidth="1"/>
    <col min="14369" max="14369" width="16.28515625" style="6" customWidth="1"/>
    <col min="14370" max="14370" width="17.5703125" style="6" customWidth="1"/>
    <col min="14371" max="14552" width="12.42578125" style="6" customWidth="1"/>
    <col min="14553" max="14553" width="20.140625" style="6" customWidth="1"/>
    <col min="14554" max="14554" width="26.5703125" style="6" customWidth="1"/>
    <col min="14555" max="14555" width="29.140625" style="6" customWidth="1"/>
    <col min="14556" max="14557" width="13.7109375" style="6" customWidth="1"/>
    <col min="14558" max="14558" width="17.5703125" style="6" customWidth="1"/>
    <col min="14559" max="14559" width="12.42578125" style="6" customWidth="1"/>
    <col min="14560" max="14560" width="20.140625" style="6" customWidth="1"/>
    <col min="14561" max="14561" width="15" style="6" customWidth="1"/>
    <col min="14562" max="14562" width="12.42578125" style="6" customWidth="1"/>
    <col min="14563" max="14563" width="17.5703125" style="6" customWidth="1"/>
    <col min="14564" max="14564" width="15" style="6" customWidth="1"/>
    <col min="14565" max="14566" width="16.28515625" style="6" customWidth="1"/>
    <col min="14567" max="14567" width="15" style="6" customWidth="1"/>
    <col min="14568" max="14568" width="18.85546875" style="6" customWidth="1"/>
    <col min="14569" max="14569" width="11.140625" style="6" customWidth="1"/>
    <col min="14570" max="14570" width="20.140625" style="6" customWidth="1"/>
    <col min="14571" max="14571" width="27.85546875" style="6" customWidth="1"/>
    <col min="14572" max="14572" width="17.5703125" style="6" customWidth="1"/>
    <col min="14573" max="14574" width="8.5703125" style="6" customWidth="1"/>
    <col min="14575" max="14575" width="16.28515625" style="6" customWidth="1"/>
    <col min="14576" max="14576" width="15" style="6" customWidth="1"/>
    <col min="14577" max="14577" width="17.5703125" style="6" customWidth="1"/>
    <col min="14578" max="14578" width="12.42578125" style="6" customWidth="1"/>
    <col min="14579" max="14579" width="15" style="6" customWidth="1"/>
    <col min="14580" max="14580" width="12.42578125" style="6" customWidth="1"/>
    <col min="14581" max="14581" width="6" style="6" customWidth="1"/>
    <col min="14582" max="14582" width="22.7109375" style="6" customWidth="1"/>
    <col min="14583" max="14583" width="31.7109375" style="6" customWidth="1"/>
    <col min="14584" max="14584" width="13.7109375" style="6" customWidth="1"/>
    <col min="14585" max="14585" width="16.28515625" style="6" customWidth="1"/>
    <col min="14586" max="14586" width="22.7109375" style="6" customWidth="1"/>
    <col min="14587" max="14587" width="21.42578125" style="6" customWidth="1"/>
    <col min="14588" max="14588" width="17.5703125" style="6" customWidth="1"/>
    <col min="14589" max="14589" width="16.28515625" style="6" customWidth="1"/>
    <col min="14590" max="14590" width="13.7109375" style="6" customWidth="1"/>
    <col min="14591" max="14591" width="8.5703125" style="6" customWidth="1"/>
    <col min="14592" max="14592" width="15" style="6" customWidth="1"/>
    <col min="14593" max="14593" width="17.5703125" style="6" customWidth="1"/>
    <col min="14594" max="14594" width="26.5703125" style="6" customWidth="1"/>
    <col min="14595" max="14595" width="25.28515625" style="6" customWidth="1"/>
    <col min="14596" max="14597" width="17.5703125" style="6" customWidth="1"/>
    <col min="14598" max="14598" width="12.42578125" style="6" customWidth="1"/>
    <col min="14599" max="14599" width="17.5703125" style="6" customWidth="1"/>
    <col min="14600" max="14600" width="12.42578125" style="6" customWidth="1"/>
    <col min="14601" max="14601" width="15" style="6" customWidth="1"/>
    <col min="14602" max="14602" width="16.28515625" style="6" customWidth="1"/>
    <col min="14603" max="14604" width="17.5703125" style="6" customWidth="1"/>
    <col min="14605" max="14605" width="27.85546875" style="6" customWidth="1"/>
    <col min="14606" max="14606" width="13.7109375" style="6" customWidth="1"/>
    <col min="14607" max="14608" width="17.5703125" style="6" customWidth="1"/>
    <col min="14609" max="14609" width="15" style="6" customWidth="1"/>
    <col min="14610" max="14611" width="12.42578125" style="6" customWidth="1"/>
    <col min="14612" max="14613" width="17.5703125" style="6" customWidth="1"/>
    <col min="14614" max="14614" width="22.7109375" style="6" customWidth="1"/>
    <col min="14615" max="14615" width="17.5703125" style="6" customWidth="1"/>
    <col min="14616" max="14616" width="15" style="6" customWidth="1"/>
    <col min="14617" max="14617" width="17.5703125" style="6" customWidth="1"/>
    <col min="14618" max="14618" width="12.42578125" style="6" customWidth="1"/>
    <col min="14619" max="14619" width="34.28515625" style="6" customWidth="1"/>
    <col min="14620" max="14620" width="29.140625" style="6" customWidth="1"/>
    <col min="14621" max="14622" width="18.85546875" style="6" customWidth="1"/>
    <col min="14623" max="14623" width="12.42578125" style="6" customWidth="1"/>
    <col min="14624" max="14624" width="20.140625" style="6" customWidth="1"/>
    <col min="14625" max="14625" width="16.28515625" style="6" customWidth="1"/>
    <col min="14626" max="14626" width="17.5703125" style="6" customWidth="1"/>
    <col min="14627" max="14808" width="12.42578125" style="6" customWidth="1"/>
    <col min="14809" max="14809" width="20.140625" style="6" customWidth="1"/>
    <col min="14810" max="14810" width="26.5703125" style="6" customWidth="1"/>
    <col min="14811" max="14811" width="29.140625" style="6" customWidth="1"/>
    <col min="14812" max="14813" width="13.7109375" style="6" customWidth="1"/>
    <col min="14814" max="14814" width="17.5703125" style="6" customWidth="1"/>
    <col min="14815" max="14815" width="12.42578125" style="6" customWidth="1"/>
    <col min="14816" max="14816" width="20.140625" style="6" customWidth="1"/>
    <col min="14817" max="14817" width="15" style="6" customWidth="1"/>
    <col min="14818" max="14818" width="12.42578125" style="6" customWidth="1"/>
    <col min="14819" max="14819" width="17.5703125" style="6" customWidth="1"/>
    <col min="14820" max="14820" width="15" style="6" customWidth="1"/>
    <col min="14821" max="14822" width="16.28515625" style="6" customWidth="1"/>
    <col min="14823" max="14823" width="15" style="6" customWidth="1"/>
    <col min="14824" max="14824" width="18.85546875" style="6" customWidth="1"/>
    <col min="14825" max="14825" width="11.140625" style="6" customWidth="1"/>
    <col min="14826" max="14826" width="20.140625" style="6" customWidth="1"/>
    <col min="14827" max="14827" width="27.85546875" style="6" customWidth="1"/>
    <col min="14828" max="14828" width="17.5703125" style="6" customWidth="1"/>
    <col min="14829" max="14830" width="8.5703125" style="6" customWidth="1"/>
    <col min="14831" max="14831" width="16.28515625" style="6" customWidth="1"/>
    <col min="14832" max="14832" width="15" style="6" customWidth="1"/>
    <col min="14833" max="14833" width="17.5703125" style="6" customWidth="1"/>
    <col min="14834" max="14834" width="12.42578125" style="6" customWidth="1"/>
    <col min="14835" max="14835" width="15" style="6" customWidth="1"/>
    <col min="14836" max="14836" width="12.42578125" style="6" customWidth="1"/>
    <col min="14837" max="14837" width="6" style="6" customWidth="1"/>
    <col min="14838" max="14838" width="22.7109375" style="6" customWidth="1"/>
    <col min="14839" max="14839" width="31.7109375" style="6" customWidth="1"/>
    <col min="14840" max="14840" width="13.7109375" style="6" customWidth="1"/>
    <col min="14841" max="14841" width="16.28515625" style="6" customWidth="1"/>
    <col min="14842" max="14842" width="22.7109375" style="6" customWidth="1"/>
    <col min="14843" max="14843" width="21.42578125" style="6" customWidth="1"/>
    <col min="14844" max="14844" width="17.5703125" style="6" customWidth="1"/>
    <col min="14845" max="14845" width="16.28515625" style="6" customWidth="1"/>
    <col min="14846" max="14846" width="13.7109375" style="6" customWidth="1"/>
    <col min="14847" max="14847" width="8.5703125" style="6" customWidth="1"/>
    <col min="14848" max="14848" width="15" style="6" customWidth="1"/>
    <col min="14849" max="14849" width="17.5703125" style="6" customWidth="1"/>
    <col min="14850" max="14850" width="26.5703125" style="6" customWidth="1"/>
    <col min="14851" max="14851" width="25.28515625" style="6" customWidth="1"/>
    <col min="14852" max="14853" width="17.5703125" style="6" customWidth="1"/>
    <col min="14854" max="14854" width="12.42578125" style="6" customWidth="1"/>
    <col min="14855" max="14855" width="17.5703125" style="6" customWidth="1"/>
    <col min="14856" max="14856" width="12.42578125" style="6" customWidth="1"/>
    <col min="14857" max="14857" width="15" style="6" customWidth="1"/>
    <col min="14858" max="14858" width="16.28515625" style="6" customWidth="1"/>
    <col min="14859" max="14860" width="17.5703125" style="6" customWidth="1"/>
    <col min="14861" max="14861" width="27.85546875" style="6" customWidth="1"/>
    <col min="14862" max="14862" width="13.7109375" style="6" customWidth="1"/>
    <col min="14863" max="14864" width="17.5703125" style="6" customWidth="1"/>
    <col min="14865" max="14865" width="15" style="6" customWidth="1"/>
    <col min="14866" max="14867" width="12.42578125" style="6" customWidth="1"/>
    <col min="14868" max="14869" width="17.5703125" style="6" customWidth="1"/>
    <col min="14870" max="14870" width="22.7109375" style="6" customWidth="1"/>
    <col min="14871" max="14871" width="17.5703125" style="6" customWidth="1"/>
    <col min="14872" max="14872" width="15" style="6" customWidth="1"/>
    <col min="14873" max="14873" width="17.5703125" style="6" customWidth="1"/>
    <col min="14874" max="14874" width="12.42578125" style="6" customWidth="1"/>
    <col min="14875" max="14875" width="34.28515625" style="6" customWidth="1"/>
    <col min="14876" max="14876" width="29.140625" style="6" customWidth="1"/>
    <col min="14877" max="14878" width="18.85546875" style="6" customWidth="1"/>
    <col min="14879" max="14879" width="12.42578125" style="6" customWidth="1"/>
    <col min="14880" max="14880" width="20.140625" style="6" customWidth="1"/>
    <col min="14881" max="14881" width="16.28515625" style="6" customWidth="1"/>
    <col min="14882" max="14882" width="17.5703125" style="6" customWidth="1"/>
    <col min="14883" max="15064" width="12.42578125" style="6" customWidth="1"/>
    <col min="15065" max="15065" width="20.140625" style="6" customWidth="1"/>
    <col min="15066" max="15066" width="26.5703125" style="6" customWidth="1"/>
    <col min="15067" max="15067" width="29.140625" style="6" customWidth="1"/>
    <col min="15068" max="15069" width="13.7109375" style="6" customWidth="1"/>
    <col min="15070" max="15070" width="17.5703125" style="6" customWidth="1"/>
    <col min="15071" max="15071" width="12.42578125" style="6" customWidth="1"/>
    <col min="15072" max="15072" width="20.140625" style="6" customWidth="1"/>
    <col min="15073" max="15073" width="15" style="6" customWidth="1"/>
    <col min="15074" max="15074" width="12.42578125" style="6" customWidth="1"/>
    <col min="15075" max="15075" width="17.5703125" style="6" customWidth="1"/>
    <col min="15076" max="15076" width="15" style="6" customWidth="1"/>
    <col min="15077" max="15078" width="16.28515625" style="6" customWidth="1"/>
    <col min="15079" max="15079" width="15" style="6" customWidth="1"/>
    <col min="15080" max="15080" width="18.85546875" style="6" customWidth="1"/>
    <col min="15081" max="15081" width="11.140625" style="6" customWidth="1"/>
    <col min="15082" max="15082" width="20.140625" style="6" customWidth="1"/>
    <col min="15083" max="15083" width="27.85546875" style="6" customWidth="1"/>
    <col min="15084" max="15084" width="17.5703125" style="6" customWidth="1"/>
    <col min="15085" max="15086" width="8.5703125" style="6" customWidth="1"/>
    <col min="15087" max="15087" width="16.28515625" style="6" customWidth="1"/>
    <col min="15088" max="15088" width="15" style="6" customWidth="1"/>
    <col min="15089" max="15089" width="17.5703125" style="6" customWidth="1"/>
    <col min="15090" max="15090" width="12.42578125" style="6" customWidth="1"/>
    <col min="15091" max="15091" width="15" style="6" customWidth="1"/>
    <col min="15092" max="15092" width="12.42578125" style="6" customWidth="1"/>
    <col min="15093" max="15093" width="6" style="6" customWidth="1"/>
    <col min="15094" max="15094" width="22.7109375" style="6" customWidth="1"/>
    <col min="15095" max="15095" width="31.7109375" style="6" customWidth="1"/>
    <col min="15096" max="15096" width="13.7109375" style="6" customWidth="1"/>
    <col min="15097" max="15097" width="16.28515625" style="6" customWidth="1"/>
    <col min="15098" max="15098" width="22.7109375" style="6" customWidth="1"/>
    <col min="15099" max="15099" width="21.42578125" style="6" customWidth="1"/>
    <col min="15100" max="15100" width="17.5703125" style="6" customWidth="1"/>
    <col min="15101" max="15101" width="16.28515625" style="6" customWidth="1"/>
    <col min="15102" max="15102" width="13.7109375" style="6" customWidth="1"/>
    <col min="15103" max="15103" width="8.5703125" style="6" customWidth="1"/>
    <col min="15104" max="15104" width="15" style="6" customWidth="1"/>
    <col min="15105" max="15105" width="17.5703125" style="6" customWidth="1"/>
    <col min="15106" max="15106" width="26.5703125" style="6" customWidth="1"/>
    <col min="15107" max="15107" width="25.28515625" style="6" customWidth="1"/>
    <col min="15108" max="15109" width="17.5703125" style="6" customWidth="1"/>
    <col min="15110" max="15110" width="12.42578125" style="6" customWidth="1"/>
    <col min="15111" max="15111" width="17.5703125" style="6" customWidth="1"/>
    <col min="15112" max="15112" width="12.42578125" style="6" customWidth="1"/>
    <col min="15113" max="15113" width="15" style="6" customWidth="1"/>
    <col min="15114" max="15114" width="16.28515625" style="6" customWidth="1"/>
    <col min="15115" max="15116" width="17.5703125" style="6" customWidth="1"/>
    <col min="15117" max="15117" width="27.85546875" style="6" customWidth="1"/>
    <col min="15118" max="15118" width="13.7109375" style="6" customWidth="1"/>
    <col min="15119" max="15120" width="17.5703125" style="6" customWidth="1"/>
    <col min="15121" max="15121" width="15" style="6" customWidth="1"/>
    <col min="15122" max="15123" width="12.42578125" style="6" customWidth="1"/>
    <col min="15124" max="15125" width="17.5703125" style="6" customWidth="1"/>
    <col min="15126" max="15126" width="22.7109375" style="6" customWidth="1"/>
    <col min="15127" max="15127" width="17.5703125" style="6" customWidth="1"/>
    <col min="15128" max="15128" width="15" style="6" customWidth="1"/>
    <col min="15129" max="15129" width="17.5703125" style="6" customWidth="1"/>
    <col min="15130" max="15130" width="12.42578125" style="6" customWidth="1"/>
    <col min="15131" max="15131" width="34.28515625" style="6" customWidth="1"/>
    <col min="15132" max="15132" width="29.140625" style="6" customWidth="1"/>
    <col min="15133" max="15134" width="18.85546875" style="6" customWidth="1"/>
    <col min="15135" max="15135" width="12.42578125" style="6" customWidth="1"/>
    <col min="15136" max="15136" width="20.140625" style="6" customWidth="1"/>
    <col min="15137" max="15137" width="16.28515625" style="6" customWidth="1"/>
    <col min="15138" max="15138" width="17.5703125" style="6" customWidth="1"/>
    <col min="15139" max="15320" width="12.42578125" style="6" customWidth="1"/>
    <col min="15321" max="15321" width="20.140625" style="6" customWidth="1"/>
    <col min="15322" max="15322" width="26.5703125" style="6" customWidth="1"/>
    <col min="15323" max="15323" width="29.140625" style="6" customWidth="1"/>
    <col min="15324" max="15325" width="13.7109375" style="6" customWidth="1"/>
    <col min="15326" max="15326" width="17.5703125" style="6" customWidth="1"/>
    <col min="15327" max="15327" width="12.42578125" style="6" customWidth="1"/>
    <col min="15328" max="15328" width="20.140625" style="6" customWidth="1"/>
    <col min="15329" max="15329" width="15" style="6" customWidth="1"/>
    <col min="15330" max="15330" width="12.42578125" style="6" customWidth="1"/>
    <col min="15331" max="15331" width="17.5703125" style="6" customWidth="1"/>
    <col min="15332" max="15332" width="15" style="6" customWidth="1"/>
    <col min="15333" max="15334" width="16.28515625" style="6" customWidth="1"/>
    <col min="15335" max="15335" width="15" style="6" customWidth="1"/>
    <col min="15336" max="15336" width="18.85546875" style="6" customWidth="1"/>
    <col min="15337" max="15337" width="11.140625" style="6" customWidth="1"/>
    <col min="15338" max="15338" width="20.140625" style="6" customWidth="1"/>
    <col min="15339" max="15339" width="27.85546875" style="6" customWidth="1"/>
    <col min="15340" max="15340" width="17.5703125" style="6" customWidth="1"/>
    <col min="15341" max="15342" width="8.5703125" style="6" customWidth="1"/>
    <col min="15343" max="15343" width="16.28515625" style="6" customWidth="1"/>
    <col min="15344" max="15344" width="15" style="6" customWidth="1"/>
    <col min="15345" max="15345" width="17.5703125" style="6" customWidth="1"/>
    <col min="15346" max="15346" width="12.42578125" style="6" customWidth="1"/>
    <col min="15347" max="15347" width="15" style="6" customWidth="1"/>
    <col min="15348" max="15348" width="12.42578125" style="6" customWidth="1"/>
    <col min="15349" max="15349" width="6" style="6" customWidth="1"/>
    <col min="15350" max="15350" width="22.7109375" style="6" customWidth="1"/>
    <col min="15351" max="15351" width="31.7109375" style="6" customWidth="1"/>
    <col min="15352" max="15352" width="13.7109375" style="6" customWidth="1"/>
    <col min="15353" max="15353" width="16.28515625" style="6" customWidth="1"/>
    <col min="15354" max="15354" width="22.7109375" style="6" customWidth="1"/>
    <col min="15355" max="15355" width="21.42578125" style="6" customWidth="1"/>
    <col min="15356" max="15356" width="17.5703125" style="6" customWidth="1"/>
    <col min="15357" max="15357" width="16.28515625" style="6" customWidth="1"/>
    <col min="15358" max="15358" width="13.7109375" style="6" customWidth="1"/>
    <col min="15359" max="15359" width="8.5703125" style="6" customWidth="1"/>
    <col min="15360" max="15360" width="15" style="6" customWidth="1"/>
    <col min="15361" max="15361" width="17.5703125" style="6" customWidth="1"/>
    <col min="15362" max="15362" width="26.5703125" style="6" customWidth="1"/>
    <col min="15363" max="15363" width="25.28515625" style="6" customWidth="1"/>
    <col min="15364" max="15365" width="17.5703125" style="6" customWidth="1"/>
    <col min="15366" max="15366" width="12.42578125" style="6" customWidth="1"/>
    <col min="15367" max="15367" width="17.5703125" style="6" customWidth="1"/>
    <col min="15368" max="15368" width="12.42578125" style="6" customWidth="1"/>
    <col min="15369" max="15369" width="15" style="6" customWidth="1"/>
    <col min="15370" max="15370" width="16.28515625" style="6" customWidth="1"/>
    <col min="15371" max="15372" width="17.5703125" style="6" customWidth="1"/>
    <col min="15373" max="15373" width="27.85546875" style="6" customWidth="1"/>
    <col min="15374" max="15374" width="13.7109375" style="6" customWidth="1"/>
    <col min="15375" max="15376" width="17.5703125" style="6" customWidth="1"/>
    <col min="15377" max="15377" width="15" style="6" customWidth="1"/>
    <col min="15378" max="15379" width="12.42578125" style="6" customWidth="1"/>
    <col min="15380" max="15381" width="17.5703125" style="6" customWidth="1"/>
    <col min="15382" max="15382" width="22.7109375" style="6" customWidth="1"/>
    <col min="15383" max="15383" width="17.5703125" style="6" customWidth="1"/>
    <col min="15384" max="15384" width="15" style="6" customWidth="1"/>
    <col min="15385" max="15385" width="17.5703125" style="6" customWidth="1"/>
    <col min="15386" max="15386" width="12.42578125" style="6" customWidth="1"/>
    <col min="15387" max="15387" width="34.28515625" style="6" customWidth="1"/>
    <col min="15388" max="15388" width="29.140625" style="6" customWidth="1"/>
    <col min="15389" max="15390" width="18.85546875" style="6" customWidth="1"/>
    <col min="15391" max="15391" width="12.42578125" style="6" customWidth="1"/>
    <col min="15392" max="15392" width="20.140625" style="6" customWidth="1"/>
    <col min="15393" max="15393" width="16.28515625" style="6" customWidth="1"/>
    <col min="15394" max="15394" width="17.5703125" style="6" customWidth="1"/>
    <col min="15395" max="15576" width="12.42578125" style="6" customWidth="1"/>
    <col min="15577" max="15577" width="20.140625" style="6" customWidth="1"/>
    <col min="15578" max="15578" width="26.5703125" style="6" customWidth="1"/>
    <col min="15579" max="15579" width="29.140625" style="6" customWidth="1"/>
    <col min="15580" max="15581" width="13.7109375" style="6" customWidth="1"/>
    <col min="15582" max="15582" width="17.5703125" style="6" customWidth="1"/>
    <col min="15583" max="15583" width="12.42578125" style="6" customWidth="1"/>
    <col min="15584" max="15584" width="20.140625" style="6" customWidth="1"/>
    <col min="15585" max="15585" width="15" style="6" customWidth="1"/>
    <col min="15586" max="15586" width="12.42578125" style="6" customWidth="1"/>
    <col min="15587" max="15587" width="17.5703125" style="6" customWidth="1"/>
    <col min="15588" max="15588" width="15" style="6" customWidth="1"/>
    <col min="15589" max="15590" width="16.28515625" style="6" customWidth="1"/>
    <col min="15591" max="15591" width="15" style="6" customWidth="1"/>
    <col min="15592" max="15592" width="18.85546875" style="6" customWidth="1"/>
    <col min="15593" max="15593" width="11.140625" style="6" customWidth="1"/>
    <col min="15594" max="15594" width="20.140625" style="6" customWidth="1"/>
    <col min="15595" max="15595" width="27.85546875" style="6" customWidth="1"/>
    <col min="15596" max="15596" width="17.5703125" style="6" customWidth="1"/>
    <col min="15597" max="15598" width="8.5703125" style="6" customWidth="1"/>
    <col min="15599" max="15599" width="16.28515625" style="6" customWidth="1"/>
    <col min="15600" max="15600" width="15" style="6" customWidth="1"/>
    <col min="15601" max="15601" width="17.5703125" style="6" customWidth="1"/>
    <col min="15602" max="15602" width="12.42578125" style="6" customWidth="1"/>
    <col min="15603" max="15603" width="15" style="6" customWidth="1"/>
    <col min="15604" max="15604" width="12.42578125" style="6" customWidth="1"/>
    <col min="15605" max="15605" width="6" style="6" customWidth="1"/>
    <col min="15606" max="15606" width="22.7109375" style="6" customWidth="1"/>
    <col min="15607" max="15607" width="31.7109375" style="6" customWidth="1"/>
    <col min="15608" max="15608" width="13.7109375" style="6" customWidth="1"/>
    <col min="15609" max="15609" width="16.28515625" style="6" customWidth="1"/>
    <col min="15610" max="15610" width="22.7109375" style="6" customWidth="1"/>
    <col min="15611" max="15611" width="21.42578125" style="6" customWidth="1"/>
    <col min="15612" max="15612" width="17.5703125" style="6" customWidth="1"/>
    <col min="15613" max="15613" width="16.28515625" style="6" customWidth="1"/>
    <col min="15614" max="15614" width="13.7109375" style="6" customWidth="1"/>
    <col min="15615" max="15615" width="8.5703125" style="6" customWidth="1"/>
    <col min="15616" max="15616" width="15" style="6" customWidth="1"/>
    <col min="15617" max="15617" width="17.5703125" style="6" customWidth="1"/>
    <col min="15618" max="15618" width="26.5703125" style="6" customWidth="1"/>
    <col min="15619" max="15619" width="25.28515625" style="6" customWidth="1"/>
    <col min="15620" max="15621" width="17.5703125" style="6" customWidth="1"/>
    <col min="15622" max="15622" width="12.42578125" style="6" customWidth="1"/>
    <col min="15623" max="15623" width="17.5703125" style="6" customWidth="1"/>
    <col min="15624" max="15624" width="12.42578125" style="6" customWidth="1"/>
    <col min="15625" max="15625" width="15" style="6" customWidth="1"/>
    <col min="15626" max="15626" width="16.28515625" style="6" customWidth="1"/>
    <col min="15627" max="15628" width="17.5703125" style="6" customWidth="1"/>
    <col min="15629" max="15629" width="27.85546875" style="6" customWidth="1"/>
    <col min="15630" max="15630" width="13.7109375" style="6" customWidth="1"/>
    <col min="15631" max="15632" width="17.5703125" style="6" customWidth="1"/>
    <col min="15633" max="15633" width="15" style="6" customWidth="1"/>
    <col min="15634" max="15635" width="12.42578125" style="6" customWidth="1"/>
    <col min="15636" max="15637" width="17.5703125" style="6" customWidth="1"/>
    <col min="15638" max="15638" width="22.7109375" style="6" customWidth="1"/>
    <col min="15639" max="15639" width="17.5703125" style="6" customWidth="1"/>
    <col min="15640" max="15640" width="15" style="6" customWidth="1"/>
    <col min="15641" max="15641" width="17.5703125" style="6" customWidth="1"/>
    <col min="15642" max="15642" width="12.42578125" style="6" customWidth="1"/>
    <col min="15643" max="15643" width="34.28515625" style="6" customWidth="1"/>
    <col min="15644" max="15644" width="29.140625" style="6" customWidth="1"/>
    <col min="15645" max="15646" width="18.85546875" style="6" customWidth="1"/>
    <col min="15647" max="15647" width="12.42578125" style="6" customWidth="1"/>
    <col min="15648" max="15648" width="20.140625" style="6" customWidth="1"/>
    <col min="15649" max="15649" width="16.28515625" style="6" customWidth="1"/>
    <col min="15650" max="15650" width="17.5703125" style="6" customWidth="1"/>
    <col min="15651" max="15832" width="12.42578125" style="6" customWidth="1"/>
    <col min="15833" max="15833" width="20.140625" style="6" customWidth="1"/>
    <col min="15834" max="15834" width="26.5703125" style="6" customWidth="1"/>
    <col min="15835" max="15835" width="29.140625" style="6" customWidth="1"/>
    <col min="15836" max="15837" width="13.7109375" style="6" customWidth="1"/>
    <col min="15838" max="15838" width="17.5703125" style="6" customWidth="1"/>
    <col min="15839" max="15839" width="12.42578125" style="6" customWidth="1"/>
    <col min="15840" max="15840" width="20.140625" style="6" customWidth="1"/>
    <col min="15841" max="15841" width="15" style="6" customWidth="1"/>
    <col min="15842" max="15842" width="12.42578125" style="6" customWidth="1"/>
    <col min="15843" max="15843" width="17.5703125" style="6" customWidth="1"/>
    <col min="15844" max="15844" width="15" style="6" customWidth="1"/>
    <col min="15845" max="15846" width="16.28515625" style="6" customWidth="1"/>
    <col min="15847" max="15847" width="15" style="6" customWidth="1"/>
    <col min="15848" max="15848" width="18.85546875" style="6" customWidth="1"/>
    <col min="15849" max="15849" width="11.140625" style="6" customWidth="1"/>
    <col min="15850" max="15850" width="20.140625" style="6" customWidth="1"/>
    <col min="15851" max="15851" width="27.85546875" style="6" customWidth="1"/>
    <col min="15852" max="15852" width="17.5703125" style="6" customWidth="1"/>
    <col min="15853" max="15854" width="8.5703125" style="6" customWidth="1"/>
    <col min="15855" max="15855" width="16.28515625" style="6" customWidth="1"/>
    <col min="15856" max="15856" width="15" style="6" customWidth="1"/>
    <col min="15857" max="15857" width="17.5703125" style="6" customWidth="1"/>
    <col min="15858" max="15858" width="12.42578125" style="6" customWidth="1"/>
    <col min="15859" max="15859" width="15" style="6" customWidth="1"/>
    <col min="15860" max="15860" width="12.42578125" style="6" customWidth="1"/>
    <col min="15861" max="15861" width="6" style="6" customWidth="1"/>
    <col min="15862" max="15862" width="22.7109375" style="6" customWidth="1"/>
    <col min="15863" max="15863" width="31.7109375" style="6" customWidth="1"/>
    <col min="15864" max="15864" width="13.7109375" style="6" customWidth="1"/>
    <col min="15865" max="15865" width="16.28515625" style="6" customWidth="1"/>
    <col min="15866" max="15866" width="22.7109375" style="6" customWidth="1"/>
    <col min="15867" max="15867" width="21.42578125" style="6" customWidth="1"/>
    <col min="15868" max="15868" width="17.5703125" style="6" customWidth="1"/>
    <col min="15869" max="15869" width="16.28515625" style="6" customWidth="1"/>
    <col min="15870" max="15870" width="13.7109375" style="6" customWidth="1"/>
    <col min="15871" max="15871" width="8.5703125" style="6" customWidth="1"/>
    <col min="15872" max="15872" width="15" style="6" customWidth="1"/>
    <col min="15873" max="15873" width="17.5703125" style="6" customWidth="1"/>
    <col min="15874" max="15874" width="26.5703125" style="6" customWidth="1"/>
    <col min="15875" max="15875" width="25.28515625" style="6" customWidth="1"/>
    <col min="15876" max="15877" width="17.5703125" style="6" customWidth="1"/>
    <col min="15878" max="15878" width="12.42578125" style="6" customWidth="1"/>
    <col min="15879" max="15879" width="17.5703125" style="6" customWidth="1"/>
    <col min="15880" max="15880" width="12.42578125" style="6" customWidth="1"/>
    <col min="15881" max="15881" width="15" style="6" customWidth="1"/>
    <col min="15882" max="15882" width="16.28515625" style="6" customWidth="1"/>
    <col min="15883" max="15884" width="17.5703125" style="6" customWidth="1"/>
    <col min="15885" max="15885" width="27.85546875" style="6" customWidth="1"/>
    <col min="15886" max="15886" width="13.7109375" style="6" customWidth="1"/>
    <col min="15887" max="15888" width="17.5703125" style="6" customWidth="1"/>
    <col min="15889" max="15889" width="15" style="6" customWidth="1"/>
    <col min="15890" max="15891" width="12.42578125" style="6" customWidth="1"/>
    <col min="15892" max="15893" width="17.5703125" style="6" customWidth="1"/>
    <col min="15894" max="15894" width="22.7109375" style="6" customWidth="1"/>
    <col min="15895" max="15895" width="17.5703125" style="6" customWidth="1"/>
    <col min="15896" max="15896" width="15" style="6" customWidth="1"/>
    <col min="15897" max="15897" width="17.5703125" style="6" customWidth="1"/>
    <col min="15898" max="15898" width="12.42578125" style="6" customWidth="1"/>
    <col min="15899" max="15899" width="34.28515625" style="6" customWidth="1"/>
    <col min="15900" max="15900" width="29.140625" style="6" customWidth="1"/>
    <col min="15901" max="15902" width="18.85546875" style="6" customWidth="1"/>
    <col min="15903" max="15903" width="12.42578125" style="6" customWidth="1"/>
    <col min="15904" max="15904" width="20.140625" style="6" customWidth="1"/>
    <col min="15905" max="15905" width="16.28515625" style="6" customWidth="1"/>
    <col min="15906" max="15906" width="17.5703125" style="6" customWidth="1"/>
    <col min="15907" max="16088" width="12.42578125" style="6" customWidth="1"/>
    <col min="16089" max="16089" width="20.140625" style="6" customWidth="1"/>
    <col min="16090" max="16090" width="26.5703125" style="6" customWidth="1"/>
    <col min="16091" max="16091" width="29.140625" style="6" customWidth="1"/>
    <col min="16092" max="16093" width="13.7109375" style="6" customWidth="1"/>
    <col min="16094" max="16094" width="17.5703125" style="6" customWidth="1"/>
    <col min="16095" max="16095" width="12.42578125" style="6" customWidth="1"/>
    <col min="16096" max="16096" width="20.140625" style="6" customWidth="1"/>
    <col min="16097" max="16097" width="15" style="6" customWidth="1"/>
    <col min="16098" max="16098" width="12.42578125" style="6" customWidth="1"/>
    <col min="16099" max="16099" width="17.5703125" style="6" customWidth="1"/>
    <col min="16100" max="16100" width="15" style="6" customWidth="1"/>
    <col min="16101" max="16102" width="16.28515625" style="6" customWidth="1"/>
    <col min="16103" max="16103" width="15" style="6" customWidth="1"/>
    <col min="16104" max="16104" width="18.85546875" style="6" customWidth="1"/>
    <col min="16105" max="16105" width="11.140625" style="6" customWidth="1"/>
    <col min="16106" max="16106" width="20.140625" style="6" customWidth="1"/>
    <col min="16107" max="16107" width="27.85546875" style="6" customWidth="1"/>
    <col min="16108" max="16108" width="17.5703125" style="6" customWidth="1"/>
    <col min="16109" max="16110" width="8.5703125" style="6" customWidth="1"/>
    <col min="16111" max="16111" width="16.28515625" style="6" customWidth="1"/>
    <col min="16112" max="16112" width="15" style="6" customWidth="1"/>
    <col min="16113" max="16113" width="17.5703125" style="6" customWidth="1"/>
    <col min="16114" max="16114" width="12.42578125" style="6" customWidth="1"/>
    <col min="16115" max="16115" width="15" style="6" customWidth="1"/>
    <col min="16116" max="16116" width="12.42578125" style="6" customWidth="1"/>
    <col min="16117" max="16117" width="6" style="6" customWidth="1"/>
    <col min="16118" max="16118" width="22.7109375" style="6" customWidth="1"/>
    <col min="16119" max="16119" width="31.7109375" style="6" customWidth="1"/>
    <col min="16120" max="16120" width="13.7109375" style="6" customWidth="1"/>
    <col min="16121" max="16121" width="16.28515625" style="6" customWidth="1"/>
    <col min="16122" max="16122" width="22.7109375" style="6" customWidth="1"/>
    <col min="16123" max="16123" width="21.42578125" style="6" customWidth="1"/>
    <col min="16124" max="16124" width="17.5703125" style="6" customWidth="1"/>
    <col min="16125" max="16125" width="16.28515625" style="6" customWidth="1"/>
    <col min="16126" max="16126" width="13.7109375" style="6" customWidth="1"/>
    <col min="16127" max="16127" width="8.5703125" style="6" customWidth="1"/>
    <col min="16128" max="16128" width="15" style="6" customWidth="1"/>
    <col min="16129" max="16129" width="17.5703125" style="6" customWidth="1"/>
    <col min="16130" max="16130" width="26.5703125" style="6" customWidth="1"/>
    <col min="16131" max="16131" width="25.28515625" style="6" customWidth="1"/>
    <col min="16132" max="16133" width="17.5703125" style="6" customWidth="1"/>
    <col min="16134" max="16134" width="12.42578125" style="6" customWidth="1"/>
    <col min="16135" max="16135" width="17.5703125" style="6" customWidth="1"/>
    <col min="16136" max="16136" width="12.42578125" style="6" customWidth="1"/>
    <col min="16137" max="16137" width="15" style="6" customWidth="1"/>
    <col min="16138" max="16138" width="16.28515625" style="6" customWidth="1"/>
    <col min="16139" max="16140" width="17.5703125" style="6" customWidth="1"/>
    <col min="16141" max="16141" width="27.85546875" style="6" customWidth="1"/>
    <col min="16142" max="16142" width="13.7109375" style="6" customWidth="1"/>
    <col min="16143" max="16144" width="17.5703125" style="6" customWidth="1"/>
    <col min="16145" max="16145" width="15" style="6" customWidth="1"/>
    <col min="16146" max="16147" width="12.42578125" style="6" customWidth="1"/>
    <col min="16148" max="16149" width="17.5703125" style="6" customWidth="1"/>
    <col min="16150" max="16150" width="22.7109375" style="6" customWidth="1"/>
    <col min="16151" max="16151" width="17.5703125" style="6" customWidth="1"/>
    <col min="16152" max="16152" width="15" style="6" customWidth="1"/>
    <col min="16153" max="16153" width="17.5703125" style="6" customWidth="1"/>
    <col min="16154" max="16154" width="12.42578125" style="6" customWidth="1"/>
    <col min="16155" max="16155" width="34.28515625" style="6" customWidth="1"/>
    <col min="16156" max="16156" width="29.140625" style="6" customWidth="1"/>
    <col min="16157" max="16158" width="18.85546875" style="6" customWidth="1"/>
    <col min="16159" max="16159" width="12.42578125" style="6" customWidth="1"/>
    <col min="16160" max="16160" width="20.140625" style="6" customWidth="1"/>
    <col min="16161" max="16161" width="16.28515625" style="6" customWidth="1"/>
    <col min="16162" max="16162" width="17.5703125" style="6" customWidth="1"/>
    <col min="16163" max="16384" width="12.42578125" style="6" customWidth="1"/>
  </cols>
  <sheetData>
    <row r="1" spans="1:216" s="55" customFormat="1" ht="15" x14ac:dyDescent="0.2">
      <c r="B1" s="160" t="s">
        <v>69</v>
      </c>
      <c r="C1" s="152" t="s">
        <v>106</v>
      </c>
      <c r="D1" s="161" t="s">
        <v>75</v>
      </c>
      <c r="E1" s="154" t="s">
        <v>114</v>
      </c>
      <c r="F1" s="163" t="s">
        <v>119</v>
      </c>
      <c r="G1" s="153" t="s">
        <v>108</v>
      </c>
      <c r="H1" s="161" t="s">
        <v>77</v>
      </c>
      <c r="I1" s="155" t="s">
        <v>110</v>
      </c>
      <c r="J1" s="167">
        <v>2000000</v>
      </c>
      <c r="K1" s="152" t="s">
        <v>112</v>
      </c>
      <c r="L1" s="170">
        <v>44886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8"/>
      <c r="DR1" s="45"/>
      <c r="DS1" s="45"/>
      <c r="DT1" s="45"/>
      <c r="DU1" s="45"/>
      <c r="DV1" s="45"/>
      <c r="DW1" s="45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</row>
    <row r="2" spans="1:216" s="55" customFormat="1" ht="12.75" x14ac:dyDescent="0.2">
      <c r="B2" s="177" t="s">
        <v>117</v>
      </c>
      <c r="C2" s="153" t="s">
        <v>107</v>
      </c>
      <c r="D2" s="162">
        <v>1</v>
      </c>
      <c r="E2" s="154" t="s">
        <v>67</v>
      </c>
      <c r="F2" s="164">
        <v>44169</v>
      </c>
      <c r="G2" s="156" t="s">
        <v>109</v>
      </c>
      <c r="H2" s="165">
        <v>0.16</v>
      </c>
      <c r="I2" s="155" t="s">
        <v>111</v>
      </c>
      <c r="J2" s="168">
        <v>2000</v>
      </c>
      <c r="K2" s="157" t="s">
        <v>115</v>
      </c>
      <c r="L2" s="170">
        <v>44903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9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48"/>
      <c r="DR2" s="68"/>
      <c r="DS2" s="68"/>
      <c r="DT2" s="49"/>
      <c r="DU2" s="45"/>
      <c r="DV2" s="45"/>
      <c r="DW2" s="45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</row>
    <row r="3" spans="1:216" s="55" customFormat="1" ht="12.75" x14ac:dyDescent="0.2">
      <c r="B3" s="172" t="s">
        <v>118</v>
      </c>
      <c r="C3" s="153" t="s">
        <v>105</v>
      </c>
      <c r="D3" s="162">
        <v>484</v>
      </c>
      <c r="E3" s="154" t="s">
        <v>116</v>
      </c>
      <c r="F3" s="164">
        <v>46132</v>
      </c>
      <c r="G3" s="158"/>
      <c r="H3" s="166"/>
      <c r="I3" s="155"/>
      <c r="J3" s="169"/>
      <c r="K3" s="159" t="s">
        <v>113</v>
      </c>
      <c r="L3" s="171">
        <f>NETWORKDAYS(L1,L2,AD$171:AD$502)-1</f>
        <v>13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68"/>
      <c r="CQ3" s="68"/>
      <c r="CR3" s="68"/>
      <c r="CS3" s="73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4"/>
      <c r="DG3" s="74"/>
      <c r="DH3" s="75"/>
      <c r="DI3" s="45"/>
      <c r="DJ3" s="45"/>
      <c r="DK3" s="45"/>
      <c r="DL3" s="45"/>
      <c r="DM3" s="45"/>
      <c r="DN3" s="45"/>
      <c r="DO3" s="45"/>
      <c r="DP3" s="45"/>
      <c r="DQ3" s="48"/>
      <c r="DR3" s="45"/>
      <c r="DS3" s="45"/>
      <c r="DT3" s="49"/>
      <c r="DU3" s="45"/>
      <c r="DV3" s="45"/>
      <c r="DW3" s="45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</row>
    <row r="4" spans="1:216" s="55" customFormat="1" x14ac:dyDescent="0.15">
      <c r="B4" s="149" t="s">
        <v>78</v>
      </c>
      <c r="C4" s="149" t="s">
        <v>79</v>
      </c>
      <c r="D4" s="149" t="s">
        <v>92</v>
      </c>
      <c r="E4" s="149" t="s">
        <v>93</v>
      </c>
      <c r="F4" s="149" t="s">
        <v>94</v>
      </c>
      <c r="G4" s="149" t="s">
        <v>95</v>
      </c>
      <c r="H4" s="149" t="s">
        <v>80</v>
      </c>
      <c r="I4" s="149" t="s">
        <v>81</v>
      </c>
      <c r="J4" s="149" t="s">
        <v>96</v>
      </c>
      <c r="K4" s="149" t="s">
        <v>97</v>
      </c>
      <c r="L4" s="149" t="s">
        <v>98</v>
      </c>
      <c r="M4" s="149" t="s">
        <v>99</v>
      </c>
      <c r="N4" s="149" t="s">
        <v>100</v>
      </c>
      <c r="O4" s="149" t="s">
        <v>101</v>
      </c>
      <c r="P4" s="149" t="s">
        <v>82</v>
      </c>
      <c r="Q4" s="149" t="s">
        <v>83</v>
      </c>
      <c r="R4" s="149" t="s">
        <v>84</v>
      </c>
      <c r="S4" s="149" t="s">
        <v>85</v>
      </c>
      <c r="T4" s="149" t="s">
        <v>86</v>
      </c>
      <c r="U4" s="149" t="s">
        <v>87</v>
      </c>
      <c r="V4" s="149" t="s">
        <v>88</v>
      </c>
      <c r="W4" s="149" t="s">
        <v>89</v>
      </c>
      <c r="X4" s="149" t="s">
        <v>90</v>
      </c>
      <c r="Y4" s="149" t="s">
        <v>91</v>
      </c>
      <c r="Z4" s="150" t="s">
        <v>102</v>
      </c>
      <c r="AA4" s="149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51"/>
      <c r="DR4" s="49"/>
      <c r="DS4" s="49"/>
      <c r="DT4" s="49"/>
      <c r="DU4" s="49"/>
      <c r="DV4" s="49"/>
      <c r="DW4" s="49"/>
      <c r="DX4" s="53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</row>
    <row r="5" spans="1:216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51"/>
      <c r="DR5" s="49"/>
      <c r="DS5" s="49"/>
      <c r="DT5" s="49"/>
      <c r="DU5" s="49"/>
      <c r="DV5" s="49"/>
      <c r="DW5" s="49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</row>
    <row r="6" spans="1:216" s="55" customFormat="1" ht="15" x14ac:dyDescent="0.15">
      <c r="A6" s="174">
        <f>F2</f>
        <v>44169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51"/>
      <c r="DR6" s="49"/>
      <c r="DS6" s="49"/>
      <c r="DT6" s="49"/>
      <c r="DU6" s="49"/>
      <c r="DV6" s="49"/>
      <c r="DW6" s="49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</row>
    <row r="7" spans="1:216" s="55" customFormat="1" ht="12.75" x14ac:dyDescent="0.15">
      <c r="A7" s="101" t="s">
        <v>68</v>
      </c>
      <c r="B7" s="176" t="str">
        <f>B3</f>
        <v>20L0483924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51"/>
      <c r="DR7" s="49"/>
      <c r="DS7" s="49"/>
      <c r="DT7" s="49"/>
      <c r="DU7" s="49"/>
      <c r="DV7" s="49"/>
      <c r="DW7" s="49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</row>
    <row r="8" spans="1:216" s="55" customFormat="1" ht="14.25" x14ac:dyDescent="0.15">
      <c r="A8" s="173">
        <f>L2</f>
        <v>44903</v>
      </c>
      <c r="B8" s="76" t="str">
        <f>F1</f>
        <v>SUB IV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51"/>
      <c r="DR8" s="86"/>
      <c r="DS8" s="86"/>
      <c r="DT8" s="86"/>
      <c r="DU8" s="86"/>
      <c r="DV8" s="86"/>
      <c r="DW8" s="86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</row>
    <row r="9" spans="1:216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120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51"/>
      <c r="DR9" s="87"/>
      <c r="DS9" s="87"/>
      <c r="DT9" s="86"/>
      <c r="DU9" s="86"/>
      <c r="DV9" s="86"/>
      <c r="DW9" s="86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</row>
    <row r="10" spans="1:216" ht="18" x14ac:dyDescent="0.15">
      <c r="A10" s="173">
        <f>L1</f>
        <v>44886</v>
      </c>
      <c r="B10" s="8">
        <f t="shared" ref="B10:B73" si="0">(P10+X10)</f>
        <v>1000</v>
      </c>
      <c r="C10" s="175">
        <v>1000</v>
      </c>
      <c r="D10" s="105">
        <f>AP10</f>
        <v>1173.7929999999999</v>
      </c>
      <c r="E10" s="105">
        <f>AR10</f>
        <v>1162.3910000000001</v>
      </c>
      <c r="F10" s="106">
        <f>AS10</f>
        <v>44855</v>
      </c>
      <c r="G10" s="10">
        <f t="shared" ref="G10:G73" si="1">(E10/D10)-1</f>
        <v>-9.7138081416398014E-3</v>
      </c>
      <c r="H10" s="108">
        <f>AK171</f>
        <v>44915</v>
      </c>
      <c r="I10" s="42">
        <f>IF(A10&gt;I9,H10,I9)</f>
        <v>44915</v>
      </c>
      <c r="J10" s="109">
        <f>AL171</f>
        <v>21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0.16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44915</v>
      </c>
      <c r="AB10" s="4"/>
      <c r="AC10" s="115"/>
      <c r="AD10" s="116">
        <f>A10</f>
        <v>44886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44886</v>
      </c>
      <c r="AP10" s="148">
        <f>VLOOKUP($AO10,[1]Plan1!$CI$223:$CM$400,2)</f>
        <v>1173.7929999999999</v>
      </c>
      <c r="AQ10" s="145">
        <f>EDATE($AO10,-2)</f>
        <v>44825</v>
      </c>
      <c r="AR10" s="146">
        <f>VLOOKUP($AO10,[1]Plan1!$CI$223:$CM$400,4)</f>
        <v>1162.3910000000001</v>
      </c>
      <c r="AS10" s="145">
        <f>EDATE($AO10,-1)</f>
        <v>44855</v>
      </c>
      <c r="AT10" s="147">
        <f>(AR10/AP10)-1</f>
        <v>-9.7138081416398014E-3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9"/>
      <c r="CR10" s="20"/>
      <c r="CS10" s="18"/>
      <c r="CT10" s="18"/>
      <c r="CU10" s="18"/>
      <c r="CV10" s="18"/>
      <c r="CW10" s="18"/>
      <c r="CX10" s="19"/>
      <c r="CY10" s="18"/>
      <c r="CZ10" s="18"/>
      <c r="DA10" s="18"/>
      <c r="DB10" s="1"/>
      <c r="DC10" s="1"/>
      <c r="DD10" s="1"/>
      <c r="DE10" s="1"/>
      <c r="DF10" s="1"/>
      <c r="DG10" s="3"/>
      <c r="DH10" s="13"/>
      <c r="DI10" s="1"/>
      <c r="DJ10" s="1"/>
      <c r="DK10" s="1"/>
      <c r="DL10" s="1"/>
      <c r="DM10" s="1"/>
      <c r="DN10" s="1"/>
      <c r="DO10" s="1"/>
      <c r="DP10" s="1"/>
      <c r="DQ10" s="4"/>
      <c r="DR10" s="15"/>
      <c r="DS10" s="15"/>
      <c r="DT10" s="15"/>
      <c r="DU10" s="21"/>
      <c r="DV10" s="15"/>
      <c r="DW10" s="15"/>
    </row>
    <row r="11" spans="1:216" ht="14.25" customHeight="1" x14ac:dyDescent="0.2">
      <c r="A11" s="102">
        <f t="shared" ref="A11:A74" si="10">(A10+1)</f>
        <v>44887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1173.7929999999999</v>
      </c>
      <c r="E11" s="105">
        <f>E10</f>
        <v>1162.3910000000001</v>
      </c>
      <c r="F11" s="106">
        <f t="shared" ref="F11:F22" si="12">IF(D11=D10,F10,A11)</f>
        <v>44855</v>
      </c>
      <c r="G11" s="107">
        <f t="shared" si="1"/>
        <v>-9.7138081416398014E-3</v>
      </c>
      <c r="H11" s="108">
        <f>IF(DAY(A11)=H$9,VLOOKUP(A11,AH$118:AN$450,4),H10)</f>
        <v>44915</v>
      </c>
      <c r="I11" s="108">
        <f t="shared" ref="I11:I73" si="13">IF(A11&gt;I10,H11,I10)</f>
        <v>44915</v>
      </c>
      <c r="J11" s="109">
        <f t="shared" ref="J11:J74" si="14">IF(I11=I10,J10,NETWORKDAYS(I10,I11,$AD$171:$AD$502)-1)</f>
        <v>21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8">
        <f t="shared" si="5"/>
        <v>0</v>
      </c>
      <c r="T11" s="113">
        <f t="shared" ref="T11:T74" si="18">(T10)</f>
        <v>0.16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44915</v>
      </c>
      <c r="AB11" s="4"/>
      <c r="AC11" s="115">
        <v>0</v>
      </c>
      <c r="AD11" s="116">
        <f>A8</f>
        <v>44903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44915</v>
      </c>
      <c r="AN11" s="11"/>
      <c r="AO11" s="121">
        <f t="shared" si="9"/>
        <v>44915</v>
      </c>
      <c r="AP11" s="148">
        <f>VLOOKUP($AO11,[1]Plan1!$CI$223:$CM$400,2)</f>
        <v>1162.3910000000001</v>
      </c>
      <c r="AQ11" s="145">
        <f t="shared" ref="AQ11:AQ74" si="21">EDATE($AO11,-2)</f>
        <v>44854</v>
      </c>
      <c r="AR11" s="146">
        <f>VLOOKUP($AO11,[1]Plan1!$CI$223:$CM$400,4)</f>
        <v>1155.829</v>
      </c>
      <c r="AS11" s="145">
        <f t="shared" ref="AS11:AS74" si="22">EDATE($AO11,-1)</f>
        <v>44885</v>
      </c>
      <c r="AT11" s="147">
        <f t="shared" ref="AT11:AT74" si="23">(AR11/AP11)-1</f>
        <v>-5.6452605018449953E-3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22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3"/>
      <c r="DH11" s="1"/>
      <c r="DI11" s="1"/>
      <c r="DJ11" s="1"/>
      <c r="DK11" s="1"/>
      <c r="DL11" s="1"/>
      <c r="DM11" s="1"/>
      <c r="DN11" s="1"/>
      <c r="DO11" s="1"/>
      <c r="DP11" s="1"/>
      <c r="DQ11" s="4"/>
      <c r="DR11" s="15"/>
      <c r="DS11" s="15"/>
      <c r="DT11" s="15"/>
      <c r="DU11" s="15"/>
      <c r="DV11" s="15"/>
      <c r="DW11" s="15"/>
    </row>
    <row r="12" spans="1:216" ht="12.75" x14ac:dyDescent="0.2">
      <c r="A12" s="102">
        <f t="shared" si="10"/>
        <v>44888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1173.7929999999999</v>
      </c>
      <c r="E12" s="105">
        <f t="shared" ref="E12:E39" si="25">E11</f>
        <v>1162.3910000000001</v>
      </c>
      <c r="F12" s="106">
        <f t="shared" si="12"/>
        <v>44855</v>
      </c>
      <c r="G12" s="107">
        <f t="shared" si="1"/>
        <v>-9.7138081416398014E-3</v>
      </c>
      <c r="H12" s="108">
        <f t="shared" ref="H12:H75" si="26">IF(DAY(A12)=H$9,VLOOKUP(A12,AH$118:AN$450,4),H11)</f>
        <v>44915</v>
      </c>
      <c r="I12" s="108">
        <f t="shared" si="13"/>
        <v>44915</v>
      </c>
      <c r="J12" s="109">
        <f t="shared" si="14"/>
        <v>21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44915</v>
      </c>
      <c r="AB12" s="4"/>
      <c r="AC12" s="115">
        <f t="shared" ref="AC12:AC52" si="29">AC11+1</f>
        <v>1</v>
      </c>
      <c r="AD12" s="121">
        <f t="shared" ref="AD12:AD43" si="30">VLOOKUP(AC12,$AG$171:$AK$330,4,FALSE)</f>
        <v>44915</v>
      </c>
      <c r="AE12" s="117">
        <f t="shared" ref="AE12:AE24" si="31">(AE11-AH12)</f>
        <v>974.32696298999997</v>
      </c>
      <c r="AF12" s="125">
        <f t="shared" ref="AF12:AF43" si="32">NETWORKDAYS(AD11,AD12,AD$171:AD$502)-1</f>
        <v>8</v>
      </c>
      <c r="AG12" s="126">
        <f>TRUNC(AE11*(ROUND((1+T$10)^(AF12/252),9)-1),8)</f>
        <v>4.7228640000000004</v>
      </c>
      <c r="AH12" s="127">
        <f t="shared" ref="AH12:AH24" si="33">TRUNC((AE11*AI12),8)</f>
        <v>25.673037010000002</v>
      </c>
      <c r="AI12" s="123">
        <v>2.567303701E-2</v>
      </c>
      <c r="AJ12" s="117">
        <f t="shared" ref="AJ12:AJ18" si="34">(AG12+AH12)</f>
        <v>30.395901010000003</v>
      </c>
      <c r="AK12" s="115">
        <f t="shared" ref="AK12:AK52" si="35">AK11+1</f>
        <v>1</v>
      </c>
      <c r="AL12" s="124" t="s">
        <v>76</v>
      </c>
      <c r="AM12" s="121">
        <f t="shared" si="20"/>
        <v>44946</v>
      </c>
      <c r="AN12" s="11"/>
      <c r="AO12" s="121">
        <f t="shared" si="9"/>
        <v>44946</v>
      </c>
      <c r="AP12" s="148">
        <f>VLOOKUP($AO12,[1]Plan1!$CI$223:$CM$400,2)</f>
        <v>1155.829</v>
      </c>
      <c r="AQ12" s="145">
        <f t="shared" si="21"/>
        <v>44885</v>
      </c>
      <c r="AR12" s="146">
        <f>VLOOKUP($AO12,[1]Plan1!$CI$223:$CM$400,4)</f>
        <v>1161.0060000000001</v>
      </c>
      <c r="AS12" s="145">
        <f t="shared" si="22"/>
        <v>44915</v>
      </c>
      <c r="AT12" s="147">
        <f t="shared" si="23"/>
        <v>4.479036258823843E-3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22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3"/>
      <c r="DH12" s="1"/>
      <c r="DI12" s="1"/>
      <c r="DJ12" s="1"/>
      <c r="DK12" s="1"/>
      <c r="DL12" s="1"/>
      <c r="DM12" s="1"/>
      <c r="DN12" s="1"/>
      <c r="DO12" s="1"/>
      <c r="DP12" s="1"/>
      <c r="DQ12" s="4"/>
      <c r="DR12" s="15"/>
      <c r="DS12" s="15"/>
      <c r="DT12" s="15"/>
      <c r="DU12" s="15"/>
      <c r="DV12" s="23"/>
      <c r="DW12" s="23"/>
    </row>
    <row r="13" spans="1:216" ht="12.75" x14ac:dyDescent="0.2">
      <c r="A13" s="102">
        <f t="shared" si="10"/>
        <v>44889</v>
      </c>
      <c r="B13" s="103">
        <f t="shared" si="0"/>
        <v>1000</v>
      </c>
      <c r="C13" s="103">
        <f t="shared" si="24"/>
        <v>1000</v>
      </c>
      <c r="D13" s="104">
        <f t="shared" si="11"/>
        <v>1173.7929999999999</v>
      </c>
      <c r="E13" s="105">
        <f t="shared" si="25"/>
        <v>1162.3910000000001</v>
      </c>
      <c r="F13" s="106">
        <f t="shared" si="12"/>
        <v>44855</v>
      </c>
      <c r="G13" s="107">
        <f t="shared" si="1"/>
        <v>-9.7138081416398014E-3</v>
      </c>
      <c r="H13" s="108">
        <f t="shared" si="26"/>
        <v>44915</v>
      </c>
      <c r="I13" s="108">
        <f t="shared" si="13"/>
        <v>44915</v>
      </c>
      <c r="J13" s="109">
        <f t="shared" si="14"/>
        <v>21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44915</v>
      </c>
      <c r="AB13" s="4"/>
      <c r="AC13" s="115">
        <f t="shared" si="29"/>
        <v>2</v>
      </c>
      <c r="AD13" s="121">
        <f t="shared" si="30"/>
        <v>44946</v>
      </c>
      <c r="AE13" s="117">
        <f t="shared" si="31"/>
        <v>936.44025904</v>
      </c>
      <c r="AF13" s="119">
        <f t="shared" si="32"/>
        <v>23</v>
      </c>
      <c r="AG13" s="128">
        <f t="shared" ref="AG13:AG18" si="37">TRUNC(AE12*(ROUND((1+T$10)^(AF13/252),9)-1),8)</f>
        <v>13.288296900000001</v>
      </c>
      <c r="AH13" s="127">
        <f t="shared" si="33"/>
        <v>37.886703949999998</v>
      </c>
      <c r="AI13" s="123">
        <v>3.8884999993979277E-2</v>
      </c>
      <c r="AJ13" s="117">
        <f t="shared" si="34"/>
        <v>51.175000849999996</v>
      </c>
      <c r="AK13" s="115">
        <f t="shared" si="35"/>
        <v>2</v>
      </c>
      <c r="AL13" s="124" t="s">
        <v>76</v>
      </c>
      <c r="AM13" s="121">
        <f t="shared" si="20"/>
        <v>44979</v>
      </c>
      <c r="AN13" s="11"/>
      <c r="AO13" s="121">
        <f t="shared" si="9"/>
        <v>44979</v>
      </c>
      <c r="AP13" s="148">
        <f>VLOOKUP($AO13,[1]Plan1!$CI$223:$CM$400,2)</f>
        <v>1161.0060000000001</v>
      </c>
      <c r="AQ13" s="145">
        <f t="shared" si="21"/>
        <v>44917</v>
      </c>
      <c r="AR13" s="146">
        <f>VLOOKUP($AO13,[1]Plan1!$CI$223:$CM$400,4)</f>
        <v>1163.4649999999999</v>
      </c>
      <c r="AS13" s="145">
        <f t="shared" si="22"/>
        <v>44948</v>
      </c>
      <c r="AT13" s="147">
        <f t="shared" si="23"/>
        <v>2.1179907769639517E-3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22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3"/>
      <c r="DH13" s="1"/>
      <c r="DI13" s="1"/>
      <c r="DJ13" s="1"/>
      <c r="DK13" s="1"/>
      <c r="DL13" s="1"/>
      <c r="DM13" s="1"/>
      <c r="DN13" s="1"/>
      <c r="DO13" s="1"/>
      <c r="DP13" s="1"/>
      <c r="DQ13" s="4"/>
      <c r="DR13" s="15"/>
      <c r="DS13" s="15"/>
      <c r="DT13" s="15"/>
      <c r="DU13" s="15"/>
      <c r="DV13" s="23"/>
      <c r="DW13" s="23"/>
    </row>
    <row r="14" spans="1:216" ht="12.75" x14ac:dyDescent="0.2">
      <c r="A14" s="102">
        <f t="shared" si="10"/>
        <v>44890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1173.7929999999999</v>
      </c>
      <c r="E14" s="105">
        <f t="shared" si="25"/>
        <v>1162.3910000000001</v>
      </c>
      <c r="F14" s="106">
        <f t="shared" ref="F14" si="41">IF(D14=D13,F13,A14)</f>
        <v>44855</v>
      </c>
      <c r="G14" s="107">
        <f t="shared" ref="G14" si="42">(E14/D14)-1</f>
        <v>-9.7138081416398014E-3</v>
      </c>
      <c r="H14" s="108">
        <f t="shared" ref="H14" si="43">IF(DAY(A14)=H$9,VLOOKUP(A14,AH$118:AN$450,4),H13)</f>
        <v>44915</v>
      </c>
      <c r="I14" s="108">
        <f t="shared" ref="I14" si="44">IF(A14&gt;I13,H14,I13)</f>
        <v>44915</v>
      </c>
      <c r="J14" s="109">
        <f t="shared" ref="J14" si="45">IF(I14=I13,J13,NETWORKDAYS(I13,I14,$AD$171:$AD$502)-1)</f>
        <v>21</v>
      </c>
      <c r="K14" s="99">
        <f t="shared" si="2"/>
        <v>0</v>
      </c>
      <c r="L14" s="8">
        <f t="shared" si="15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</v>
      </c>
      <c r="U14" s="111">
        <f t="shared" si="19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103">
        <f t="shared" ref="Y14" si="52">IF(Q14&gt;0,S14+X14,0)</f>
        <v>0</v>
      </c>
      <c r="Z14" s="114" t="str">
        <f t="shared" si="27"/>
        <v>A+J=</v>
      </c>
      <c r="AA14" s="108">
        <f t="shared" si="28"/>
        <v>44915</v>
      </c>
      <c r="AB14" s="4"/>
      <c r="AC14" s="115">
        <f t="shared" si="29"/>
        <v>3</v>
      </c>
      <c r="AD14" s="121">
        <f t="shared" si="30"/>
        <v>44979</v>
      </c>
      <c r="AE14" s="117">
        <f t="shared" si="31"/>
        <v>894.67838214999995</v>
      </c>
      <c r="AF14" s="119">
        <f t="shared" si="32"/>
        <v>21</v>
      </c>
      <c r="AG14" s="128">
        <f t="shared" si="37"/>
        <v>11.654128249999999</v>
      </c>
      <c r="AH14" s="127">
        <f t="shared" si="33"/>
        <v>41.761876890000003</v>
      </c>
      <c r="AI14" s="123">
        <v>4.4596413376791245E-2</v>
      </c>
      <c r="AJ14" s="117">
        <f t="shared" si="34"/>
        <v>53.416005140000003</v>
      </c>
      <c r="AK14" s="115">
        <f t="shared" si="35"/>
        <v>3</v>
      </c>
      <c r="AL14" s="124" t="s">
        <v>76</v>
      </c>
      <c r="AM14" s="121">
        <f t="shared" si="20"/>
        <v>45005</v>
      </c>
      <c r="AN14" s="11"/>
      <c r="AO14" s="121">
        <f t="shared" si="9"/>
        <v>45005</v>
      </c>
      <c r="AP14" s="148">
        <f>VLOOKUP($AO14,[1]Plan1!$CI$223:$CM$400,2)</f>
        <v>1163.4649999999999</v>
      </c>
      <c r="AQ14" s="145">
        <f t="shared" si="21"/>
        <v>44946</v>
      </c>
      <c r="AR14" s="146">
        <f>VLOOKUP($AO14,[1]Plan1!$CI$223:$CM$400,4)</f>
        <v>1162.761</v>
      </c>
      <c r="AS14" s="145">
        <f t="shared" si="22"/>
        <v>44977</v>
      </c>
      <c r="AT14" s="147">
        <f t="shared" si="23"/>
        <v>-6.050891088257293E-4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22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3"/>
      <c r="DH14" s="1"/>
      <c r="DI14" s="1"/>
      <c r="DJ14" s="1"/>
      <c r="DK14" s="1"/>
      <c r="DL14" s="1"/>
      <c r="DM14" s="1"/>
      <c r="DN14" s="1"/>
      <c r="DO14" s="1"/>
      <c r="DP14" s="1"/>
      <c r="DQ14" s="4"/>
      <c r="DR14" s="15"/>
      <c r="DS14" s="15"/>
      <c r="DT14" s="15"/>
      <c r="DU14" s="15"/>
      <c r="DV14" s="23"/>
      <c r="DW14" s="23"/>
    </row>
    <row r="15" spans="1:216" ht="12.75" x14ac:dyDescent="0.2">
      <c r="A15" s="102">
        <f t="shared" si="10"/>
        <v>44891</v>
      </c>
      <c r="B15" s="103">
        <f t="shared" si="0"/>
        <v>1000</v>
      </c>
      <c r="C15" s="103">
        <f t="shared" si="24"/>
        <v>1000</v>
      </c>
      <c r="D15" s="104">
        <f t="shared" si="11"/>
        <v>1173.7929999999999</v>
      </c>
      <c r="E15" s="105">
        <f t="shared" si="25"/>
        <v>1162.3910000000001</v>
      </c>
      <c r="F15" s="106">
        <f t="shared" si="12"/>
        <v>44855</v>
      </c>
      <c r="G15" s="107">
        <f t="shared" si="1"/>
        <v>-9.7138081416398014E-3</v>
      </c>
      <c r="H15" s="108">
        <f t="shared" si="26"/>
        <v>44915</v>
      </c>
      <c r="I15" s="108">
        <f t="shared" si="13"/>
        <v>44915</v>
      </c>
      <c r="J15" s="109">
        <f t="shared" si="14"/>
        <v>21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44915</v>
      </c>
      <c r="AB15" s="4"/>
      <c r="AC15" s="115">
        <f t="shared" si="29"/>
        <v>4</v>
      </c>
      <c r="AD15" s="121">
        <f t="shared" si="30"/>
        <v>45005</v>
      </c>
      <c r="AE15" s="117">
        <f t="shared" si="31"/>
        <v>859.77071592999994</v>
      </c>
      <c r="AF15" s="119">
        <f t="shared" si="32"/>
        <v>18</v>
      </c>
      <c r="AG15" s="128">
        <f t="shared" si="37"/>
        <v>9.5353238299999994</v>
      </c>
      <c r="AH15" s="127">
        <f t="shared" si="33"/>
        <v>34.907666220000003</v>
      </c>
      <c r="AI15" s="123">
        <v>3.9016999763309863E-2</v>
      </c>
      <c r="AJ15" s="117">
        <f t="shared" si="34"/>
        <v>44.442990050000006</v>
      </c>
      <c r="AK15" s="115">
        <f t="shared" si="35"/>
        <v>4</v>
      </c>
      <c r="AL15" s="124" t="s">
        <v>76</v>
      </c>
      <c r="AM15" s="121">
        <f t="shared" si="20"/>
        <v>45036</v>
      </c>
      <c r="AN15" s="11"/>
      <c r="AO15" s="121">
        <f t="shared" si="9"/>
        <v>45036</v>
      </c>
      <c r="AP15" s="148">
        <f>VLOOKUP($AO15,[1]Plan1!$CI$223:$CM$400,2)</f>
        <v>1162.761</v>
      </c>
      <c r="AQ15" s="145">
        <f t="shared" si="21"/>
        <v>44977</v>
      </c>
      <c r="AR15" s="146">
        <f>VLOOKUP($AO15,[1]Plan1!$CI$223:$CM$400,4)</f>
        <v>1163.3589999999999</v>
      </c>
      <c r="AS15" s="145">
        <f t="shared" si="22"/>
        <v>45005</v>
      </c>
      <c r="AT15" s="147">
        <f t="shared" si="23"/>
        <v>5.1429313504658403E-4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22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3"/>
      <c r="DH15" s="1"/>
      <c r="DI15" s="1"/>
      <c r="DJ15" s="1"/>
      <c r="DK15" s="1"/>
      <c r="DL15" s="1"/>
      <c r="DM15" s="1"/>
      <c r="DN15" s="1"/>
      <c r="DO15" s="1"/>
      <c r="DP15" s="1"/>
      <c r="DQ15" s="4"/>
      <c r="DR15" s="15"/>
      <c r="DS15" s="15"/>
      <c r="DT15" s="15"/>
      <c r="DU15" s="15"/>
      <c r="DV15" s="23"/>
      <c r="DW15" s="23"/>
    </row>
    <row r="16" spans="1:216" ht="12.75" x14ac:dyDescent="0.2">
      <c r="A16" s="102">
        <f t="shared" si="10"/>
        <v>44892</v>
      </c>
      <c r="B16" s="103">
        <f t="shared" si="0"/>
        <v>1000</v>
      </c>
      <c r="C16" s="103">
        <f t="shared" si="24"/>
        <v>1000</v>
      </c>
      <c r="D16" s="104">
        <f t="shared" si="11"/>
        <v>1173.7929999999999</v>
      </c>
      <c r="E16" s="105">
        <f t="shared" si="25"/>
        <v>1162.3910000000001</v>
      </c>
      <c r="F16" s="106">
        <f t="shared" si="12"/>
        <v>44855</v>
      </c>
      <c r="G16" s="107">
        <f t="shared" si="1"/>
        <v>-9.7138081416398014E-3</v>
      </c>
      <c r="H16" s="108">
        <f t="shared" si="26"/>
        <v>44915</v>
      </c>
      <c r="I16" s="108">
        <f t="shared" si="13"/>
        <v>44915</v>
      </c>
      <c r="J16" s="109">
        <f t="shared" si="14"/>
        <v>21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44915</v>
      </c>
      <c r="AB16" s="4"/>
      <c r="AC16" s="115">
        <f t="shared" si="29"/>
        <v>5</v>
      </c>
      <c r="AD16" s="121">
        <f t="shared" si="30"/>
        <v>45036</v>
      </c>
      <c r="AE16" s="117">
        <f t="shared" si="31"/>
        <v>821.84880919999989</v>
      </c>
      <c r="AF16" s="119">
        <f t="shared" si="32"/>
        <v>22</v>
      </c>
      <c r="AG16" s="128">
        <f t="shared" si="37"/>
        <v>11.21279608</v>
      </c>
      <c r="AH16" s="127">
        <f t="shared" si="33"/>
        <v>37.921906730000003</v>
      </c>
      <c r="AI16" s="123">
        <v>4.4106999731966044E-2</v>
      </c>
      <c r="AJ16" s="117">
        <f t="shared" si="34"/>
        <v>49.134702810000007</v>
      </c>
      <c r="AK16" s="115">
        <f t="shared" si="35"/>
        <v>5</v>
      </c>
      <c r="AL16" s="124" t="s">
        <v>76</v>
      </c>
      <c r="AM16" s="121">
        <f t="shared" si="20"/>
        <v>45068</v>
      </c>
      <c r="AN16" s="11"/>
      <c r="AO16" s="121">
        <f t="shared" si="9"/>
        <v>45068</v>
      </c>
      <c r="AP16" s="148">
        <f>VLOOKUP($AO16,[1]Plan1!$CI$223:$CM$400,2)</f>
        <v>1163.3589999999999</v>
      </c>
      <c r="AQ16" s="145">
        <f t="shared" si="21"/>
        <v>45007</v>
      </c>
      <c r="AR16" s="146">
        <f>VLOOKUP($AO16,[1]Plan1!$CI$223:$CM$400,4)</f>
        <v>1152.307</v>
      </c>
      <c r="AS16" s="145">
        <f t="shared" si="22"/>
        <v>45038</v>
      </c>
      <c r="AT16" s="147">
        <f t="shared" si="23"/>
        <v>-9.500076932399959E-3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22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3"/>
      <c r="DH16" s="1"/>
      <c r="DI16" s="1"/>
      <c r="DJ16" s="1"/>
      <c r="DK16" s="1"/>
      <c r="DL16" s="1"/>
      <c r="DM16" s="1"/>
      <c r="DN16" s="1"/>
      <c r="DO16" s="1"/>
      <c r="DP16" s="1"/>
      <c r="DQ16" s="4"/>
      <c r="DR16" s="15"/>
      <c r="DS16" s="15"/>
      <c r="DT16" s="15"/>
      <c r="DU16" s="15"/>
      <c r="DV16" s="23"/>
      <c r="DW16" s="23"/>
    </row>
    <row r="17" spans="1:127" ht="12.75" x14ac:dyDescent="0.2">
      <c r="A17" s="102">
        <f t="shared" si="10"/>
        <v>44893</v>
      </c>
      <c r="B17" s="103">
        <f t="shared" si="0"/>
        <v>1000</v>
      </c>
      <c r="C17" s="103">
        <f t="shared" si="24"/>
        <v>1000</v>
      </c>
      <c r="D17" s="104">
        <f>IF(E17=E16,D16,E16)</f>
        <v>1173.7929999999999</v>
      </c>
      <c r="E17" s="105">
        <f t="shared" si="25"/>
        <v>1162.3910000000001</v>
      </c>
      <c r="F17" s="106">
        <f t="shared" si="12"/>
        <v>44855</v>
      </c>
      <c r="G17" s="107">
        <f t="shared" si="1"/>
        <v>-9.7138081416398014E-3</v>
      </c>
      <c r="H17" s="108">
        <f t="shared" si="26"/>
        <v>44915</v>
      </c>
      <c r="I17" s="108">
        <f t="shared" si="13"/>
        <v>44915</v>
      </c>
      <c r="J17" s="109">
        <f t="shared" si="14"/>
        <v>21</v>
      </c>
      <c r="K17" s="99">
        <f t="shared" si="2"/>
        <v>0</v>
      </c>
      <c r="L17" s="8">
        <f t="shared" si="15"/>
        <v>1</v>
      </c>
      <c r="M17" s="110">
        <f t="shared" si="16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</v>
      </c>
      <c r="U17" s="111">
        <f t="shared" si="19"/>
        <v>0</v>
      </c>
      <c r="V17" s="111">
        <v>252</v>
      </c>
      <c r="W17" s="110">
        <f t="shared" si="6"/>
        <v>1</v>
      </c>
      <c r="X17" s="103">
        <f t="shared" si="7"/>
        <v>0</v>
      </c>
      <c r="Y17" s="103">
        <f t="shared" si="8"/>
        <v>0</v>
      </c>
      <c r="Z17" s="114" t="str">
        <f t="shared" si="27"/>
        <v>A+J=</v>
      </c>
      <c r="AA17" s="108">
        <f t="shared" si="28"/>
        <v>44915</v>
      </c>
      <c r="AB17" s="4"/>
      <c r="AC17" s="115">
        <f t="shared" si="29"/>
        <v>6</v>
      </c>
      <c r="AD17" s="121">
        <f t="shared" si="30"/>
        <v>45068</v>
      </c>
      <c r="AE17" s="117">
        <f t="shared" si="31"/>
        <v>783.32170036999992</v>
      </c>
      <c r="AF17" s="119">
        <f t="shared" si="32"/>
        <v>20</v>
      </c>
      <c r="AG17" s="128">
        <f t="shared" si="37"/>
        <v>9.7380988599999991</v>
      </c>
      <c r="AH17" s="127">
        <f t="shared" si="33"/>
        <v>38.527108830000003</v>
      </c>
      <c r="AI17" s="123">
        <v>4.6878584486266542E-2</v>
      </c>
      <c r="AJ17" s="117">
        <f t="shared" si="34"/>
        <v>48.265207690000004</v>
      </c>
      <c r="AK17" s="115">
        <f t="shared" si="35"/>
        <v>6</v>
      </c>
      <c r="AL17" s="124" t="s">
        <v>76</v>
      </c>
      <c r="AM17" s="121">
        <f t="shared" si="20"/>
        <v>45097</v>
      </c>
      <c r="AN17" s="11"/>
      <c r="AO17" s="121">
        <f t="shared" si="9"/>
        <v>45097</v>
      </c>
      <c r="AP17" s="148">
        <f>VLOOKUP($AO17,[1]Plan1!$CI$223:$CM$400,2)</f>
        <v>1152.307</v>
      </c>
      <c r="AQ17" s="145">
        <f t="shared" si="21"/>
        <v>45036</v>
      </c>
      <c r="AR17" s="146">
        <f>VLOOKUP($AO17,[1]Plan1!$CI$223:$CM$400,4)</f>
        <v>1131.058</v>
      </c>
      <c r="AS17" s="145">
        <f t="shared" si="22"/>
        <v>45066</v>
      </c>
      <c r="AT17" s="147">
        <f t="shared" si="23"/>
        <v>-1.8440398261921565E-2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22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3"/>
      <c r="DH17" s="1"/>
      <c r="DI17" s="1"/>
      <c r="DJ17" s="1"/>
      <c r="DK17" s="1"/>
      <c r="DL17" s="1"/>
      <c r="DM17" s="1"/>
      <c r="DN17" s="1"/>
      <c r="DO17" s="1"/>
      <c r="DP17" s="1"/>
      <c r="DQ17" s="4"/>
      <c r="DR17" s="15"/>
      <c r="DS17" s="15"/>
      <c r="DT17" s="15"/>
      <c r="DU17" s="15"/>
      <c r="DV17" s="23"/>
      <c r="DW17" s="23"/>
    </row>
    <row r="18" spans="1:127" ht="12.75" x14ac:dyDescent="0.2">
      <c r="A18" s="102">
        <f t="shared" si="10"/>
        <v>44894</v>
      </c>
      <c r="B18" s="103">
        <f t="shared" si="0"/>
        <v>1000</v>
      </c>
      <c r="C18" s="103">
        <f t="shared" si="24"/>
        <v>1000</v>
      </c>
      <c r="D18" s="104">
        <f t="shared" si="11"/>
        <v>1173.7929999999999</v>
      </c>
      <c r="E18" s="105">
        <f t="shared" si="25"/>
        <v>1162.3910000000001</v>
      </c>
      <c r="F18" s="106">
        <f t="shared" si="12"/>
        <v>44855</v>
      </c>
      <c r="G18" s="107">
        <f t="shared" si="1"/>
        <v>-9.7138081416398014E-3</v>
      </c>
      <c r="H18" s="108">
        <f t="shared" si="26"/>
        <v>44915</v>
      </c>
      <c r="I18" s="108">
        <f t="shared" si="13"/>
        <v>44915</v>
      </c>
      <c r="J18" s="109">
        <f t="shared" si="14"/>
        <v>21</v>
      </c>
      <c r="K18" s="99">
        <f t="shared" si="2"/>
        <v>0</v>
      </c>
      <c r="L18" s="8">
        <f t="shared" si="15"/>
        <v>1</v>
      </c>
      <c r="M18" s="110">
        <f t="shared" si="16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</v>
      </c>
      <c r="U18" s="111">
        <f t="shared" si="19"/>
        <v>0</v>
      </c>
      <c r="V18" s="111">
        <v>252</v>
      </c>
      <c r="W18" s="110">
        <f t="shared" si="6"/>
        <v>1</v>
      </c>
      <c r="X18" s="103">
        <f t="shared" si="7"/>
        <v>0</v>
      </c>
      <c r="Y18" s="103">
        <f t="shared" si="8"/>
        <v>0</v>
      </c>
      <c r="Z18" s="114" t="str">
        <f t="shared" si="27"/>
        <v>A+J=</v>
      </c>
      <c r="AA18" s="108">
        <f t="shared" si="28"/>
        <v>44915</v>
      </c>
      <c r="AB18" s="4"/>
      <c r="AC18" s="115">
        <f t="shared" si="29"/>
        <v>7</v>
      </c>
      <c r="AD18" s="121">
        <f t="shared" si="30"/>
        <v>45097</v>
      </c>
      <c r="AE18" s="117">
        <f t="shared" si="31"/>
        <v>746.63044039999988</v>
      </c>
      <c r="AF18" s="119">
        <f t="shared" si="32"/>
        <v>20</v>
      </c>
      <c r="AG18" s="128">
        <f t="shared" si="37"/>
        <v>9.2815905700000005</v>
      </c>
      <c r="AH18" s="127">
        <f t="shared" si="33"/>
        <v>36.691259969999997</v>
      </c>
      <c r="AI18" s="123">
        <v>4.6840601959595683E-2</v>
      </c>
      <c r="AJ18" s="117">
        <f t="shared" si="34"/>
        <v>45.972850539999996</v>
      </c>
      <c r="AK18" s="115">
        <f t="shared" si="35"/>
        <v>7</v>
      </c>
      <c r="AL18" s="124" t="s">
        <v>76</v>
      </c>
      <c r="AM18" s="121">
        <f t="shared" si="20"/>
        <v>45127</v>
      </c>
      <c r="AN18" s="11"/>
      <c r="AO18" s="121">
        <f t="shared" si="9"/>
        <v>45127</v>
      </c>
      <c r="AP18" s="148">
        <f>VLOOKUP($AO18,[1]Plan1!$CI$223:$CM$400,2)</f>
        <v>1131.058</v>
      </c>
      <c r="AQ18" s="145">
        <f t="shared" si="21"/>
        <v>45066</v>
      </c>
      <c r="AR18" s="146">
        <f>VLOOKUP($AO18,[1]Plan1!$CI$223:$CM$400,4)</f>
        <v>1109.23</v>
      </c>
      <c r="AS18" s="145">
        <f t="shared" si="22"/>
        <v>45097</v>
      </c>
      <c r="AT18" s="147">
        <f t="shared" si="23"/>
        <v>-1.9298745068776268E-2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22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3"/>
      <c r="DH18" s="1"/>
      <c r="DI18" s="1"/>
      <c r="DJ18" s="1"/>
      <c r="DK18" s="1"/>
      <c r="DL18" s="1"/>
      <c r="DM18" s="1"/>
      <c r="DN18" s="1"/>
      <c r="DO18" s="1"/>
      <c r="DP18" s="1"/>
      <c r="DQ18" s="4"/>
      <c r="DR18" s="15"/>
      <c r="DS18" s="15"/>
      <c r="DT18" s="15"/>
      <c r="DU18" s="15"/>
      <c r="DV18" s="23"/>
      <c r="DW18" s="23"/>
    </row>
    <row r="19" spans="1:127" ht="12.75" x14ac:dyDescent="0.2">
      <c r="A19" s="102">
        <f t="shared" si="10"/>
        <v>44895</v>
      </c>
      <c r="B19" s="103">
        <f t="shared" si="0"/>
        <v>1000</v>
      </c>
      <c r="C19" s="103">
        <f t="shared" si="24"/>
        <v>1000</v>
      </c>
      <c r="D19" s="104">
        <f t="shared" si="11"/>
        <v>1173.7929999999999</v>
      </c>
      <c r="E19" s="105">
        <f t="shared" si="25"/>
        <v>1162.3910000000001</v>
      </c>
      <c r="F19" s="106">
        <f t="shared" si="12"/>
        <v>44855</v>
      </c>
      <c r="G19" s="107">
        <f t="shared" si="1"/>
        <v>-9.7138081416398014E-3</v>
      </c>
      <c r="H19" s="108">
        <f t="shared" si="26"/>
        <v>44915</v>
      </c>
      <c r="I19" s="108">
        <f t="shared" si="13"/>
        <v>44915</v>
      </c>
      <c r="J19" s="109">
        <f t="shared" si="14"/>
        <v>21</v>
      </c>
      <c r="K19" s="99">
        <f t="shared" si="2"/>
        <v>0</v>
      </c>
      <c r="L19" s="8">
        <f t="shared" si="15"/>
        <v>1</v>
      </c>
      <c r="M19" s="110">
        <f t="shared" si="16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</v>
      </c>
      <c r="U19" s="111">
        <f t="shared" si="19"/>
        <v>0</v>
      </c>
      <c r="V19" s="111">
        <v>252</v>
      </c>
      <c r="W19" s="110">
        <f t="shared" si="6"/>
        <v>1</v>
      </c>
      <c r="X19" s="103">
        <f t="shared" si="7"/>
        <v>0</v>
      </c>
      <c r="Y19" s="103">
        <f t="shared" si="8"/>
        <v>0</v>
      </c>
      <c r="Z19" s="114" t="str">
        <f t="shared" si="27"/>
        <v>A+J=</v>
      </c>
      <c r="AA19" s="108">
        <f t="shared" si="28"/>
        <v>44915</v>
      </c>
      <c r="AB19" s="4"/>
      <c r="AC19" s="115">
        <f t="shared" si="29"/>
        <v>8</v>
      </c>
      <c r="AD19" s="121">
        <f t="shared" si="30"/>
        <v>45127</v>
      </c>
      <c r="AE19" s="117">
        <f t="shared" si="31"/>
        <v>709.13008465999985</v>
      </c>
      <c r="AF19" s="119">
        <f t="shared" si="32"/>
        <v>22</v>
      </c>
      <c r="AG19" s="128">
        <f t="shared" ref="AG19" si="53">TRUNC(AE18*(ROUND((1+T$10)^(AF19/252),9)-1),8)</f>
        <v>9.7372645099999993</v>
      </c>
      <c r="AH19" s="127">
        <f t="shared" si="33"/>
        <v>37.500355740000003</v>
      </c>
      <c r="AI19" s="123">
        <v>5.0226127564540236E-2</v>
      </c>
      <c r="AJ19" s="117">
        <f t="shared" ref="AJ19" si="54">(AG19+AH19)</f>
        <v>47.237620250000006</v>
      </c>
      <c r="AK19" s="115">
        <f t="shared" si="35"/>
        <v>8</v>
      </c>
      <c r="AL19" s="124" t="s">
        <v>76</v>
      </c>
      <c r="AM19" s="121">
        <f t="shared" si="20"/>
        <v>45159</v>
      </c>
      <c r="AN19" s="11"/>
      <c r="AO19" s="121">
        <f t="shared" si="9"/>
        <v>45159</v>
      </c>
      <c r="AP19" s="148">
        <f>VLOOKUP($AO19,[1]Plan1!$CI$223:$CM$400,2)</f>
        <v>1109.23</v>
      </c>
      <c r="AQ19" s="145">
        <f t="shared" si="21"/>
        <v>45098</v>
      </c>
      <c r="AR19" s="146">
        <f>VLOOKUP($AO19,[1]Plan1!$CI$223:$CM$400,4)</f>
        <v>1101.204</v>
      </c>
      <c r="AS19" s="145">
        <f t="shared" si="22"/>
        <v>45128</v>
      </c>
      <c r="AT19" s="147">
        <f t="shared" si="23"/>
        <v>-7.2356499553745124E-3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22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3"/>
      <c r="DH19" s="1"/>
      <c r="DI19" s="1"/>
      <c r="DJ19" s="1"/>
      <c r="DK19" s="1"/>
      <c r="DL19" s="1"/>
      <c r="DM19" s="1"/>
      <c r="DN19" s="1"/>
      <c r="DO19" s="1"/>
      <c r="DP19" s="1"/>
      <c r="DQ19" s="4"/>
      <c r="DR19" s="15"/>
      <c r="DS19" s="15"/>
      <c r="DT19" s="15"/>
      <c r="DU19" s="15"/>
      <c r="DV19" s="23"/>
      <c r="DW19" s="23"/>
    </row>
    <row r="20" spans="1:127" ht="12.75" x14ac:dyDescent="0.2">
      <c r="A20" s="102">
        <f t="shared" si="10"/>
        <v>44896</v>
      </c>
      <c r="B20" s="103">
        <f t="shared" si="0"/>
        <v>1000</v>
      </c>
      <c r="C20" s="103">
        <f t="shared" si="24"/>
        <v>1000</v>
      </c>
      <c r="D20" s="104">
        <f t="shared" si="11"/>
        <v>1173.7929999999999</v>
      </c>
      <c r="E20" s="105">
        <f t="shared" si="25"/>
        <v>1162.3910000000001</v>
      </c>
      <c r="F20" s="106">
        <f t="shared" si="12"/>
        <v>44855</v>
      </c>
      <c r="G20" s="107">
        <f t="shared" si="1"/>
        <v>-9.7138081416398014E-3</v>
      </c>
      <c r="H20" s="108">
        <f t="shared" si="26"/>
        <v>44915</v>
      </c>
      <c r="I20" s="108">
        <f t="shared" si="13"/>
        <v>44915</v>
      </c>
      <c r="J20" s="109">
        <f t="shared" si="14"/>
        <v>21</v>
      </c>
      <c r="K20" s="99">
        <f t="shared" si="2"/>
        <v>0</v>
      </c>
      <c r="L20" s="8">
        <f t="shared" si="15"/>
        <v>1</v>
      </c>
      <c r="M20" s="110">
        <f t="shared" si="16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</v>
      </c>
      <c r="U20" s="111">
        <f t="shared" si="19"/>
        <v>0</v>
      </c>
      <c r="V20" s="111">
        <v>252</v>
      </c>
      <c r="W20" s="110">
        <f t="shared" si="6"/>
        <v>1</v>
      </c>
      <c r="X20" s="103">
        <f t="shared" si="7"/>
        <v>0</v>
      </c>
      <c r="Y20" s="103">
        <f t="shared" si="8"/>
        <v>0</v>
      </c>
      <c r="Z20" s="114" t="str">
        <f t="shared" si="27"/>
        <v>A+J=</v>
      </c>
      <c r="AA20" s="108">
        <f t="shared" si="28"/>
        <v>44915</v>
      </c>
      <c r="AB20" s="4"/>
      <c r="AC20" s="115">
        <f t="shared" si="29"/>
        <v>9</v>
      </c>
      <c r="AD20" s="121">
        <f t="shared" si="30"/>
        <v>45159</v>
      </c>
      <c r="AE20" s="117">
        <f t="shared" si="31"/>
        <v>657.09409337999989</v>
      </c>
      <c r="AF20" s="119">
        <f t="shared" si="32"/>
        <v>22</v>
      </c>
      <c r="AG20" s="128">
        <f t="shared" ref="AG20:AG22" si="55">TRUNC(AE19*(ROUND((1+T$10)^(AF20/252),9)-1),8)</f>
        <v>9.2481994200000006</v>
      </c>
      <c r="AH20" s="127">
        <f t="shared" si="33"/>
        <v>52.035991279999998</v>
      </c>
      <c r="AI20" s="123">
        <v>7.3380036206532648E-2</v>
      </c>
      <c r="AJ20" s="117">
        <f t="shared" ref="AJ20:AJ22" si="56">(AG20+AH20)</f>
        <v>61.284190699999996</v>
      </c>
      <c r="AK20" s="115">
        <f t="shared" si="35"/>
        <v>9</v>
      </c>
      <c r="AL20" s="124" t="s">
        <v>76</v>
      </c>
      <c r="AM20" s="121">
        <f t="shared" si="20"/>
        <v>45189</v>
      </c>
      <c r="AN20" s="11"/>
      <c r="AO20" s="121">
        <f t="shared" si="9"/>
        <v>45189</v>
      </c>
      <c r="AP20" s="148">
        <f>VLOOKUP($AO20,[1]Plan1!$CI$223:$CM$400,2)</f>
        <v>1101.204</v>
      </c>
      <c r="AQ20" s="145">
        <f t="shared" si="21"/>
        <v>45127</v>
      </c>
      <c r="AR20" s="146">
        <f>VLOOKUP($AO20,[1]Plan1!$CI$223:$CM$400,4)</f>
        <v>1099.71</v>
      </c>
      <c r="AS20" s="145">
        <f t="shared" si="22"/>
        <v>45158</v>
      </c>
      <c r="AT20" s="147">
        <f t="shared" si="23"/>
        <v>-1.3566968518093914E-3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22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3"/>
      <c r="DH20" s="1"/>
      <c r="DI20" s="1"/>
      <c r="DJ20" s="1"/>
      <c r="DK20" s="1"/>
      <c r="DL20" s="1"/>
      <c r="DM20" s="1"/>
      <c r="DN20" s="1"/>
      <c r="DO20" s="1"/>
      <c r="DP20" s="1"/>
      <c r="DQ20" s="4"/>
      <c r="DR20" s="15"/>
      <c r="DS20" s="15"/>
      <c r="DT20" s="15"/>
      <c r="DU20" s="15"/>
      <c r="DV20" s="23"/>
      <c r="DW20" s="23"/>
    </row>
    <row r="21" spans="1:127" ht="12.75" x14ac:dyDescent="0.2">
      <c r="A21" s="102">
        <f t="shared" si="10"/>
        <v>44897</v>
      </c>
      <c r="B21" s="103">
        <f t="shared" ref="B21" si="57">(P21+X21)</f>
        <v>1000</v>
      </c>
      <c r="C21" s="103">
        <f t="shared" ref="C21" si="58">TRUNC(IF(Q20&gt;0,VLOOKUP(A20,$AD$12:$AE$165,2),C20),8)</f>
        <v>1000</v>
      </c>
      <c r="D21" s="104">
        <f t="shared" ref="D21" si="59">IF(E21=E20,D20,E20)</f>
        <v>1173.7929999999999</v>
      </c>
      <c r="E21" s="105">
        <f t="shared" si="25"/>
        <v>1162.3910000000001</v>
      </c>
      <c r="F21" s="106">
        <f t="shared" ref="F21" si="60">IF(D21=D20,F20,A21)</f>
        <v>44855</v>
      </c>
      <c r="G21" s="107">
        <f t="shared" ref="G21" si="61">(E21/D21)-1</f>
        <v>-9.7138081416398014E-3</v>
      </c>
      <c r="H21" s="108">
        <f t="shared" ref="H21" si="62">IF(DAY(A21)=H$9,VLOOKUP(A21,AH$118:AN$450,4),H20)</f>
        <v>44915</v>
      </c>
      <c r="I21" s="108">
        <f t="shared" ref="I21" si="63">IF(A21&gt;I20,H21,I20)</f>
        <v>44915</v>
      </c>
      <c r="J21" s="109">
        <f t="shared" ref="J21" si="64">IF(I21=I20,J20,NETWORKDAYS(I20,I21,$AD$171:$AD$502)-1)</f>
        <v>21</v>
      </c>
      <c r="K21" s="99">
        <f t="shared" ref="K21" si="65">IF(A21&lt;L$2,0,(J21-(NETWORKDAYS(A21,I21,AD$171:AD$502)-1))-L$3)</f>
        <v>0</v>
      </c>
      <c r="L21" s="8">
        <f t="shared" si="15"/>
        <v>1</v>
      </c>
      <c r="M21" s="110">
        <f t="shared" ref="M21" si="66">IF(I21&gt;I20,L20,M20)</f>
        <v>1</v>
      </c>
      <c r="N21" s="110">
        <v>1</v>
      </c>
      <c r="O21" s="103">
        <f t="shared" ref="O21" si="67">TRUNC(TRUNC((L21*N21),15),8)</f>
        <v>1</v>
      </c>
      <c r="P21" s="103">
        <f t="shared" ref="P21" si="68">TRUNC(C21*O21,8)</f>
        <v>1000</v>
      </c>
      <c r="Q21" s="11">
        <f t="shared" ref="Q21" si="69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</v>
      </c>
      <c r="U21" s="111">
        <f t="shared" ref="U21" si="70">IF(A20&lt;L$2,0,IF(Q20&gt;0,1,IF(K21=K20,U20,U20+1)))</f>
        <v>0</v>
      </c>
      <c r="V21" s="111">
        <v>252</v>
      </c>
      <c r="W21" s="110">
        <f t="shared" ref="W21" si="71">ROUND((1+T21)^TRUNC((U21/V21),9),9)</f>
        <v>1</v>
      </c>
      <c r="X21" s="103">
        <f t="shared" ref="X21" si="72">TRUNC((P21*(W21-1)),8)</f>
        <v>0</v>
      </c>
      <c r="Y21" s="103">
        <f t="shared" ref="Y21" si="73">IF(Q21&gt;0,S21+X21,0)</f>
        <v>0</v>
      </c>
      <c r="Z21" s="114" t="str">
        <f t="shared" si="27"/>
        <v>A+J=</v>
      </c>
      <c r="AA21" s="108">
        <f t="shared" si="28"/>
        <v>44915</v>
      </c>
      <c r="AB21" s="4"/>
      <c r="AC21" s="115">
        <f t="shared" si="29"/>
        <v>10</v>
      </c>
      <c r="AD21" s="121">
        <f t="shared" si="30"/>
        <v>45189</v>
      </c>
      <c r="AE21" s="117">
        <f t="shared" si="31"/>
        <v>608.59886080999991</v>
      </c>
      <c r="AF21" s="119">
        <f t="shared" si="32"/>
        <v>21</v>
      </c>
      <c r="AG21" s="128">
        <f t="shared" si="55"/>
        <v>8.1776266700000004</v>
      </c>
      <c r="AH21" s="127">
        <f t="shared" si="33"/>
        <v>48.495232569999999</v>
      </c>
      <c r="AI21" s="123">
        <v>7.3802569625783118E-2</v>
      </c>
      <c r="AJ21" s="117">
        <f t="shared" si="56"/>
        <v>56.672859240000001</v>
      </c>
      <c r="AK21" s="115">
        <f t="shared" si="35"/>
        <v>10</v>
      </c>
      <c r="AL21" s="124" t="s">
        <v>76</v>
      </c>
      <c r="AM21" s="121">
        <f t="shared" si="20"/>
        <v>45219</v>
      </c>
      <c r="AO21" s="121">
        <f t="shared" si="9"/>
        <v>45219</v>
      </c>
      <c r="AP21" s="148">
        <f>VLOOKUP($AO21,[1]Plan1!$CI$223:$CM$400,2)</f>
        <v>1099.71</v>
      </c>
      <c r="AQ21" s="145">
        <f t="shared" si="21"/>
        <v>45158</v>
      </c>
      <c r="AR21" s="146">
        <f>VLOOKUP($AO21,[1]Plan1!$CI$223:$CM$400,4)</f>
        <v>1103.74</v>
      </c>
      <c r="AS21" s="145">
        <f t="shared" si="22"/>
        <v>45189</v>
      </c>
      <c r="AT21" s="147">
        <f t="shared" si="23"/>
        <v>3.6646024861100024E-3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22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3"/>
      <c r="DH21" s="1"/>
      <c r="DI21" s="1"/>
      <c r="DJ21" s="1"/>
      <c r="DK21" s="1"/>
      <c r="DL21" s="1"/>
      <c r="DM21" s="1"/>
      <c r="DN21" s="1"/>
      <c r="DO21" s="1"/>
      <c r="DP21" s="1"/>
      <c r="DQ21" s="4"/>
      <c r="DR21" s="15"/>
      <c r="DS21" s="15"/>
      <c r="DT21" s="15"/>
      <c r="DU21" s="15"/>
      <c r="DV21" s="23"/>
      <c r="DW21" s="23"/>
    </row>
    <row r="22" spans="1:127" ht="12.75" x14ac:dyDescent="0.2">
      <c r="A22" s="102">
        <f t="shared" si="10"/>
        <v>44898</v>
      </c>
      <c r="B22" s="103">
        <f t="shared" si="0"/>
        <v>1000</v>
      </c>
      <c r="C22" s="103">
        <f t="shared" si="24"/>
        <v>1000</v>
      </c>
      <c r="D22" s="104">
        <f t="shared" si="11"/>
        <v>1173.7929999999999</v>
      </c>
      <c r="E22" s="105">
        <f t="shared" si="25"/>
        <v>1162.3910000000001</v>
      </c>
      <c r="F22" s="106">
        <f t="shared" si="12"/>
        <v>44855</v>
      </c>
      <c r="G22" s="107">
        <f t="shared" si="1"/>
        <v>-9.7138081416398014E-3</v>
      </c>
      <c r="H22" s="108">
        <f t="shared" si="26"/>
        <v>44915</v>
      </c>
      <c r="I22" s="108">
        <f t="shared" si="13"/>
        <v>44915</v>
      </c>
      <c r="J22" s="109">
        <f t="shared" si="14"/>
        <v>21</v>
      </c>
      <c r="K22" s="99">
        <f t="shared" si="2"/>
        <v>0</v>
      </c>
      <c r="L22" s="8">
        <f t="shared" si="15"/>
        <v>1</v>
      </c>
      <c r="M22" s="110">
        <f t="shared" si="16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</v>
      </c>
      <c r="U22" s="111">
        <f t="shared" si="19"/>
        <v>0</v>
      </c>
      <c r="V22" s="111">
        <v>252</v>
      </c>
      <c r="W22" s="110">
        <f t="shared" si="6"/>
        <v>1</v>
      </c>
      <c r="X22" s="103">
        <f t="shared" si="7"/>
        <v>0</v>
      </c>
      <c r="Y22" s="103">
        <f t="shared" si="8"/>
        <v>0</v>
      </c>
      <c r="Z22" s="114" t="str">
        <f t="shared" si="27"/>
        <v>A+J=</v>
      </c>
      <c r="AA22" s="108">
        <f t="shared" si="28"/>
        <v>44915</v>
      </c>
      <c r="AB22" s="4"/>
      <c r="AC22" s="115">
        <f t="shared" si="29"/>
        <v>11</v>
      </c>
      <c r="AD22" s="121">
        <f t="shared" si="30"/>
        <v>45219</v>
      </c>
      <c r="AE22" s="117">
        <f t="shared" si="31"/>
        <v>578.3794929799999</v>
      </c>
      <c r="AF22" s="119">
        <f t="shared" si="32"/>
        <v>21</v>
      </c>
      <c r="AG22" s="128">
        <f t="shared" si="55"/>
        <v>7.5740968000000004</v>
      </c>
      <c r="AH22" s="127">
        <f t="shared" si="33"/>
        <v>30.219367829999999</v>
      </c>
      <c r="AI22" s="123">
        <v>4.9653999999999997E-2</v>
      </c>
      <c r="AJ22" s="117">
        <f t="shared" si="56"/>
        <v>37.793464630000003</v>
      </c>
      <c r="AK22" s="115">
        <f t="shared" si="35"/>
        <v>11</v>
      </c>
      <c r="AL22" s="124" t="s">
        <v>76</v>
      </c>
      <c r="AM22" s="121">
        <f t="shared" si="20"/>
        <v>45250</v>
      </c>
      <c r="AO22" s="121">
        <f t="shared" si="9"/>
        <v>45250</v>
      </c>
      <c r="AP22" s="148">
        <f>VLOOKUP($AO22,[1]Plan1!$CI$223:$CM$400,2)</f>
        <v>1103.74</v>
      </c>
      <c r="AQ22" s="145">
        <f t="shared" si="21"/>
        <v>45189</v>
      </c>
      <c r="AR22" s="146">
        <f>VLOOKUP($AO22,[1]Plan1!$CI$223:$CM$400,4)</f>
        <v>1109.2360000000001</v>
      </c>
      <c r="AS22" s="145">
        <f t="shared" si="22"/>
        <v>45219</v>
      </c>
      <c r="AT22" s="147">
        <f t="shared" si="23"/>
        <v>4.9794335622521668E-3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22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3"/>
      <c r="DH22" s="1"/>
      <c r="DI22" s="1"/>
      <c r="DJ22" s="1"/>
      <c r="DK22" s="1"/>
      <c r="DL22" s="1"/>
      <c r="DM22" s="1"/>
      <c r="DN22" s="1"/>
      <c r="DO22" s="1"/>
      <c r="DP22" s="1"/>
      <c r="DQ22" s="4"/>
      <c r="DR22" s="15"/>
      <c r="DS22" s="15"/>
      <c r="DT22" s="15"/>
      <c r="DU22" s="15"/>
      <c r="DV22" s="23"/>
      <c r="DW22" s="23"/>
    </row>
    <row r="23" spans="1:127" ht="12.75" x14ac:dyDescent="0.2">
      <c r="A23" s="102">
        <f t="shared" si="10"/>
        <v>44899</v>
      </c>
      <c r="B23" s="103">
        <f t="shared" ref="B23:B36" si="74">(P23+X23)</f>
        <v>1000</v>
      </c>
      <c r="C23" s="103">
        <f t="shared" ref="C23:C36" si="75">TRUNC(IF(Q22&gt;0,VLOOKUP(A22,$AD$12:$AE$165,2),C22),8)</f>
        <v>1000</v>
      </c>
      <c r="D23" s="104">
        <f t="shared" ref="D23:D36" si="76">IF(E23=E22,D22,E22)</f>
        <v>1173.7929999999999</v>
      </c>
      <c r="E23" s="105">
        <f t="shared" si="25"/>
        <v>1162.3910000000001</v>
      </c>
      <c r="F23" s="106">
        <f t="shared" ref="F23:F36" si="77">IF(D23=D22,F22,A23)</f>
        <v>44855</v>
      </c>
      <c r="G23" s="107">
        <f t="shared" ref="G23:G36" si="78">(E23/D23)-1</f>
        <v>-9.7138081416398014E-3</v>
      </c>
      <c r="H23" s="108">
        <f t="shared" ref="H23:H36" si="79">IF(DAY(A23)=H$9,VLOOKUP(A23,AH$118:AN$450,4),H22)</f>
        <v>44915</v>
      </c>
      <c r="I23" s="108">
        <f t="shared" ref="I23:I36" si="80">IF(A23&gt;I22,H23,I22)</f>
        <v>44915</v>
      </c>
      <c r="J23" s="109">
        <f t="shared" ref="J23:J36" si="81">IF(I23=I22,J22,NETWORKDAYS(I22,I23,$AD$171:$AD$502)-1)</f>
        <v>21</v>
      </c>
      <c r="K23" s="99">
        <f t="shared" ref="K23:K36" si="82">IF(A23&lt;L$2,0,(J23-(NETWORKDAYS(A23,I23,AD$171:AD$502)-1))-L$3)</f>
        <v>0</v>
      </c>
      <c r="L23" s="8">
        <f t="shared" si="15"/>
        <v>1</v>
      </c>
      <c r="M23" s="110">
        <f t="shared" ref="M23:M36" si="83">IF(I23&gt;I22,L22,M22)</f>
        <v>1</v>
      </c>
      <c r="N23" s="110">
        <v>1</v>
      </c>
      <c r="O23" s="103">
        <f t="shared" ref="O23:O36" si="84">TRUNC(TRUNC((L23*N23),15),8)</f>
        <v>1</v>
      </c>
      <c r="P23" s="103">
        <f t="shared" ref="P23:P36" si="85">TRUNC(C23*O23,8)</f>
        <v>1000</v>
      </c>
      <c r="Q23" s="11">
        <f t="shared" ref="Q23:Q36" si="86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</v>
      </c>
      <c r="U23" s="111">
        <f t="shared" ref="U23:U36" si="87">IF(A22&lt;L$2,0,IF(Q22&gt;0,1,IF(K23=K22,U22,U22+1)))</f>
        <v>0</v>
      </c>
      <c r="V23" s="111">
        <v>252</v>
      </c>
      <c r="W23" s="110">
        <f t="shared" ref="W23:W36" si="88">ROUND((1+T23)^TRUNC((U23/V23),9),9)</f>
        <v>1</v>
      </c>
      <c r="X23" s="103">
        <f t="shared" ref="X23:X36" si="89">TRUNC((P23*(W23-1)),8)</f>
        <v>0</v>
      </c>
      <c r="Y23" s="103">
        <f t="shared" ref="Y23:Y36" si="90">IF(Q23&gt;0,S23+X23,0)</f>
        <v>0</v>
      </c>
      <c r="Z23" s="114" t="str">
        <f t="shared" si="27"/>
        <v>A+J=</v>
      </c>
      <c r="AA23" s="108">
        <f t="shared" si="28"/>
        <v>44915</v>
      </c>
      <c r="AB23" s="4"/>
      <c r="AC23" s="115">
        <f t="shared" si="29"/>
        <v>12</v>
      </c>
      <c r="AD23" s="121">
        <f t="shared" si="30"/>
        <v>45250</v>
      </c>
      <c r="AE23" s="117">
        <f t="shared" si="31"/>
        <v>548.27946740999994</v>
      </c>
      <c r="AF23" s="119">
        <f t="shared" si="32"/>
        <v>19</v>
      </c>
      <c r="AG23" s="128">
        <f t="shared" ref="AG23:AG24" si="91">TRUNC(AE22*(ROUND((1+T$10)^(AF23/252),9)-1),8)</f>
        <v>6.5086455499999998</v>
      </c>
      <c r="AH23" s="127">
        <f t="shared" si="33"/>
        <v>30.10002557</v>
      </c>
      <c r="AI23" s="123">
        <v>5.2041999999999998E-2</v>
      </c>
      <c r="AJ23" s="117">
        <f t="shared" ref="AJ23:AJ24" si="92">(AG23+AH23)</f>
        <v>36.608671119999997</v>
      </c>
      <c r="AK23" s="115">
        <f t="shared" si="35"/>
        <v>12</v>
      </c>
      <c r="AL23" s="124" t="s">
        <v>76</v>
      </c>
      <c r="AM23" s="121">
        <f t="shared" si="20"/>
        <v>45280</v>
      </c>
      <c r="AO23" s="121">
        <f t="shared" si="9"/>
        <v>45280</v>
      </c>
      <c r="AP23" s="148">
        <f>VLOOKUP($AO23,[1]Plan1!$CI$223:$CM$400,2)</f>
        <v>1109.2360000000001</v>
      </c>
      <c r="AQ23" s="145">
        <f t="shared" si="21"/>
        <v>45219</v>
      </c>
      <c r="AR23" s="146">
        <f>VLOOKUP($AO23,[1]Plan1!$CI$223:$CM$400,4)</f>
        <v>1115.8150000000001</v>
      </c>
      <c r="AS23" s="145">
        <f t="shared" si="22"/>
        <v>45250</v>
      </c>
      <c r="AT23" s="147">
        <f t="shared" si="23"/>
        <v>5.9311093401224202E-3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22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3"/>
      <c r="DH23" s="1"/>
      <c r="DI23" s="1"/>
      <c r="DJ23" s="1"/>
      <c r="DK23" s="1"/>
      <c r="DL23" s="1"/>
      <c r="DM23" s="1"/>
      <c r="DN23" s="1"/>
      <c r="DO23" s="1"/>
      <c r="DP23" s="1"/>
      <c r="DQ23" s="4"/>
      <c r="DR23" s="15"/>
      <c r="DS23" s="15"/>
      <c r="DT23" s="15"/>
      <c r="DU23" s="15"/>
      <c r="DV23" s="23"/>
      <c r="DW23" s="23"/>
    </row>
    <row r="24" spans="1:127" ht="12.75" x14ac:dyDescent="0.2">
      <c r="A24" s="102">
        <f t="shared" si="10"/>
        <v>44900</v>
      </c>
      <c r="B24" s="103">
        <f t="shared" si="74"/>
        <v>1000</v>
      </c>
      <c r="C24" s="103">
        <f t="shared" si="75"/>
        <v>1000</v>
      </c>
      <c r="D24" s="104">
        <f t="shared" si="76"/>
        <v>1173.7929999999999</v>
      </c>
      <c r="E24" s="105">
        <f t="shared" si="25"/>
        <v>1162.3910000000001</v>
      </c>
      <c r="F24" s="106">
        <f t="shared" si="77"/>
        <v>44855</v>
      </c>
      <c r="G24" s="107">
        <f t="shared" si="78"/>
        <v>-9.7138081416398014E-3</v>
      </c>
      <c r="H24" s="108">
        <f t="shared" si="79"/>
        <v>44915</v>
      </c>
      <c r="I24" s="108">
        <f t="shared" si="80"/>
        <v>44915</v>
      </c>
      <c r="J24" s="109">
        <f t="shared" si="81"/>
        <v>21</v>
      </c>
      <c r="K24" s="99">
        <f t="shared" si="82"/>
        <v>0</v>
      </c>
      <c r="L24" s="8">
        <f t="shared" si="15"/>
        <v>1</v>
      </c>
      <c r="M24" s="110">
        <f t="shared" si="83"/>
        <v>1</v>
      </c>
      <c r="N24" s="110">
        <v>1</v>
      </c>
      <c r="O24" s="103">
        <f t="shared" si="84"/>
        <v>1</v>
      </c>
      <c r="P24" s="103">
        <f t="shared" si="85"/>
        <v>1000</v>
      </c>
      <c r="Q24" s="11">
        <f t="shared" si="86"/>
        <v>0</v>
      </c>
      <c r="R24" s="30">
        <f t="shared" si="17"/>
        <v>0</v>
      </c>
      <c r="S24" s="8">
        <f t="shared" si="5"/>
        <v>0</v>
      </c>
      <c r="T24" s="113">
        <f t="shared" si="18"/>
        <v>0.16</v>
      </c>
      <c r="U24" s="111">
        <f t="shared" si="87"/>
        <v>0</v>
      </c>
      <c r="V24" s="111">
        <v>252</v>
      </c>
      <c r="W24" s="110">
        <f t="shared" si="88"/>
        <v>1</v>
      </c>
      <c r="X24" s="103">
        <f t="shared" si="89"/>
        <v>0</v>
      </c>
      <c r="Y24" s="103">
        <f t="shared" si="90"/>
        <v>0</v>
      </c>
      <c r="Z24" s="114" t="str">
        <f t="shared" si="27"/>
        <v>A+J=</v>
      </c>
      <c r="AA24" s="108">
        <f t="shared" si="28"/>
        <v>44915</v>
      </c>
      <c r="AB24" s="4"/>
      <c r="AC24" s="115">
        <f t="shared" si="29"/>
        <v>13</v>
      </c>
      <c r="AD24" s="121">
        <f t="shared" si="30"/>
        <v>45280</v>
      </c>
      <c r="AE24" s="117">
        <f t="shared" si="31"/>
        <v>518.6400276899999</v>
      </c>
      <c r="AF24" s="119">
        <f t="shared" si="32"/>
        <v>22</v>
      </c>
      <c r="AG24" s="128">
        <f t="shared" si="91"/>
        <v>7.1504480800000003</v>
      </c>
      <c r="AH24" s="127">
        <f t="shared" si="33"/>
        <v>29.639439719999999</v>
      </c>
      <c r="AI24" s="123">
        <v>5.4059000000000003E-2</v>
      </c>
      <c r="AJ24" s="117">
        <f t="shared" si="92"/>
        <v>36.789887800000002</v>
      </c>
      <c r="AK24" s="115">
        <f t="shared" si="35"/>
        <v>13</v>
      </c>
      <c r="AL24" s="124" t="s">
        <v>76</v>
      </c>
      <c r="AM24" s="121">
        <f t="shared" si="20"/>
        <v>45313</v>
      </c>
      <c r="AO24" s="121">
        <f t="shared" si="9"/>
        <v>45313</v>
      </c>
      <c r="AP24" s="148">
        <f>VLOOKUP($AO24,[1]Plan1!$CI$223:$CM$400,2)</f>
        <v>1115.8150000000001</v>
      </c>
      <c r="AQ24" s="145">
        <f t="shared" si="21"/>
        <v>45252</v>
      </c>
      <c r="AR24" s="146">
        <f>VLOOKUP($AO24,[1]Plan1!$CI$223:$CM$400,4)</f>
        <v>1124.0719999999999</v>
      </c>
      <c r="AS24" s="145">
        <f t="shared" si="22"/>
        <v>45282</v>
      </c>
      <c r="AT24" s="147">
        <f t="shared" si="23"/>
        <v>7.3999722176165683E-3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22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3"/>
      <c r="DH24" s="1"/>
      <c r="DI24" s="1"/>
      <c r="DJ24" s="1"/>
      <c r="DK24" s="1"/>
      <c r="DL24" s="1"/>
      <c r="DM24" s="1"/>
      <c r="DN24" s="1"/>
      <c r="DO24" s="1"/>
      <c r="DP24" s="1"/>
      <c r="DQ24" s="4"/>
      <c r="DR24" s="15"/>
      <c r="DS24" s="15"/>
      <c r="DT24" s="15"/>
      <c r="DU24" s="15"/>
      <c r="DV24" s="23"/>
      <c r="DW24" s="23"/>
    </row>
    <row r="25" spans="1:127" ht="12.75" x14ac:dyDescent="0.2">
      <c r="A25" s="102">
        <f t="shared" si="10"/>
        <v>44901</v>
      </c>
      <c r="B25" s="103">
        <f t="shared" si="74"/>
        <v>1000</v>
      </c>
      <c r="C25" s="103">
        <f t="shared" si="75"/>
        <v>1000</v>
      </c>
      <c r="D25" s="104">
        <f t="shared" si="76"/>
        <v>1173.7929999999999</v>
      </c>
      <c r="E25" s="105">
        <f t="shared" si="25"/>
        <v>1162.3910000000001</v>
      </c>
      <c r="F25" s="106">
        <f t="shared" si="77"/>
        <v>44855</v>
      </c>
      <c r="G25" s="107">
        <f t="shared" si="78"/>
        <v>-9.7138081416398014E-3</v>
      </c>
      <c r="H25" s="108">
        <f t="shared" si="79"/>
        <v>44915</v>
      </c>
      <c r="I25" s="108">
        <f t="shared" si="80"/>
        <v>44915</v>
      </c>
      <c r="J25" s="109">
        <f t="shared" si="81"/>
        <v>21</v>
      </c>
      <c r="K25" s="99">
        <f t="shared" si="82"/>
        <v>0</v>
      </c>
      <c r="L25" s="8">
        <f t="shared" si="15"/>
        <v>1</v>
      </c>
      <c r="M25" s="110">
        <f t="shared" si="83"/>
        <v>1</v>
      </c>
      <c r="N25" s="110">
        <v>1</v>
      </c>
      <c r="O25" s="103">
        <f t="shared" si="84"/>
        <v>1</v>
      </c>
      <c r="P25" s="103">
        <f t="shared" si="85"/>
        <v>1000</v>
      </c>
      <c r="Q25" s="11">
        <f t="shared" si="86"/>
        <v>0</v>
      </c>
      <c r="R25" s="30">
        <f t="shared" si="17"/>
        <v>0</v>
      </c>
      <c r="S25" s="8">
        <f t="shared" si="5"/>
        <v>0</v>
      </c>
      <c r="T25" s="113">
        <f t="shared" si="18"/>
        <v>0.16</v>
      </c>
      <c r="U25" s="111">
        <f t="shared" si="87"/>
        <v>0</v>
      </c>
      <c r="V25" s="111">
        <v>252</v>
      </c>
      <c r="W25" s="110">
        <f t="shared" si="88"/>
        <v>1</v>
      </c>
      <c r="X25" s="103">
        <f t="shared" si="89"/>
        <v>0</v>
      </c>
      <c r="Y25" s="103">
        <f t="shared" si="90"/>
        <v>0</v>
      </c>
      <c r="Z25" s="114" t="str">
        <f t="shared" si="27"/>
        <v>A+J=</v>
      </c>
      <c r="AA25" s="108">
        <f t="shared" si="28"/>
        <v>44915</v>
      </c>
      <c r="AB25" s="4"/>
      <c r="AC25" s="115">
        <f t="shared" si="29"/>
        <v>14</v>
      </c>
      <c r="AD25" s="121">
        <f t="shared" si="30"/>
        <v>45313</v>
      </c>
      <c r="AE25" s="117">
        <f t="shared" ref="AE25" si="93">(AE24-AH25)</f>
        <v>488.83378529999987</v>
      </c>
      <c r="AF25" s="119">
        <f t="shared" si="32"/>
        <v>21</v>
      </c>
      <c r="AG25" s="128">
        <f t="shared" ref="AG25" si="94">TRUNC(AE24*(ROUND((1+T$10)^(AF25/252),9)-1),8)</f>
        <v>6.4545467099999998</v>
      </c>
      <c r="AH25" s="127">
        <f t="shared" ref="AH25" si="95">TRUNC((AE24*AI25),8)</f>
        <v>29.806242390000001</v>
      </c>
      <c r="AI25" s="123">
        <v>5.747E-2</v>
      </c>
      <c r="AJ25" s="117">
        <f t="shared" ref="AJ25" si="96">(AG25+AH25)</f>
        <v>36.260789100000004</v>
      </c>
      <c r="AK25" s="115">
        <f t="shared" si="35"/>
        <v>14</v>
      </c>
      <c r="AL25" s="124" t="s">
        <v>76</v>
      </c>
      <c r="AM25" s="121">
        <f t="shared" ref="AM25" si="97">AD26</f>
        <v>45342</v>
      </c>
      <c r="AN25" s="3"/>
      <c r="AO25" s="121">
        <f t="shared" si="9"/>
        <v>45342</v>
      </c>
      <c r="AP25" s="148">
        <f>VLOOKUP($AO25,[1]Plan1!$CI$223:$CM$400,2)</f>
        <v>1124.0719999999999</v>
      </c>
      <c r="AQ25" s="145">
        <f t="shared" si="21"/>
        <v>45280</v>
      </c>
      <c r="AR25" s="146">
        <f>VLOOKUP($AO25,[1]Plan1!$CI$223:$CM$400,4)</f>
        <v>1124.8789999999999</v>
      </c>
      <c r="AS25" s="145">
        <f t="shared" si="22"/>
        <v>45311</v>
      </c>
      <c r="AT25" s="147">
        <f t="shared" si="23"/>
        <v>7.1792554213612192E-4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25"/>
      <c r="CS25" s="1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26"/>
      <c r="DR25" s="27"/>
      <c r="DS25" s="27"/>
      <c r="DT25" s="27"/>
      <c r="DU25" s="27"/>
      <c r="DV25" s="27"/>
      <c r="DW25" s="27"/>
    </row>
    <row r="26" spans="1:127" ht="12.75" x14ac:dyDescent="0.2">
      <c r="A26" s="102">
        <f t="shared" si="10"/>
        <v>44902</v>
      </c>
      <c r="B26" s="103">
        <f t="shared" si="74"/>
        <v>1000</v>
      </c>
      <c r="C26" s="103">
        <f t="shared" si="75"/>
        <v>1000</v>
      </c>
      <c r="D26" s="104">
        <f t="shared" si="76"/>
        <v>1173.7929999999999</v>
      </c>
      <c r="E26" s="105">
        <f t="shared" si="25"/>
        <v>1162.3910000000001</v>
      </c>
      <c r="F26" s="106">
        <f t="shared" si="77"/>
        <v>44855</v>
      </c>
      <c r="G26" s="107">
        <f t="shared" si="78"/>
        <v>-9.7138081416398014E-3</v>
      </c>
      <c r="H26" s="108">
        <f t="shared" si="79"/>
        <v>44915</v>
      </c>
      <c r="I26" s="108">
        <f t="shared" si="80"/>
        <v>44915</v>
      </c>
      <c r="J26" s="109">
        <f t="shared" si="81"/>
        <v>21</v>
      </c>
      <c r="K26" s="99">
        <f t="shared" si="82"/>
        <v>0</v>
      </c>
      <c r="L26" s="8">
        <f t="shared" si="15"/>
        <v>1</v>
      </c>
      <c r="M26" s="110">
        <f t="shared" si="83"/>
        <v>1</v>
      </c>
      <c r="N26" s="110">
        <v>1</v>
      </c>
      <c r="O26" s="103">
        <f t="shared" si="84"/>
        <v>1</v>
      </c>
      <c r="P26" s="103">
        <f t="shared" si="85"/>
        <v>1000</v>
      </c>
      <c r="Q26" s="11">
        <f t="shared" si="86"/>
        <v>0</v>
      </c>
      <c r="R26" s="30">
        <f t="shared" si="17"/>
        <v>0</v>
      </c>
      <c r="S26" s="8">
        <f t="shared" si="5"/>
        <v>0</v>
      </c>
      <c r="T26" s="113">
        <f t="shared" si="18"/>
        <v>0.16</v>
      </c>
      <c r="U26" s="111">
        <f t="shared" si="87"/>
        <v>0</v>
      </c>
      <c r="V26" s="111">
        <v>252</v>
      </c>
      <c r="W26" s="110">
        <f t="shared" si="88"/>
        <v>1</v>
      </c>
      <c r="X26" s="103">
        <f t="shared" si="89"/>
        <v>0</v>
      </c>
      <c r="Y26" s="103">
        <f t="shared" si="90"/>
        <v>0</v>
      </c>
      <c r="Z26" s="114" t="str">
        <f t="shared" si="27"/>
        <v>A+J=</v>
      </c>
      <c r="AA26" s="108">
        <f t="shared" si="28"/>
        <v>44915</v>
      </c>
      <c r="AB26" s="4"/>
      <c r="AC26" s="115">
        <f t="shared" si="29"/>
        <v>15</v>
      </c>
      <c r="AD26" s="121">
        <f t="shared" si="30"/>
        <v>45342</v>
      </c>
      <c r="AE26" s="117">
        <f t="shared" ref="AE26:AE52" si="98">(AE25-AH26)</f>
        <v>459.43287728999985</v>
      </c>
      <c r="AF26" s="119">
        <f t="shared" si="32"/>
        <v>19</v>
      </c>
      <c r="AG26" s="128">
        <f t="shared" ref="AG26:AG52" si="99">TRUNC(AE25*(ROUND((1+T$10)^(AF26/252),9)-1),8)</f>
        <v>5.50096586</v>
      </c>
      <c r="AH26" s="127">
        <f t="shared" ref="AH26:AH52" si="100">TRUNC((AE25*AI26),8)</f>
        <v>29.400908009999998</v>
      </c>
      <c r="AI26" s="123">
        <v>6.0144999999999997E-2</v>
      </c>
      <c r="AJ26" s="117">
        <f t="shared" ref="AJ26:AJ52" si="101">(AG26+AH26)</f>
        <v>34.901873869999996</v>
      </c>
      <c r="AK26" s="115">
        <f t="shared" si="35"/>
        <v>15</v>
      </c>
      <c r="AL26" s="124" t="s">
        <v>76</v>
      </c>
      <c r="AM26" s="121">
        <f t="shared" ref="AM26:AM52" si="102">AD27</f>
        <v>45371</v>
      </c>
      <c r="AO26" s="121">
        <f t="shared" si="9"/>
        <v>45371</v>
      </c>
      <c r="AP26" s="148">
        <f>VLOOKUP($AO26,[1]Plan1!$CI$223:$CM$400,2)</f>
        <v>1124.8789999999999</v>
      </c>
      <c r="AQ26" s="145">
        <f t="shared" si="21"/>
        <v>45311</v>
      </c>
      <c r="AR26" s="146">
        <f>VLOOKUP($AO26,[1]Plan1!$CI$223:$CM$400,4)</f>
        <v>1119.0609999999999</v>
      </c>
      <c r="AS26" s="145">
        <f t="shared" si="22"/>
        <v>45342</v>
      </c>
      <c r="AT26" s="147">
        <f t="shared" si="23"/>
        <v>-5.1721118449183923E-3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22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3"/>
      <c r="DH26" s="1"/>
      <c r="DI26" s="1"/>
      <c r="DJ26" s="1"/>
      <c r="DK26" s="1"/>
      <c r="DL26" s="1"/>
      <c r="DM26" s="1"/>
      <c r="DN26" s="1"/>
      <c r="DO26" s="1"/>
      <c r="DP26" s="1"/>
      <c r="DQ26" s="4"/>
      <c r="DR26" s="15"/>
      <c r="DS26" s="15"/>
      <c r="DT26" s="15"/>
      <c r="DU26" s="15"/>
      <c r="DV26" s="23"/>
      <c r="DW26" s="23"/>
    </row>
    <row r="27" spans="1:127" ht="12.75" x14ac:dyDescent="0.2">
      <c r="A27" s="102">
        <f t="shared" si="10"/>
        <v>44903</v>
      </c>
      <c r="B27" s="103">
        <f t="shared" si="74"/>
        <v>1000</v>
      </c>
      <c r="C27" s="103">
        <f t="shared" si="75"/>
        <v>1000</v>
      </c>
      <c r="D27" s="104">
        <f t="shared" si="76"/>
        <v>1173.7929999999999</v>
      </c>
      <c r="E27" s="105">
        <f t="shared" si="25"/>
        <v>1162.3910000000001</v>
      </c>
      <c r="F27" s="106">
        <f t="shared" si="77"/>
        <v>44855</v>
      </c>
      <c r="G27" s="107">
        <f t="shared" si="78"/>
        <v>-9.7138081416398014E-3</v>
      </c>
      <c r="H27" s="108">
        <f t="shared" si="79"/>
        <v>44915</v>
      </c>
      <c r="I27" s="108">
        <f t="shared" si="80"/>
        <v>44915</v>
      </c>
      <c r="J27" s="109">
        <f t="shared" si="81"/>
        <v>21</v>
      </c>
      <c r="K27" s="99">
        <f t="shared" si="82"/>
        <v>0</v>
      </c>
      <c r="L27" s="8">
        <f t="shared" si="15"/>
        <v>1</v>
      </c>
      <c r="M27" s="110">
        <f t="shared" si="83"/>
        <v>1</v>
      </c>
      <c r="N27" s="110">
        <v>1</v>
      </c>
      <c r="O27" s="103">
        <f t="shared" si="84"/>
        <v>1</v>
      </c>
      <c r="P27" s="103">
        <f t="shared" si="85"/>
        <v>1000</v>
      </c>
      <c r="Q27" s="11">
        <f t="shared" si="86"/>
        <v>0</v>
      </c>
      <c r="R27" s="30">
        <f t="shared" si="17"/>
        <v>0</v>
      </c>
      <c r="S27" s="8">
        <f t="shared" si="5"/>
        <v>0</v>
      </c>
      <c r="T27" s="113">
        <f t="shared" si="18"/>
        <v>0.16</v>
      </c>
      <c r="U27" s="111">
        <f t="shared" si="87"/>
        <v>0</v>
      </c>
      <c r="V27" s="111">
        <v>252</v>
      </c>
      <c r="W27" s="110">
        <f t="shared" si="88"/>
        <v>1</v>
      </c>
      <c r="X27" s="103">
        <f t="shared" si="89"/>
        <v>0</v>
      </c>
      <c r="Y27" s="103">
        <f t="shared" si="90"/>
        <v>0</v>
      </c>
      <c r="Z27" s="114" t="str">
        <f t="shared" si="27"/>
        <v>A+J=</v>
      </c>
      <c r="AA27" s="108">
        <f t="shared" si="28"/>
        <v>44915</v>
      </c>
      <c r="AB27" s="4"/>
      <c r="AC27" s="115">
        <f t="shared" si="29"/>
        <v>16</v>
      </c>
      <c r="AD27" s="121">
        <f t="shared" si="30"/>
        <v>45371</v>
      </c>
      <c r="AE27" s="117">
        <f t="shared" si="98"/>
        <v>430.87131360999985</v>
      </c>
      <c r="AF27" s="119">
        <f t="shared" si="32"/>
        <v>21</v>
      </c>
      <c r="AG27" s="128">
        <f t="shared" si="99"/>
        <v>5.7177055499999998</v>
      </c>
      <c r="AH27" s="127">
        <f t="shared" si="100"/>
        <v>28.561563679999999</v>
      </c>
      <c r="AI27" s="123">
        <v>6.2167E-2</v>
      </c>
      <c r="AJ27" s="117">
        <f t="shared" si="101"/>
        <v>34.279269229999997</v>
      </c>
      <c r="AK27" s="115">
        <f t="shared" si="35"/>
        <v>16</v>
      </c>
      <c r="AL27" s="124" t="s">
        <v>76</v>
      </c>
      <c r="AM27" s="121">
        <f t="shared" si="102"/>
        <v>45404</v>
      </c>
      <c r="AO27" s="121">
        <f t="shared" si="9"/>
        <v>45404</v>
      </c>
      <c r="AP27" s="148">
        <f>VLOOKUP($AO27,[1]Plan1!$CI$223:$CM$400,2)</f>
        <v>1119.0609999999999</v>
      </c>
      <c r="AQ27" s="145">
        <f t="shared" si="21"/>
        <v>45344</v>
      </c>
      <c r="AR27" s="146">
        <f>VLOOKUP($AO27,[1]Plan1!$CI$223:$CM$400,4)</f>
        <v>1113.837</v>
      </c>
      <c r="AS27" s="145">
        <f t="shared" si="22"/>
        <v>45373</v>
      </c>
      <c r="AT27" s="147">
        <f t="shared" si="23"/>
        <v>-4.6681994994016707E-3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22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3"/>
      <c r="DH27" s="1"/>
      <c r="DI27" s="1"/>
      <c r="DJ27" s="1"/>
      <c r="DK27" s="1"/>
      <c r="DL27" s="1"/>
      <c r="DM27" s="1"/>
      <c r="DN27" s="1"/>
      <c r="DO27" s="1"/>
      <c r="DP27" s="1"/>
      <c r="DQ27" s="4"/>
      <c r="DR27" s="15"/>
      <c r="DS27" s="15"/>
      <c r="DT27" s="15"/>
      <c r="DU27" s="15"/>
      <c r="DV27" s="23"/>
      <c r="DW27" s="23"/>
    </row>
    <row r="28" spans="1:127" ht="12.75" x14ac:dyDescent="0.2">
      <c r="A28" s="102">
        <f t="shared" si="10"/>
        <v>44904</v>
      </c>
      <c r="B28" s="103">
        <f t="shared" si="74"/>
        <v>1000.58914199</v>
      </c>
      <c r="C28" s="103">
        <f t="shared" si="75"/>
        <v>1000</v>
      </c>
      <c r="D28" s="104">
        <f t="shared" si="76"/>
        <v>1173.7929999999999</v>
      </c>
      <c r="E28" s="105">
        <f t="shared" si="25"/>
        <v>1162.3910000000001</v>
      </c>
      <c r="F28" s="106">
        <f t="shared" si="77"/>
        <v>44855</v>
      </c>
      <c r="G28" s="107">
        <f t="shared" si="78"/>
        <v>-9.7138081416398014E-3</v>
      </c>
      <c r="H28" s="108">
        <f t="shared" si="79"/>
        <v>44915</v>
      </c>
      <c r="I28" s="108">
        <f t="shared" si="80"/>
        <v>44915</v>
      </c>
      <c r="J28" s="109">
        <f t="shared" si="81"/>
        <v>21</v>
      </c>
      <c r="K28" s="99">
        <f t="shared" si="82"/>
        <v>1</v>
      </c>
      <c r="L28" s="8">
        <f t="shared" si="15"/>
        <v>1</v>
      </c>
      <c r="M28" s="110">
        <f t="shared" si="83"/>
        <v>1</v>
      </c>
      <c r="N28" s="110">
        <v>1</v>
      </c>
      <c r="O28" s="103">
        <f t="shared" si="84"/>
        <v>1</v>
      </c>
      <c r="P28" s="103">
        <f t="shared" si="85"/>
        <v>1000</v>
      </c>
      <c r="Q28" s="11">
        <f t="shared" si="86"/>
        <v>0</v>
      </c>
      <c r="R28" s="30">
        <f t="shared" si="17"/>
        <v>0</v>
      </c>
      <c r="S28" s="8">
        <f t="shared" si="5"/>
        <v>0</v>
      </c>
      <c r="T28" s="113">
        <f t="shared" si="18"/>
        <v>0.16</v>
      </c>
      <c r="U28" s="111">
        <f t="shared" si="87"/>
        <v>1</v>
      </c>
      <c r="V28" s="111">
        <v>252</v>
      </c>
      <c r="W28" s="110">
        <f t="shared" si="88"/>
        <v>1.0005891419999999</v>
      </c>
      <c r="X28" s="103">
        <f t="shared" si="89"/>
        <v>0.58914199</v>
      </c>
      <c r="Y28" s="103">
        <f t="shared" si="90"/>
        <v>0</v>
      </c>
      <c r="Z28" s="114" t="str">
        <f t="shared" si="27"/>
        <v>A+J=</v>
      </c>
      <c r="AA28" s="108">
        <f t="shared" si="28"/>
        <v>44915</v>
      </c>
      <c r="AB28" s="4"/>
      <c r="AC28" s="115">
        <f t="shared" si="29"/>
        <v>17</v>
      </c>
      <c r="AD28" s="121">
        <f t="shared" si="30"/>
        <v>45404</v>
      </c>
      <c r="AE28" s="117">
        <f t="shared" si="98"/>
        <v>403.22273228999984</v>
      </c>
      <c r="AF28" s="119">
        <f t="shared" si="32"/>
        <v>22</v>
      </c>
      <c r="AG28" s="128">
        <f t="shared" si="99"/>
        <v>5.6192564899999997</v>
      </c>
      <c r="AH28" s="127">
        <f t="shared" si="100"/>
        <v>27.648581320000002</v>
      </c>
      <c r="AI28" s="123">
        <v>6.4169000000000004E-2</v>
      </c>
      <c r="AJ28" s="117">
        <f t="shared" si="101"/>
        <v>33.267837810000003</v>
      </c>
      <c r="AK28" s="115">
        <f t="shared" si="35"/>
        <v>17</v>
      </c>
      <c r="AL28" s="124" t="s">
        <v>76</v>
      </c>
      <c r="AM28" s="121">
        <f t="shared" si="102"/>
        <v>45432</v>
      </c>
      <c r="AO28" s="121">
        <f t="shared" si="9"/>
        <v>45432</v>
      </c>
      <c r="AP28" s="148">
        <f>VLOOKUP($AO28,[1]Plan1!$CI$223:$CM$400,2)</f>
        <v>1113.837</v>
      </c>
      <c r="AQ28" s="145">
        <f t="shared" si="21"/>
        <v>45371</v>
      </c>
      <c r="AR28" s="146">
        <f>VLOOKUP($AO28,[1]Plan1!$CI$223:$CM$400,4)</f>
        <v>1117.28</v>
      </c>
      <c r="AS28" s="145">
        <f t="shared" si="22"/>
        <v>45402</v>
      </c>
      <c r="AT28" s="147">
        <f t="shared" si="23"/>
        <v>3.0911165637341753E-3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22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3"/>
      <c r="DH28" s="1"/>
      <c r="DI28" s="1"/>
      <c r="DJ28" s="1"/>
      <c r="DK28" s="1"/>
      <c r="DL28" s="1"/>
      <c r="DM28" s="1"/>
      <c r="DN28" s="1"/>
      <c r="DO28" s="1"/>
      <c r="DP28" s="1"/>
      <c r="DQ28" s="4"/>
      <c r="DR28" s="15"/>
      <c r="DS28" s="15"/>
      <c r="DT28" s="15"/>
      <c r="DU28" s="15"/>
      <c r="DV28" s="23"/>
      <c r="DW28" s="23"/>
    </row>
    <row r="29" spans="1:127" ht="12.75" x14ac:dyDescent="0.2">
      <c r="A29" s="102">
        <f t="shared" si="10"/>
        <v>44905</v>
      </c>
      <c r="B29" s="103">
        <f t="shared" si="74"/>
        <v>1001.17863</v>
      </c>
      <c r="C29" s="103">
        <f t="shared" si="75"/>
        <v>1000</v>
      </c>
      <c r="D29" s="104">
        <f t="shared" si="76"/>
        <v>1173.7929999999999</v>
      </c>
      <c r="E29" s="105">
        <f t="shared" si="25"/>
        <v>1162.3910000000001</v>
      </c>
      <c r="F29" s="106">
        <f t="shared" si="77"/>
        <v>44855</v>
      </c>
      <c r="G29" s="107">
        <f t="shared" si="78"/>
        <v>-9.7138081416398014E-3</v>
      </c>
      <c r="H29" s="108">
        <f t="shared" si="79"/>
        <v>44915</v>
      </c>
      <c r="I29" s="108">
        <f t="shared" si="80"/>
        <v>44915</v>
      </c>
      <c r="J29" s="109">
        <f t="shared" si="81"/>
        <v>21</v>
      </c>
      <c r="K29" s="99">
        <f t="shared" si="82"/>
        <v>2</v>
      </c>
      <c r="L29" s="8">
        <f t="shared" si="15"/>
        <v>1</v>
      </c>
      <c r="M29" s="110">
        <f t="shared" si="83"/>
        <v>1</v>
      </c>
      <c r="N29" s="110">
        <v>1</v>
      </c>
      <c r="O29" s="103">
        <f t="shared" si="84"/>
        <v>1</v>
      </c>
      <c r="P29" s="103">
        <f t="shared" si="85"/>
        <v>1000</v>
      </c>
      <c r="Q29" s="11">
        <f t="shared" si="86"/>
        <v>0</v>
      </c>
      <c r="R29" s="30">
        <f t="shared" si="17"/>
        <v>0</v>
      </c>
      <c r="S29" s="8">
        <f t="shared" si="5"/>
        <v>0</v>
      </c>
      <c r="T29" s="113">
        <f t="shared" si="18"/>
        <v>0.16</v>
      </c>
      <c r="U29" s="111">
        <f t="shared" si="87"/>
        <v>2</v>
      </c>
      <c r="V29" s="111">
        <v>252</v>
      </c>
      <c r="W29" s="110">
        <f t="shared" si="88"/>
        <v>1.0011786300000001</v>
      </c>
      <c r="X29" s="103">
        <f t="shared" si="89"/>
        <v>1.1786300000000001</v>
      </c>
      <c r="Y29" s="103">
        <f t="shared" si="90"/>
        <v>0</v>
      </c>
      <c r="Z29" s="114" t="str">
        <f t="shared" si="27"/>
        <v>A+J=</v>
      </c>
      <c r="AA29" s="108">
        <f t="shared" si="28"/>
        <v>44915</v>
      </c>
      <c r="AB29" s="4"/>
      <c r="AC29" s="115">
        <f t="shared" si="29"/>
        <v>18</v>
      </c>
      <c r="AD29" s="121">
        <f t="shared" si="30"/>
        <v>45432</v>
      </c>
      <c r="AE29" s="117">
        <f t="shared" si="98"/>
        <v>376.22576069999985</v>
      </c>
      <c r="AF29" s="119">
        <f t="shared" si="32"/>
        <v>19</v>
      </c>
      <c r="AG29" s="128">
        <f t="shared" si="99"/>
        <v>4.5375637900000001</v>
      </c>
      <c r="AH29" s="127">
        <f t="shared" si="100"/>
        <v>26.996971590000001</v>
      </c>
      <c r="AI29" s="123">
        <v>6.6952999999999999E-2</v>
      </c>
      <c r="AJ29" s="117">
        <f t="shared" si="101"/>
        <v>31.534535380000001</v>
      </c>
      <c r="AK29" s="115">
        <f t="shared" si="35"/>
        <v>18</v>
      </c>
      <c r="AL29" s="124" t="s">
        <v>76</v>
      </c>
      <c r="AM29" s="121">
        <f t="shared" si="102"/>
        <v>45463</v>
      </c>
      <c r="AO29" s="121">
        <f t="shared" si="9"/>
        <v>45463</v>
      </c>
      <c r="AP29" s="148">
        <f>VLOOKUP($AO29,[1]Plan1!$CI$223:$CM$400,2)</f>
        <v>1117.28</v>
      </c>
      <c r="AQ29" s="145">
        <f t="shared" si="21"/>
        <v>45402</v>
      </c>
      <c r="AR29" s="146">
        <f>VLOOKUP($AO29,[1]Plan1!$CI$223:$CM$400,4)</f>
        <v>1127.2329999999999</v>
      </c>
      <c r="AS29" s="145">
        <f t="shared" si="22"/>
        <v>45432</v>
      </c>
      <c r="AT29" s="147">
        <f t="shared" si="23"/>
        <v>8.908241443505549E-3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22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3"/>
      <c r="DH29" s="1"/>
      <c r="DI29" s="1"/>
      <c r="DJ29" s="1"/>
      <c r="DK29" s="1"/>
      <c r="DL29" s="1"/>
      <c r="DM29" s="1"/>
      <c r="DN29" s="1"/>
      <c r="DO29" s="1"/>
      <c r="DP29" s="1"/>
      <c r="DQ29" s="4"/>
      <c r="DR29" s="15"/>
      <c r="DS29" s="15"/>
      <c r="DT29" s="15"/>
      <c r="DU29" s="15"/>
      <c r="DV29" s="23"/>
      <c r="DW29" s="23"/>
    </row>
    <row r="30" spans="1:127" ht="12.75" x14ac:dyDescent="0.2">
      <c r="A30" s="102">
        <f t="shared" si="10"/>
        <v>44906</v>
      </c>
      <c r="B30" s="103">
        <f t="shared" si="74"/>
        <v>1001.17863</v>
      </c>
      <c r="C30" s="103">
        <f t="shared" si="75"/>
        <v>1000</v>
      </c>
      <c r="D30" s="104">
        <f t="shared" si="76"/>
        <v>1173.7929999999999</v>
      </c>
      <c r="E30" s="105">
        <f t="shared" si="25"/>
        <v>1162.3910000000001</v>
      </c>
      <c r="F30" s="106">
        <f t="shared" si="77"/>
        <v>44855</v>
      </c>
      <c r="G30" s="107">
        <f t="shared" si="78"/>
        <v>-9.7138081416398014E-3</v>
      </c>
      <c r="H30" s="108">
        <f t="shared" si="79"/>
        <v>44915</v>
      </c>
      <c r="I30" s="108">
        <f t="shared" si="80"/>
        <v>44915</v>
      </c>
      <c r="J30" s="109">
        <f t="shared" si="81"/>
        <v>21</v>
      </c>
      <c r="K30" s="99">
        <f t="shared" si="82"/>
        <v>2</v>
      </c>
      <c r="L30" s="8">
        <f t="shared" si="15"/>
        <v>1</v>
      </c>
      <c r="M30" s="110">
        <f t="shared" si="83"/>
        <v>1</v>
      </c>
      <c r="N30" s="110">
        <v>1</v>
      </c>
      <c r="O30" s="103">
        <f t="shared" si="84"/>
        <v>1</v>
      </c>
      <c r="P30" s="103">
        <f t="shared" si="85"/>
        <v>1000</v>
      </c>
      <c r="Q30" s="11">
        <f t="shared" si="86"/>
        <v>0</v>
      </c>
      <c r="R30" s="30">
        <f t="shared" si="17"/>
        <v>0</v>
      </c>
      <c r="S30" s="8">
        <f t="shared" si="5"/>
        <v>0</v>
      </c>
      <c r="T30" s="113">
        <f t="shared" si="18"/>
        <v>0.16</v>
      </c>
      <c r="U30" s="111">
        <f t="shared" si="87"/>
        <v>2</v>
      </c>
      <c r="V30" s="111">
        <v>252</v>
      </c>
      <c r="W30" s="110">
        <f t="shared" si="88"/>
        <v>1.0011786300000001</v>
      </c>
      <c r="X30" s="103">
        <f t="shared" si="89"/>
        <v>1.1786300000000001</v>
      </c>
      <c r="Y30" s="103">
        <f t="shared" si="90"/>
        <v>0</v>
      </c>
      <c r="Z30" s="114" t="str">
        <f t="shared" si="27"/>
        <v>A+J=</v>
      </c>
      <c r="AA30" s="108">
        <f t="shared" si="28"/>
        <v>44915</v>
      </c>
      <c r="AB30" s="4"/>
      <c r="AC30" s="115">
        <f t="shared" si="29"/>
        <v>19</v>
      </c>
      <c r="AD30" s="121">
        <f t="shared" si="30"/>
        <v>45463</v>
      </c>
      <c r="AE30" s="117">
        <f t="shared" si="98"/>
        <v>349.17625718999983</v>
      </c>
      <c r="AF30" s="119">
        <f t="shared" si="32"/>
        <v>22</v>
      </c>
      <c r="AG30" s="128">
        <f t="shared" si="99"/>
        <v>4.9065903899999999</v>
      </c>
      <c r="AH30" s="127">
        <f t="shared" si="100"/>
        <v>27.049503510000001</v>
      </c>
      <c r="AI30" s="123">
        <v>7.1897000000000003E-2</v>
      </c>
      <c r="AJ30" s="117">
        <f t="shared" si="101"/>
        <v>31.956093899999999</v>
      </c>
      <c r="AK30" s="115">
        <f t="shared" si="35"/>
        <v>19</v>
      </c>
      <c r="AL30" s="124" t="s">
        <v>76</v>
      </c>
      <c r="AM30" s="121">
        <f t="shared" si="102"/>
        <v>45495</v>
      </c>
      <c r="AO30" s="121">
        <f t="shared" si="9"/>
        <v>45495</v>
      </c>
      <c r="AP30" s="148">
        <f>VLOOKUP($AO30,[1]Plan1!$CI$223:$CM$400,2)</f>
        <v>1127.2329999999999</v>
      </c>
      <c r="AQ30" s="145">
        <f t="shared" si="21"/>
        <v>45434</v>
      </c>
      <c r="AR30" s="146">
        <f>VLOOKUP($AO30,[1]Plan1!$CI$223:$CM$400,4)</f>
        <v>1136.4090000000001</v>
      </c>
      <c r="AS30" s="145">
        <f t="shared" si="22"/>
        <v>45465</v>
      </c>
      <c r="AT30" s="147">
        <f t="shared" si="23"/>
        <v>8.1402868794651084E-3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22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3"/>
      <c r="DH30" s="1"/>
      <c r="DI30" s="1"/>
      <c r="DJ30" s="1"/>
      <c r="DK30" s="1"/>
      <c r="DL30" s="1"/>
      <c r="DM30" s="1"/>
      <c r="DN30" s="1"/>
      <c r="DO30" s="1"/>
      <c r="DP30" s="1"/>
      <c r="DQ30" s="4"/>
      <c r="DR30" s="15"/>
      <c r="DS30" s="15"/>
      <c r="DT30" s="15"/>
      <c r="DU30" s="15"/>
      <c r="DV30" s="23"/>
      <c r="DW30" s="23"/>
    </row>
    <row r="31" spans="1:127" ht="12.75" x14ac:dyDescent="0.2">
      <c r="A31" s="102">
        <f t="shared" si="10"/>
        <v>44907</v>
      </c>
      <c r="B31" s="103">
        <f t="shared" si="74"/>
        <v>1001.17863</v>
      </c>
      <c r="C31" s="103">
        <f t="shared" si="75"/>
        <v>1000</v>
      </c>
      <c r="D31" s="104">
        <f t="shared" si="76"/>
        <v>1173.7929999999999</v>
      </c>
      <c r="E31" s="105">
        <f t="shared" si="25"/>
        <v>1162.3910000000001</v>
      </c>
      <c r="F31" s="106">
        <f t="shared" si="77"/>
        <v>44855</v>
      </c>
      <c r="G31" s="107">
        <f t="shared" si="78"/>
        <v>-9.7138081416398014E-3</v>
      </c>
      <c r="H31" s="108">
        <f t="shared" si="79"/>
        <v>44915</v>
      </c>
      <c r="I31" s="108">
        <f t="shared" si="80"/>
        <v>44915</v>
      </c>
      <c r="J31" s="109">
        <f t="shared" si="81"/>
        <v>21</v>
      </c>
      <c r="K31" s="99">
        <f t="shared" si="82"/>
        <v>2</v>
      </c>
      <c r="L31" s="8">
        <f t="shared" si="15"/>
        <v>1</v>
      </c>
      <c r="M31" s="110">
        <f t="shared" si="83"/>
        <v>1</v>
      </c>
      <c r="N31" s="110">
        <v>1</v>
      </c>
      <c r="O31" s="103">
        <f t="shared" si="84"/>
        <v>1</v>
      </c>
      <c r="P31" s="103">
        <f t="shared" si="85"/>
        <v>1000</v>
      </c>
      <c r="Q31" s="11">
        <f t="shared" si="86"/>
        <v>0</v>
      </c>
      <c r="R31" s="30">
        <f t="shared" si="17"/>
        <v>0</v>
      </c>
      <c r="S31" s="8">
        <f t="shared" si="5"/>
        <v>0</v>
      </c>
      <c r="T31" s="113">
        <f t="shared" si="18"/>
        <v>0.16</v>
      </c>
      <c r="U31" s="111">
        <f t="shared" si="87"/>
        <v>2</v>
      </c>
      <c r="V31" s="111">
        <v>252</v>
      </c>
      <c r="W31" s="110">
        <f t="shared" si="88"/>
        <v>1.0011786300000001</v>
      </c>
      <c r="X31" s="103">
        <f t="shared" si="89"/>
        <v>1.1786300000000001</v>
      </c>
      <c r="Y31" s="103">
        <f t="shared" si="90"/>
        <v>0</v>
      </c>
      <c r="Z31" s="114" t="str">
        <f t="shared" si="27"/>
        <v>A+J=</v>
      </c>
      <c r="AA31" s="108">
        <f t="shared" si="28"/>
        <v>44915</v>
      </c>
      <c r="AB31" s="4"/>
      <c r="AC31" s="115">
        <f t="shared" si="29"/>
        <v>20</v>
      </c>
      <c r="AD31" s="121">
        <f t="shared" si="30"/>
        <v>45495</v>
      </c>
      <c r="AE31" s="117">
        <f t="shared" si="98"/>
        <v>323.70454758999983</v>
      </c>
      <c r="AF31" s="119">
        <f t="shared" si="32"/>
        <v>22</v>
      </c>
      <c r="AG31" s="128">
        <f t="shared" si="99"/>
        <v>4.5538212600000003</v>
      </c>
      <c r="AH31" s="127">
        <f t="shared" si="100"/>
        <v>25.471709600000001</v>
      </c>
      <c r="AI31" s="123">
        <v>7.2947999999999999E-2</v>
      </c>
      <c r="AJ31" s="117">
        <f t="shared" si="101"/>
        <v>30.02553086</v>
      </c>
      <c r="AK31" s="115">
        <f t="shared" si="35"/>
        <v>20</v>
      </c>
      <c r="AL31" s="124" t="s">
        <v>76</v>
      </c>
      <c r="AM31" s="121">
        <f t="shared" si="102"/>
        <v>45524</v>
      </c>
      <c r="AO31" s="121">
        <f t="shared" si="9"/>
        <v>45524</v>
      </c>
      <c r="AP31" s="148">
        <f>VLOOKUP($AO31,[1]Plan1!$CI$223:$CM$400,2)</f>
        <v>1136.4090000000001</v>
      </c>
      <c r="AQ31" s="145">
        <f t="shared" si="21"/>
        <v>45463</v>
      </c>
      <c r="AR31" s="146">
        <f>VLOOKUP($AO31,[1]Plan1!$CI$223:$CM$400,4)</f>
        <v>1143.3130000000001</v>
      </c>
      <c r="AS31" s="145">
        <f t="shared" si="22"/>
        <v>45493</v>
      </c>
      <c r="AT31" s="147">
        <f t="shared" si="23"/>
        <v>6.0752774749230909E-3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22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3"/>
      <c r="DH31" s="1"/>
      <c r="DI31" s="1"/>
      <c r="DJ31" s="1"/>
      <c r="DK31" s="1"/>
      <c r="DL31" s="1"/>
      <c r="DM31" s="1"/>
      <c r="DN31" s="1"/>
      <c r="DO31" s="1"/>
      <c r="DP31" s="1"/>
      <c r="DQ31" s="4"/>
      <c r="DR31" s="15"/>
      <c r="DS31" s="15"/>
      <c r="DT31" s="15"/>
      <c r="DU31" s="15"/>
      <c r="DV31" s="23"/>
      <c r="DW31" s="23"/>
    </row>
    <row r="32" spans="1:127" ht="12.75" x14ac:dyDescent="0.2">
      <c r="A32" s="102">
        <f t="shared" si="10"/>
        <v>44908</v>
      </c>
      <c r="B32" s="103">
        <f t="shared" si="74"/>
        <v>1001.768467</v>
      </c>
      <c r="C32" s="103">
        <f t="shared" si="75"/>
        <v>1000</v>
      </c>
      <c r="D32" s="104">
        <f t="shared" si="76"/>
        <v>1173.7929999999999</v>
      </c>
      <c r="E32" s="105">
        <f t="shared" si="25"/>
        <v>1162.3910000000001</v>
      </c>
      <c r="F32" s="106">
        <f t="shared" si="77"/>
        <v>44855</v>
      </c>
      <c r="G32" s="107">
        <f t="shared" si="78"/>
        <v>-9.7138081416398014E-3</v>
      </c>
      <c r="H32" s="108">
        <f t="shared" si="79"/>
        <v>44915</v>
      </c>
      <c r="I32" s="108">
        <f t="shared" si="80"/>
        <v>44915</v>
      </c>
      <c r="J32" s="109">
        <f t="shared" si="81"/>
        <v>21</v>
      </c>
      <c r="K32" s="99">
        <f t="shared" si="82"/>
        <v>3</v>
      </c>
      <c r="L32" s="8">
        <f t="shared" si="15"/>
        <v>1</v>
      </c>
      <c r="M32" s="110">
        <f t="shared" si="83"/>
        <v>1</v>
      </c>
      <c r="N32" s="110">
        <v>1</v>
      </c>
      <c r="O32" s="103">
        <f t="shared" si="84"/>
        <v>1</v>
      </c>
      <c r="P32" s="103">
        <f t="shared" si="85"/>
        <v>1000</v>
      </c>
      <c r="Q32" s="11">
        <f t="shared" si="86"/>
        <v>0</v>
      </c>
      <c r="R32" s="30">
        <f t="shared" si="17"/>
        <v>0</v>
      </c>
      <c r="S32" s="8">
        <f t="shared" si="5"/>
        <v>0</v>
      </c>
      <c r="T32" s="113">
        <f t="shared" si="18"/>
        <v>0.16</v>
      </c>
      <c r="U32" s="111">
        <f t="shared" si="87"/>
        <v>3</v>
      </c>
      <c r="V32" s="111">
        <v>252</v>
      </c>
      <c r="W32" s="110">
        <f t="shared" si="88"/>
        <v>1.001768467</v>
      </c>
      <c r="X32" s="103">
        <f t="shared" si="89"/>
        <v>1.768467</v>
      </c>
      <c r="Y32" s="103">
        <f t="shared" si="90"/>
        <v>0</v>
      </c>
      <c r="Z32" s="114" t="str">
        <f t="shared" si="27"/>
        <v>A+J=</v>
      </c>
      <c r="AA32" s="108">
        <f t="shared" si="28"/>
        <v>44915</v>
      </c>
      <c r="AB32" s="4"/>
      <c r="AC32" s="115">
        <f t="shared" si="29"/>
        <v>21</v>
      </c>
      <c r="AD32" s="121">
        <f t="shared" si="30"/>
        <v>45524</v>
      </c>
      <c r="AE32" s="117">
        <f t="shared" si="98"/>
        <v>299.31567586999984</v>
      </c>
      <c r="AF32" s="119">
        <f t="shared" si="32"/>
        <v>21</v>
      </c>
      <c r="AG32" s="128">
        <f t="shared" si="99"/>
        <v>4.0285477600000004</v>
      </c>
      <c r="AH32" s="127">
        <f t="shared" si="100"/>
        <v>24.388871720000001</v>
      </c>
      <c r="AI32" s="123">
        <v>7.5342999999999993E-2</v>
      </c>
      <c r="AJ32" s="117">
        <f t="shared" si="101"/>
        <v>28.41741948</v>
      </c>
      <c r="AK32" s="115">
        <f t="shared" si="35"/>
        <v>21</v>
      </c>
      <c r="AL32" s="124" t="s">
        <v>76</v>
      </c>
      <c r="AM32" s="121">
        <f t="shared" si="102"/>
        <v>45555</v>
      </c>
      <c r="AO32" s="121">
        <f t="shared" si="9"/>
        <v>45555</v>
      </c>
      <c r="AP32" s="148">
        <f>VLOOKUP($AO32,[1]Plan1!$CI$223:$CM$400,2)</f>
        <v>1143.3130000000001</v>
      </c>
      <c r="AQ32" s="145">
        <f t="shared" si="21"/>
        <v>45493</v>
      </c>
      <c r="AR32" s="146">
        <f>VLOOKUP($AO32,[1]Plan1!$CI$223:$CM$400,4)</f>
        <v>1146.575</v>
      </c>
      <c r="AS32" s="145">
        <f t="shared" si="22"/>
        <v>45524</v>
      </c>
      <c r="AT32" s="147">
        <f t="shared" si="23"/>
        <v>2.8531119649648495E-3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22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3"/>
      <c r="DH32" s="1"/>
      <c r="DI32" s="1"/>
      <c r="DJ32" s="1"/>
      <c r="DK32" s="1"/>
      <c r="DL32" s="1"/>
      <c r="DM32" s="1"/>
      <c r="DN32" s="1"/>
      <c r="DO32" s="1"/>
      <c r="DP32" s="1"/>
      <c r="DQ32" s="4"/>
      <c r="DR32" s="15"/>
      <c r="DS32" s="15"/>
      <c r="DT32" s="15"/>
      <c r="DU32" s="15"/>
      <c r="DV32" s="23"/>
      <c r="DW32" s="23"/>
    </row>
    <row r="33" spans="1:127" ht="12.75" x14ac:dyDescent="0.2">
      <c r="A33" s="102">
        <f t="shared" si="10"/>
        <v>44909</v>
      </c>
      <c r="B33" s="103">
        <f t="shared" si="74"/>
        <v>1002.35864999</v>
      </c>
      <c r="C33" s="103">
        <f t="shared" si="75"/>
        <v>1000</v>
      </c>
      <c r="D33" s="104">
        <f t="shared" si="76"/>
        <v>1173.7929999999999</v>
      </c>
      <c r="E33" s="105">
        <f t="shared" si="25"/>
        <v>1162.3910000000001</v>
      </c>
      <c r="F33" s="106">
        <f t="shared" si="77"/>
        <v>44855</v>
      </c>
      <c r="G33" s="107">
        <f t="shared" si="78"/>
        <v>-9.7138081416398014E-3</v>
      </c>
      <c r="H33" s="108">
        <f t="shared" si="79"/>
        <v>44915</v>
      </c>
      <c r="I33" s="108">
        <f t="shared" si="80"/>
        <v>44915</v>
      </c>
      <c r="J33" s="109">
        <f t="shared" si="81"/>
        <v>21</v>
      </c>
      <c r="K33" s="99">
        <f t="shared" si="82"/>
        <v>4</v>
      </c>
      <c r="L33" s="8">
        <f t="shared" si="15"/>
        <v>1</v>
      </c>
      <c r="M33" s="110">
        <f t="shared" si="83"/>
        <v>1</v>
      </c>
      <c r="N33" s="110">
        <v>1</v>
      </c>
      <c r="O33" s="103">
        <f t="shared" si="84"/>
        <v>1</v>
      </c>
      <c r="P33" s="103">
        <f t="shared" si="85"/>
        <v>1000</v>
      </c>
      <c r="Q33" s="11">
        <f t="shared" si="86"/>
        <v>0</v>
      </c>
      <c r="R33" s="30">
        <f t="shared" si="17"/>
        <v>0</v>
      </c>
      <c r="S33" s="8">
        <f t="shared" si="5"/>
        <v>0</v>
      </c>
      <c r="T33" s="113">
        <f t="shared" si="18"/>
        <v>0.16</v>
      </c>
      <c r="U33" s="111">
        <f t="shared" si="87"/>
        <v>4</v>
      </c>
      <c r="V33" s="111">
        <v>252</v>
      </c>
      <c r="W33" s="110">
        <f t="shared" si="88"/>
        <v>1.0023586499999999</v>
      </c>
      <c r="X33" s="103">
        <f t="shared" si="89"/>
        <v>2.35864999</v>
      </c>
      <c r="Y33" s="103">
        <f t="shared" si="90"/>
        <v>0</v>
      </c>
      <c r="Z33" s="114" t="str">
        <f t="shared" si="27"/>
        <v>A+J=</v>
      </c>
      <c r="AA33" s="108">
        <f t="shared" si="28"/>
        <v>44915</v>
      </c>
      <c r="AB33" s="4"/>
      <c r="AC33" s="115">
        <f t="shared" si="29"/>
        <v>22</v>
      </c>
      <c r="AD33" s="121">
        <f t="shared" si="30"/>
        <v>45555</v>
      </c>
      <c r="AE33" s="117">
        <f t="shared" si="98"/>
        <v>276.14235692999983</v>
      </c>
      <c r="AF33" s="119">
        <f t="shared" si="32"/>
        <v>23</v>
      </c>
      <c r="AG33" s="128">
        <f t="shared" si="99"/>
        <v>4.0821979800000001</v>
      </c>
      <c r="AH33" s="127">
        <f t="shared" si="100"/>
        <v>23.173318940000001</v>
      </c>
      <c r="AI33" s="123">
        <v>7.7421000000000004E-2</v>
      </c>
      <c r="AJ33" s="117">
        <f t="shared" si="101"/>
        <v>27.255516920000002</v>
      </c>
      <c r="AK33" s="115">
        <f t="shared" si="35"/>
        <v>22</v>
      </c>
      <c r="AL33" s="124" t="s">
        <v>76</v>
      </c>
      <c r="AM33" s="121">
        <f t="shared" si="102"/>
        <v>45586</v>
      </c>
      <c r="AO33" s="121">
        <f t="shared" si="9"/>
        <v>45586</v>
      </c>
      <c r="AP33" s="148">
        <f>VLOOKUP($AO33,[1]Plan1!$CI$223:$CM$400,2)</f>
        <v>1146.575</v>
      </c>
      <c r="AQ33" s="145">
        <f t="shared" si="21"/>
        <v>45525</v>
      </c>
      <c r="AR33" s="146">
        <f>VLOOKUP($AO33,[1]Plan1!$CI$223:$CM$400,4)</f>
        <v>1146.575</v>
      </c>
      <c r="AS33" s="145">
        <f t="shared" si="22"/>
        <v>45556</v>
      </c>
      <c r="AT33" s="147">
        <f t="shared" si="23"/>
        <v>0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22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3"/>
      <c r="DH33" s="1"/>
      <c r="DI33" s="1"/>
      <c r="DJ33" s="1"/>
      <c r="DK33" s="1"/>
      <c r="DL33" s="1"/>
      <c r="DM33" s="1"/>
      <c r="DN33" s="1"/>
      <c r="DO33" s="1"/>
      <c r="DP33" s="1"/>
      <c r="DQ33" s="4"/>
      <c r="DR33" s="15"/>
      <c r="DS33" s="15"/>
      <c r="DT33" s="15"/>
      <c r="DU33" s="15"/>
      <c r="DV33" s="23"/>
      <c r="DW33" s="23"/>
    </row>
    <row r="34" spans="1:127" ht="12.75" x14ac:dyDescent="0.2">
      <c r="A34" s="102">
        <f t="shared" si="10"/>
        <v>44910</v>
      </c>
      <c r="B34" s="103">
        <f t="shared" si="74"/>
        <v>1002.949182</v>
      </c>
      <c r="C34" s="103">
        <f t="shared" si="75"/>
        <v>1000</v>
      </c>
      <c r="D34" s="104">
        <f t="shared" si="76"/>
        <v>1173.7929999999999</v>
      </c>
      <c r="E34" s="105">
        <f t="shared" si="25"/>
        <v>1162.3910000000001</v>
      </c>
      <c r="F34" s="106">
        <f t="shared" si="77"/>
        <v>44855</v>
      </c>
      <c r="G34" s="107">
        <f t="shared" si="78"/>
        <v>-9.7138081416398014E-3</v>
      </c>
      <c r="H34" s="108">
        <f t="shared" si="79"/>
        <v>44915</v>
      </c>
      <c r="I34" s="108">
        <f t="shared" si="80"/>
        <v>44915</v>
      </c>
      <c r="J34" s="109">
        <f t="shared" si="81"/>
        <v>21</v>
      </c>
      <c r="K34" s="99">
        <f t="shared" si="82"/>
        <v>5</v>
      </c>
      <c r="L34" s="8">
        <f t="shared" si="15"/>
        <v>1</v>
      </c>
      <c r="M34" s="110">
        <f t="shared" si="83"/>
        <v>1</v>
      </c>
      <c r="N34" s="110">
        <v>1</v>
      </c>
      <c r="O34" s="103">
        <f t="shared" si="84"/>
        <v>1</v>
      </c>
      <c r="P34" s="103">
        <f t="shared" si="85"/>
        <v>1000</v>
      </c>
      <c r="Q34" s="11">
        <f t="shared" si="86"/>
        <v>0</v>
      </c>
      <c r="R34" s="30">
        <f t="shared" si="17"/>
        <v>0</v>
      </c>
      <c r="S34" s="8">
        <f t="shared" si="5"/>
        <v>0</v>
      </c>
      <c r="T34" s="113">
        <f t="shared" si="18"/>
        <v>0.16</v>
      </c>
      <c r="U34" s="111">
        <f t="shared" si="87"/>
        <v>5</v>
      </c>
      <c r="V34" s="111">
        <v>252</v>
      </c>
      <c r="W34" s="110">
        <f t="shared" si="88"/>
        <v>1.0029491820000001</v>
      </c>
      <c r="X34" s="103">
        <f t="shared" si="89"/>
        <v>2.949182</v>
      </c>
      <c r="Y34" s="103">
        <f t="shared" si="90"/>
        <v>0</v>
      </c>
      <c r="Z34" s="114" t="str">
        <f t="shared" si="27"/>
        <v>A+J=</v>
      </c>
      <c r="AA34" s="108">
        <f t="shared" si="28"/>
        <v>44915</v>
      </c>
      <c r="AB34" s="4"/>
      <c r="AC34" s="115">
        <f t="shared" si="29"/>
        <v>23</v>
      </c>
      <c r="AD34" s="121">
        <f t="shared" si="30"/>
        <v>45586</v>
      </c>
      <c r="AE34" s="117">
        <f t="shared" si="98"/>
        <v>255.43941214999984</v>
      </c>
      <c r="AF34" s="119">
        <f t="shared" si="32"/>
        <v>21</v>
      </c>
      <c r="AG34" s="128">
        <f t="shared" si="99"/>
        <v>3.4366297299999999</v>
      </c>
      <c r="AH34" s="127">
        <f t="shared" si="100"/>
        <v>20.702944779999999</v>
      </c>
      <c r="AI34" s="123">
        <v>7.4971999999999997E-2</v>
      </c>
      <c r="AJ34" s="117">
        <f t="shared" si="101"/>
        <v>24.139574509999999</v>
      </c>
      <c r="AK34" s="115">
        <f t="shared" si="35"/>
        <v>23</v>
      </c>
      <c r="AL34" s="124" t="s">
        <v>76</v>
      </c>
      <c r="AM34" s="121">
        <f t="shared" si="102"/>
        <v>45617</v>
      </c>
      <c r="AO34" s="121">
        <f t="shared" si="9"/>
        <v>45617</v>
      </c>
      <c r="AP34" s="148">
        <f>VLOOKUP($AO34,[1]Plan1!$CI$223:$CM$400,2)</f>
        <v>1146.575</v>
      </c>
      <c r="AQ34" s="145">
        <f t="shared" si="21"/>
        <v>45556</v>
      </c>
      <c r="AR34" s="146">
        <f>VLOOKUP($AO34,[1]Plan1!$CI$223:$CM$400,4)</f>
        <v>1146.575</v>
      </c>
      <c r="AS34" s="145">
        <f t="shared" si="22"/>
        <v>45586</v>
      </c>
      <c r="AT34" s="147">
        <f t="shared" si="23"/>
        <v>0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22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3"/>
      <c r="DH34" s="1"/>
      <c r="DI34" s="1"/>
      <c r="DJ34" s="1"/>
      <c r="DK34" s="1"/>
      <c r="DL34" s="1"/>
      <c r="DM34" s="1"/>
      <c r="DN34" s="1"/>
      <c r="DO34" s="1"/>
      <c r="DP34" s="1"/>
      <c r="DQ34" s="4"/>
      <c r="DR34" s="15"/>
      <c r="DS34" s="15"/>
      <c r="DT34" s="15"/>
      <c r="DU34" s="15"/>
      <c r="DV34" s="23"/>
      <c r="DW34" s="23"/>
    </row>
    <row r="35" spans="1:127" ht="12.75" x14ac:dyDescent="0.2">
      <c r="A35" s="102">
        <f t="shared" si="10"/>
        <v>44911</v>
      </c>
      <c r="B35" s="103">
        <f t="shared" si="74"/>
        <v>1003.540061</v>
      </c>
      <c r="C35" s="103">
        <f t="shared" si="75"/>
        <v>1000</v>
      </c>
      <c r="D35" s="104">
        <f t="shared" si="76"/>
        <v>1173.7929999999999</v>
      </c>
      <c r="E35" s="105">
        <f t="shared" si="25"/>
        <v>1162.3910000000001</v>
      </c>
      <c r="F35" s="106">
        <f t="shared" si="77"/>
        <v>44855</v>
      </c>
      <c r="G35" s="107">
        <f t="shared" si="78"/>
        <v>-9.7138081416398014E-3</v>
      </c>
      <c r="H35" s="108">
        <f t="shared" si="79"/>
        <v>44915</v>
      </c>
      <c r="I35" s="108">
        <f t="shared" si="80"/>
        <v>44915</v>
      </c>
      <c r="J35" s="109">
        <f t="shared" si="81"/>
        <v>21</v>
      </c>
      <c r="K35" s="99">
        <f t="shared" si="82"/>
        <v>6</v>
      </c>
      <c r="L35" s="8">
        <f t="shared" si="15"/>
        <v>1</v>
      </c>
      <c r="M35" s="110">
        <f t="shared" si="83"/>
        <v>1</v>
      </c>
      <c r="N35" s="110">
        <v>1</v>
      </c>
      <c r="O35" s="103">
        <f t="shared" si="84"/>
        <v>1</v>
      </c>
      <c r="P35" s="103">
        <f t="shared" si="85"/>
        <v>1000</v>
      </c>
      <c r="Q35" s="11">
        <f t="shared" si="86"/>
        <v>0</v>
      </c>
      <c r="R35" s="30">
        <f t="shared" si="17"/>
        <v>0</v>
      </c>
      <c r="S35" s="8">
        <f t="shared" si="5"/>
        <v>0</v>
      </c>
      <c r="T35" s="113">
        <f t="shared" si="18"/>
        <v>0.16</v>
      </c>
      <c r="U35" s="111">
        <f t="shared" si="87"/>
        <v>6</v>
      </c>
      <c r="V35" s="111">
        <v>252</v>
      </c>
      <c r="W35" s="110">
        <f t="shared" si="88"/>
        <v>1.003540061</v>
      </c>
      <c r="X35" s="103">
        <f t="shared" si="89"/>
        <v>3.5400610000000001</v>
      </c>
      <c r="Y35" s="103">
        <f t="shared" si="90"/>
        <v>0</v>
      </c>
      <c r="Z35" s="114" t="str">
        <f t="shared" si="27"/>
        <v>A+J=</v>
      </c>
      <c r="AA35" s="108">
        <f t="shared" si="28"/>
        <v>44915</v>
      </c>
      <c r="AB35" s="4"/>
      <c r="AC35" s="115">
        <f t="shared" si="29"/>
        <v>24</v>
      </c>
      <c r="AD35" s="121">
        <f t="shared" si="30"/>
        <v>45617</v>
      </c>
      <c r="AE35" s="117">
        <f t="shared" si="98"/>
        <v>235.05739057999983</v>
      </c>
      <c r="AF35" s="119">
        <f t="shared" si="32"/>
        <v>21</v>
      </c>
      <c r="AG35" s="128">
        <f t="shared" si="99"/>
        <v>3.1789787299999999</v>
      </c>
      <c r="AH35" s="127">
        <f t="shared" si="100"/>
        <v>20.382021569999999</v>
      </c>
      <c r="AI35" s="123">
        <v>7.9792000000000002E-2</v>
      </c>
      <c r="AJ35" s="117">
        <f t="shared" si="101"/>
        <v>23.5610003</v>
      </c>
      <c r="AK35" s="115">
        <f t="shared" si="35"/>
        <v>24</v>
      </c>
      <c r="AL35" s="124" t="s">
        <v>76</v>
      </c>
      <c r="AM35" s="121">
        <f t="shared" si="102"/>
        <v>45646</v>
      </c>
      <c r="AO35" s="121">
        <f t="shared" si="9"/>
        <v>45646</v>
      </c>
      <c r="AP35" s="148">
        <f>VLOOKUP($AO35,[1]Plan1!$CI$223:$CM$400,2)</f>
        <v>1146.575</v>
      </c>
      <c r="AQ35" s="145">
        <f t="shared" si="21"/>
        <v>45585</v>
      </c>
      <c r="AR35" s="146">
        <f>VLOOKUP($AO35,[1]Plan1!$CI$223:$CM$400,4)</f>
        <v>1146.575</v>
      </c>
      <c r="AS35" s="145">
        <f t="shared" si="22"/>
        <v>45616</v>
      </c>
      <c r="AT35" s="147">
        <f t="shared" si="23"/>
        <v>0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22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3"/>
      <c r="DH35" s="1"/>
      <c r="DI35" s="1"/>
      <c r="DJ35" s="1"/>
      <c r="DK35" s="1"/>
      <c r="DL35" s="1"/>
      <c r="DM35" s="1"/>
      <c r="DN35" s="1"/>
      <c r="DO35" s="1"/>
      <c r="DP35" s="1"/>
      <c r="DQ35" s="4"/>
      <c r="DR35" s="15"/>
      <c r="DS35" s="15"/>
      <c r="DT35" s="15"/>
      <c r="DU35" s="15"/>
      <c r="DV35" s="23"/>
      <c r="DW35" s="23"/>
    </row>
    <row r="36" spans="1:127" ht="12.75" x14ac:dyDescent="0.2">
      <c r="A36" s="102">
        <f t="shared" si="10"/>
        <v>44912</v>
      </c>
      <c r="B36" s="103">
        <f t="shared" si="74"/>
        <v>1004.13128799</v>
      </c>
      <c r="C36" s="103">
        <f t="shared" si="75"/>
        <v>1000</v>
      </c>
      <c r="D36" s="104">
        <f t="shared" si="76"/>
        <v>1173.7929999999999</v>
      </c>
      <c r="E36" s="105">
        <f t="shared" si="25"/>
        <v>1162.3910000000001</v>
      </c>
      <c r="F36" s="106">
        <f t="shared" si="77"/>
        <v>44855</v>
      </c>
      <c r="G36" s="107">
        <f t="shared" si="78"/>
        <v>-9.7138081416398014E-3</v>
      </c>
      <c r="H36" s="108">
        <f t="shared" si="79"/>
        <v>44915</v>
      </c>
      <c r="I36" s="108">
        <f t="shared" si="80"/>
        <v>44915</v>
      </c>
      <c r="J36" s="109">
        <f t="shared" si="81"/>
        <v>21</v>
      </c>
      <c r="K36" s="99">
        <f t="shared" si="82"/>
        <v>7</v>
      </c>
      <c r="L36" s="8">
        <f t="shared" si="15"/>
        <v>1</v>
      </c>
      <c r="M36" s="110">
        <f t="shared" si="83"/>
        <v>1</v>
      </c>
      <c r="N36" s="110">
        <v>1</v>
      </c>
      <c r="O36" s="103">
        <f t="shared" si="84"/>
        <v>1</v>
      </c>
      <c r="P36" s="103">
        <f t="shared" si="85"/>
        <v>1000</v>
      </c>
      <c r="Q36" s="11">
        <f t="shared" si="86"/>
        <v>0</v>
      </c>
      <c r="R36" s="30">
        <f t="shared" si="17"/>
        <v>0</v>
      </c>
      <c r="S36" s="8">
        <f t="shared" si="5"/>
        <v>0</v>
      </c>
      <c r="T36" s="113">
        <f t="shared" si="18"/>
        <v>0.16</v>
      </c>
      <c r="U36" s="111">
        <f t="shared" si="87"/>
        <v>7</v>
      </c>
      <c r="V36" s="111">
        <v>252</v>
      </c>
      <c r="W36" s="110">
        <f t="shared" si="88"/>
        <v>1.004131288</v>
      </c>
      <c r="X36" s="103">
        <f t="shared" si="89"/>
        <v>4.1312879899999997</v>
      </c>
      <c r="Y36" s="103">
        <f t="shared" si="90"/>
        <v>0</v>
      </c>
      <c r="Z36" s="114" t="str">
        <f t="shared" si="27"/>
        <v>A+J=</v>
      </c>
      <c r="AA36" s="108">
        <f t="shared" si="28"/>
        <v>44915</v>
      </c>
      <c r="AB36" s="4"/>
      <c r="AC36" s="115">
        <f t="shared" si="29"/>
        <v>25</v>
      </c>
      <c r="AD36" s="121">
        <f t="shared" si="30"/>
        <v>45646</v>
      </c>
      <c r="AE36" s="117">
        <f t="shared" si="98"/>
        <v>216.11670110999984</v>
      </c>
      <c r="AF36" s="119">
        <f t="shared" si="32"/>
        <v>21</v>
      </c>
      <c r="AG36" s="128">
        <f t="shared" si="99"/>
        <v>2.9253216599999998</v>
      </c>
      <c r="AH36" s="127">
        <f t="shared" si="100"/>
        <v>18.940689469999999</v>
      </c>
      <c r="AI36" s="123">
        <v>8.0578999999999998E-2</v>
      </c>
      <c r="AJ36" s="117">
        <f t="shared" si="101"/>
        <v>21.866011129999997</v>
      </c>
      <c r="AK36" s="115">
        <f t="shared" si="35"/>
        <v>25</v>
      </c>
      <c r="AL36" s="124" t="s">
        <v>76</v>
      </c>
      <c r="AM36" s="121">
        <f t="shared" si="102"/>
        <v>45677</v>
      </c>
      <c r="AO36" s="121">
        <f t="shared" si="9"/>
        <v>45677</v>
      </c>
      <c r="AP36" s="148">
        <f>VLOOKUP($AO36,[1]Plan1!$CI$223:$CM$400,2)</f>
        <v>1146.575</v>
      </c>
      <c r="AQ36" s="145">
        <f t="shared" si="21"/>
        <v>45616</v>
      </c>
      <c r="AR36" s="146">
        <f>VLOOKUP($AO36,[1]Plan1!$CI$223:$CM$400,4)</f>
        <v>1146.575</v>
      </c>
      <c r="AS36" s="145">
        <f t="shared" si="22"/>
        <v>45646</v>
      </c>
      <c r="AT36" s="147">
        <f t="shared" si="23"/>
        <v>0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22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3"/>
      <c r="DH36" s="1"/>
      <c r="DI36" s="1"/>
      <c r="DJ36" s="1"/>
      <c r="DK36" s="1"/>
      <c r="DL36" s="1"/>
      <c r="DM36" s="1"/>
      <c r="DN36" s="1"/>
      <c r="DO36" s="1"/>
      <c r="DP36" s="1"/>
      <c r="DQ36" s="4"/>
      <c r="DR36" s="15"/>
      <c r="DS36" s="15"/>
      <c r="DT36" s="15"/>
      <c r="DU36" s="15"/>
      <c r="DV36" s="23"/>
      <c r="DW36" s="23"/>
    </row>
    <row r="37" spans="1:127" ht="12.75" x14ac:dyDescent="0.2">
      <c r="A37" s="102">
        <f t="shared" si="10"/>
        <v>44913</v>
      </c>
      <c r="B37" s="103">
        <f t="shared" ref="B37:B41" si="103">(P37+X37)</f>
        <v>1004.13128799</v>
      </c>
      <c r="C37" s="103">
        <f t="shared" ref="C37:C41" si="104">TRUNC(IF(Q36&gt;0,VLOOKUP(A36,$AD$12:$AE$165,2),C36),8)</f>
        <v>1000</v>
      </c>
      <c r="D37" s="104">
        <f t="shared" ref="D37:D41" si="105">IF(E37=E36,D36,E36)</f>
        <v>1173.7929999999999</v>
      </c>
      <c r="E37" s="105">
        <f t="shared" si="25"/>
        <v>1162.3910000000001</v>
      </c>
      <c r="F37" s="106">
        <f t="shared" ref="F37:F39" si="106">IF(D37=D36,F36,A37)</f>
        <v>44855</v>
      </c>
      <c r="G37" s="107">
        <f t="shared" ref="G37:G41" si="107">(E37/D37)-1</f>
        <v>-9.7138081416398014E-3</v>
      </c>
      <c r="H37" s="108">
        <f t="shared" ref="H37:H41" si="108">IF(DAY(A37)=H$9,VLOOKUP(A37,AH$118:AN$450,4),H36)</f>
        <v>44915</v>
      </c>
      <c r="I37" s="108">
        <f t="shared" ref="I37:I41" si="109">IF(A37&gt;I36,H37,I36)</f>
        <v>44915</v>
      </c>
      <c r="J37" s="109">
        <f t="shared" ref="J37:J41" si="110">IF(I37=I36,J36,NETWORKDAYS(I36,I37,$AD$171:$AD$502)-1)</f>
        <v>21</v>
      </c>
      <c r="K37" s="99">
        <f t="shared" ref="K37:K39" si="111">IF(A37&lt;L$2,0,(J37-(NETWORKDAYS(A37,I37,AD$171:AD$502)-1))-L$3)</f>
        <v>7</v>
      </c>
      <c r="L37" s="8">
        <f t="shared" si="15"/>
        <v>1</v>
      </c>
      <c r="M37" s="110">
        <f t="shared" ref="M37:M41" si="112">IF(I37&gt;I36,L36,M36)</f>
        <v>1</v>
      </c>
      <c r="N37" s="110">
        <v>1</v>
      </c>
      <c r="O37" s="103">
        <f t="shared" ref="O37:O41" si="113">TRUNC(TRUNC((L37*N37),15),8)</f>
        <v>1</v>
      </c>
      <c r="P37" s="103">
        <f t="shared" ref="P37:P41" si="114">TRUNC(C37*O37,8)</f>
        <v>1000</v>
      </c>
      <c r="Q37" s="11">
        <f t="shared" ref="Q37:Q41" si="115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</v>
      </c>
      <c r="U37" s="111">
        <f t="shared" ref="U37:U39" si="116">IF(A36&lt;L$2,0,IF(Q36&gt;0,1,IF(K37=K36,U36,U36+1)))</f>
        <v>7</v>
      </c>
      <c r="V37" s="111">
        <v>252</v>
      </c>
      <c r="W37" s="110">
        <f t="shared" ref="W37:W41" si="117">ROUND((1+T37)^TRUNC((U37/V37),9),9)</f>
        <v>1.004131288</v>
      </c>
      <c r="X37" s="103">
        <f t="shared" ref="X37:X41" si="118">TRUNC((P37*(W37-1)),8)</f>
        <v>4.1312879899999997</v>
      </c>
      <c r="Y37" s="103">
        <f t="shared" ref="Y37:Y41" si="119">IF(Q37&gt;0,S37+X37,0)</f>
        <v>0</v>
      </c>
      <c r="Z37" s="114" t="str">
        <f t="shared" si="27"/>
        <v>A+J=</v>
      </c>
      <c r="AA37" s="108">
        <f t="shared" si="28"/>
        <v>44915</v>
      </c>
      <c r="AB37" s="4"/>
      <c r="AC37" s="115">
        <f t="shared" si="29"/>
        <v>26</v>
      </c>
      <c r="AD37" s="121">
        <f t="shared" si="30"/>
        <v>45677</v>
      </c>
      <c r="AE37" s="117">
        <f t="shared" si="98"/>
        <v>197.88423173999985</v>
      </c>
      <c r="AF37" s="119">
        <f t="shared" si="32"/>
        <v>19</v>
      </c>
      <c r="AG37" s="128">
        <f t="shared" si="99"/>
        <v>2.4320139699999999</v>
      </c>
      <c r="AH37" s="127">
        <f t="shared" si="100"/>
        <v>18.23246937</v>
      </c>
      <c r="AI37" s="123">
        <v>8.4363999999999995E-2</v>
      </c>
      <c r="AJ37" s="117">
        <f t="shared" si="101"/>
        <v>20.66448334</v>
      </c>
      <c r="AK37" s="115">
        <f t="shared" si="35"/>
        <v>26</v>
      </c>
      <c r="AL37" s="124" t="s">
        <v>76</v>
      </c>
      <c r="AM37" s="121">
        <f t="shared" si="102"/>
        <v>45708</v>
      </c>
      <c r="AO37" s="121">
        <f t="shared" si="9"/>
        <v>45708</v>
      </c>
      <c r="AP37" s="148">
        <f>VLOOKUP($AO37,[1]Plan1!$CI$223:$CM$400,2)</f>
        <v>1146.575</v>
      </c>
      <c r="AQ37" s="145">
        <f t="shared" si="21"/>
        <v>45646</v>
      </c>
      <c r="AR37" s="146">
        <f>VLOOKUP($AO37,[1]Plan1!$CI$223:$CM$400,4)</f>
        <v>1146.575</v>
      </c>
      <c r="AS37" s="145">
        <f t="shared" si="22"/>
        <v>45677</v>
      </c>
      <c r="AT37" s="147">
        <f t="shared" si="23"/>
        <v>0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22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3"/>
      <c r="DH37" s="1"/>
      <c r="DI37" s="1"/>
      <c r="DJ37" s="1"/>
      <c r="DK37" s="1"/>
      <c r="DL37" s="1"/>
      <c r="DM37" s="1"/>
      <c r="DN37" s="1"/>
      <c r="DO37" s="1"/>
      <c r="DP37" s="1"/>
      <c r="DQ37" s="4"/>
      <c r="DR37" s="15"/>
      <c r="DS37" s="15"/>
      <c r="DT37" s="15"/>
      <c r="DU37" s="15"/>
      <c r="DV37" s="23"/>
      <c r="DW37" s="23"/>
    </row>
    <row r="38" spans="1:127" ht="12.75" x14ac:dyDescent="0.2">
      <c r="A38" s="102">
        <f t="shared" si="10"/>
        <v>44914</v>
      </c>
      <c r="B38" s="103">
        <f t="shared" si="103"/>
        <v>1004.13128799</v>
      </c>
      <c r="C38" s="103">
        <f t="shared" si="104"/>
        <v>1000</v>
      </c>
      <c r="D38" s="104">
        <f t="shared" si="105"/>
        <v>1173.7929999999999</v>
      </c>
      <c r="E38" s="105">
        <f t="shared" si="25"/>
        <v>1162.3910000000001</v>
      </c>
      <c r="F38" s="106">
        <f t="shared" si="106"/>
        <v>44855</v>
      </c>
      <c r="G38" s="107">
        <f t="shared" si="107"/>
        <v>-9.7138081416398014E-3</v>
      </c>
      <c r="H38" s="108">
        <f t="shared" si="108"/>
        <v>44915</v>
      </c>
      <c r="I38" s="108">
        <f t="shared" si="109"/>
        <v>44915</v>
      </c>
      <c r="J38" s="109">
        <f t="shared" si="110"/>
        <v>21</v>
      </c>
      <c r="K38" s="99">
        <f t="shared" si="111"/>
        <v>7</v>
      </c>
      <c r="L38" s="8">
        <f t="shared" si="15"/>
        <v>1</v>
      </c>
      <c r="M38" s="110">
        <f t="shared" si="112"/>
        <v>1</v>
      </c>
      <c r="N38" s="110">
        <v>1</v>
      </c>
      <c r="O38" s="103">
        <f t="shared" si="113"/>
        <v>1</v>
      </c>
      <c r="P38" s="103">
        <f t="shared" si="114"/>
        <v>1000</v>
      </c>
      <c r="Q38" s="11">
        <f t="shared" si="115"/>
        <v>0</v>
      </c>
      <c r="R38" s="30">
        <f t="shared" si="17"/>
        <v>0</v>
      </c>
      <c r="S38" s="8">
        <f t="shared" si="5"/>
        <v>0</v>
      </c>
      <c r="T38" s="113">
        <f t="shared" si="18"/>
        <v>0.16</v>
      </c>
      <c r="U38" s="111">
        <f t="shared" si="116"/>
        <v>7</v>
      </c>
      <c r="V38" s="111">
        <v>252</v>
      </c>
      <c r="W38" s="110">
        <f t="shared" si="117"/>
        <v>1.004131288</v>
      </c>
      <c r="X38" s="103">
        <f t="shared" si="118"/>
        <v>4.1312879899999997</v>
      </c>
      <c r="Y38" s="103">
        <f t="shared" si="119"/>
        <v>0</v>
      </c>
      <c r="Z38" s="114" t="str">
        <f t="shared" si="27"/>
        <v>A+J=</v>
      </c>
      <c r="AA38" s="108">
        <f t="shared" si="28"/>
        <v>44915</v>
      </c>
      <c r="AB38" s="4"/>
      <c r="AC38" s="115">
        <f t="shared" si="29"/>
        <v>27</v>
      </c>
      <c r="AD38" s="121">
        <f t="shared" si="30"/>
        <v>45708</v>
      </c>
      <c r="AE38" s="117">
        <f t="shared" si="98"/>
        <v>181.02588038999986</v>
      </c>
      <c r="AF38" s="119">
        <f t="shared" si="32"/>
        <v>23</v>
      </c>
      <c r="AG38" s="128">
        <f t="shared" si="99"/>
        <v>2.69883162</v>
      </c>
      <c r="AH38" s="127">
        <f t="shared" si="100"/>
        <v>16.85835135</v>
      </c>
      <c r="AI38" s="123">
        <v>8.5193000000000005E-2</v>
      </c>
      <c r="AJ38" s="117">
        <f t="shared" si="101"/>
        <v>19.55718297</v>
      </c>
      <c r="AK38" s="115">
        <f t="shared" si="35"/>
        <v>27</v>
      </c>
      <c r="AL38" s="124" t="s">
        <v>76</v>
      </c>
      <c r="AM38" s="121">
        <f t="shared" si="102"/>
        <v>45736</v>
      </c>
      <c r="AO38" s="121">
        <f t="shared" si="9"/>
        <v>45736</v>
      </c>
      <c r="AP38" s="148">
        <f>VLOOKUP($AO38,[1]Plan1!$CI$223:$CM$400,2)</f>
        <v>1146.575</v>
      </c>
      <c r="AQ38" s="145">
        <f t="shared" si="21"/>
        <v>45677</v>
      </c>
      <c r="AR38" s="146">
        <f>VLOOKUP($AO38,[1]Plan1!$CI$223:$CM$400,4)</f>
        <v>1146.575</v>
      </c>
      <c r="AS38" s="145">
        <f t="shared" si="22"/>
        <v>45708</v>
      </c>
      <c r="AT38" s="147">
        <f t="shared" si="23"/>
        <v>0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22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3"/>
      <c r="DH38" s="1"/>
      <c r="DI38" s="1"/>
      <c r="DJ38" s="1"/>
      <c r="DK38" s="1"/>
      <c r="DL38" s="1"/>
      <c r="DM38" s="1"/>
      <c r="DN38" s="1"/>
      <c r="DO38" s="1"/>
      <c r="DP38" s="1"/>
      <c r="DQ38" s="4"/>
      <c r="DR38" s="15"/>
      <c r="DS38" s="15"/>
      <c r="DT38" s="15"/>
      <c r="DU38" s="15"/>
      <c r="DV38" s="23"/>
      <c r="DW38" s="23"/>
    </row>
    <row r="39" spans="1:127" ht="12.75" x14ac:dyDescent="0.2">
      <c r="A39" s="102">
        <f t="shared" si="10"/>
        <v>44915</v>
      </c>
      <c r="B39" s="103">
        <f t="shared" si="103"/>
        <v>1004.722864</v>
      </c>
      <c r="C39" s="103">
        <f t="shared" si="104"/>
        <v>1000</v>
      </c>
      <c r="D39" s="104">
        <f t="shared" si="105"/>
        <v>1173.7929999999999</v>
      </c>
      <c r="E39" s="105">
        <f t="shared" si="25"/>
        <v>1162.3910000000001</v>
      </c>
      <c r="F39" s="106">
        <f t="shared" si="106"/>
        <v>44855</v>
      </c>
      <c r="G39" s="107">
        <f t="shared" si="107"/>
        <v>-9.7138081416398014E-3</v>
      </c>
      <c r="H39" s="108">
        <f t="shared" si="108"/>
        <v>44946</v>
      </c>
      <c r="I39" s="108">
        <f t="shared" si="109"/>
        <v>44915</v>
      </c>
      <c r="J39" s="109">
        <f t="shared" si="110"/>
        <v>21</v>
      </c>
      <c r="K39" s="99">
        <f t="shared" si="111"/>
        <v>8</v>
      </c>
      <c r="L39" s="8">
        <f t="shared" si="15"/>
        <v>1</v>
      </c>
      <c r="M39" s="110">
        <f t="shared" si="112"/>
        <v>1</v>
      </c>
      <c r="N39" s="110">
        <v>1</v>
      </c>
      <c r="O39" s="103">
        <f t="shared" si="113"/>
        <v>1</v>
      </c>
      <c r="P39" s="103">
        <f t="shared" si="114"/>
        <v>1000</v>
      </c>
      <c r="Q39" s="11">
        <f t="shared" si="115"/>
        <v>1</v>
      </c>
      <c r="R39" s="30">
        <f t="shared" si="17"/>
        <v>2.567303701E-2</v>
      </c>
      <c r="S39" s="8">
        <f t="shared" si="5"/>
        <v>25.673037010000002</v>
      </c>
      <c r="T39" s="113">
        <f t="shared" si="18"/>
        <v>0.16</v>
      </c>
      <c r="U39" s="111">
        <f t="shared" si="116"/>
        <v>8</v>
      </c>
      <c r="V39" s="111">
        <v>252</v>
      </c>
      <c r="W39" s="110">
        <f t="shared" si="117"/>
        <v>1.0047228640000001</v>
      </c>
      <c r="X39" s="103">
        <f t="shared" si="118"/>
        <v>4.7228640000000004</v>
      </c>
      <c r="Y39" s="103">
        <f t="shared" si="119"/>
        <v>30.395901010000003</v>
      </c>
      <c r="Z39" s="114" t="str">
        <f t="shared" si="27"/>
        <v>A+J=</v>
      </c>
      <c r="AA39" s="108">
        <f t="shared" si="28"/>
        <v>44915</v>
      </c>
      <c r="AB39" s="4"/>
      <c r="AC39" s="115">
        <f t="shared" si="29"/>
        <v>28</v>
      </c>
      <c r="AD39" s="121">
        <f t="shared" si="30"/>
        <v>45736</v>
      </c>
      <c r="AE39" s="117">
        <f t="shared" si="98"/>
        <v>165.33419502999985</v>
      </c>
      <c r="AF39" s="119">
        <f t="shared" si="32"/>
        <v>18</v>
      </c>
      <c r="AG39" s="128">
        <f t="shared" si="99"/>
        <v>1.9293417900000001</v>
      </c>
      <c r="AH39" s="127">
        <f t="shared" si="100"/>
        <v>15.691685359999999</v>
      </c>
      <c r="AI39" s="123">
        <v>8.6681999999999995E-2</v>
      </c>
      <c r="AJ39" s="117">
        <f t="shared" si="101"/>
        <v>17.62102715</v>
      </c>
      <c r="AK39" s="115">
        <f t="shared" si="35"/>
        <v>28</v>
      </c>
      <c r="AL39" s="124" t="s">
        <v>76</v>
      </c>
      <c r="AM39" s="121">
        <f t="shared" si="102"/>
        <v>45769</v>
      </c>
      <c r="AO39" s="121">
        <f t="shared" si="9"/>
        <v>45769</v>
      </c>
      <c r="AP39" s="148">
        <f>VLOOKUP($AO39,[1]Plan1!$CI$223:$CM$400,2)</f>
        <v>1146.575</v>
      </c>
      <c r="AQ39" s="145">
        <f t="shared" si="21"/>
        <v>45710</v>
      </c>
      <c r="AR39" s="146">
        <f>VLOOKUP($AO39,[1]Plan1!$CI$223:$CM$400,4)</f>
        <v>1146.575</v>
      </c>
      <c r="AS39" s="145">
        <f t="shared" si="22"/>
        <v>45738</v>
      </c>
      <c r="AT39" s="147">
        <f t="shared" si="23"/>
        <v>0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22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3"/>
      <c r="DH39" s="1"/>
      <c r="DI39" s="1"/>
      <c r="DJ39" s="1"/>
      <c r="DK39" s="1"/>
      <c r="DL39" s="1"/>
      <c r="DM39" s="1"/>
      <c r="DN39" s="1"/>
      <c r="DO39" s="1"/>
      <c r="DP39" s="1"/>
      <c r="DQ39" s="4"/>
      <c r="DR39" s="15"/>
      <c r="DS39" s="15"/>
      <c r="DT39" s="15"/>
      <c r="DU39" s="15"/>
      <c r="DV39" s="23"/>
      <c r="DW39" s="23"/>
    </row>
    <row r="40" spans="1:127" ht="12.75" x14ac:dyDescent="0.2">
      <c r="A40" s="102">
        <f t="shared" si="10"/>
        <v>44916</v>
      </c>
      <c r="B40" s="103">
        <f t="shared" si="103"/>
        <v>974.90097991999994</v>
      </c>
      <c r="C40" s="103">
        <f t="shared" si="104"/>
        <v>974.32696298999997</v>
      </c>
      <c r="D40" s="104">
        <f t="shared" si="105"/>
        <v>1162.3910000000001</v>
      </c>
      <c r="E40" s="105">
        <f t="shared" ref="E40:E103" si="120">IF($K40=1,VLOOKUP($A39,$AO$10:$AS$165,4),E39)</f>
        <v>1155.829</v>
      </c>
      <c r="F40" s="106">
        <f t="shared" ref="F40:F103" si="121">IF($K40=1,VLOOKUP($A39,$AO$10:$AS$165,5),F39)</f>
        <v>44885</v>
      </c>
      <c r="G40" s="107">
        <f t="shared" si="107"/>
        <v>-5.6452605018449953E-3</v>
      </c>
      <c r="H40" s="108">
        <f t="shared" si="108"/>
        <v>44946</v>
      </c>
      <c r="I40" s="108">
        <f t="shared" si="109"/>
        <v>44946</v>
      </c>
      <c r="J40" s="109">
        <f t="shared" si="110"/>
        <v>23</v>
      </c>
      <c r="K40" s="109">
        <f t="shared" ref="K40:K41" si="122">(J40-(NETWORKDAYS(A40,I40,AD$171:AD$502)-1))</f>
        <v>1</v>
      </c>
      <c r="L40" s="8">
        <f t="shared" si="15"/>
        <v>1</v>
      </c>
      <c r="M40" s="110">
        <f t="shared" si="112"/>
        <v>1</v>
      </c>
      <c r="N40" s="110">
        <f t="shared" ref="N40:N41" si="123">IF(I40&gt;I39,N39*M40,N39)</f>
        <v>1</v>
      </c>
      <c r="O40" s="103">
        <f t="shared" si="113"/>
        <v>1</v>
      </c>
      <c r="P40" s="103">
        <f t="shared" si="114"/>
        <v>974.32696298999997</v>
      </c>
      <c r="Q40" s="11">
        <f t="shared" si="115"/>
        <v>0</v>
      </c>
      <c r="R40" s="30">
        <f t="shared" ref="R40:R41" si="124">IF(Q40&gt;0,VLOOKUP($A40,$AD$10:$AI$165,6),0)</f>
        <v>0</v>
      </c>
      <c r="S40" s="8">
        <f t="shared" ref="S40:S41" si="125">IF(R40&gt;0,TRUNC(R40*P40,8),0)</f>
        <v>0</v>
      </c>
      <c r="T40" s="113">
        <f t="shared" si="18"/>
        <v>0.16</v>
      </c>
      <c r="U40" s="111">
        <f t="shared" ref="U40:U41" si="126">IF(Q39&gt;0,1,IF(K40=K39,U39,U39+1))</f>
        <v>1</v>
      </c>
      <c r="V40" s="111">
        <v>252</v>
      </c>
      <c r="W40" s="110">
        <f t="shared" si="117"/>
        <v>1.0005891419999999</v>
      </c>
      <c r="X40" s="103">
        <f t="shared" si="118"/>
        <v>0.57401692999999998</v>
      </c>
      <c r="Y40" s="103">
        <f t="shared" si="119"/>
        <v>0</v>
      </c>
      <c r="Z40" s="114" t="str">
        <f t="shared" si="27"/>
        <v>A+J=</v>
      </c>
      <c r="AA40" s="108">
        <f t="shared" si="28"/>
        <v>44946</v>
      </c>
      <c r="AB40" s="4"/>
      <c r="AC40" s="115">
        <f t="shared" si="29"/>
        <v>29</v>
      </c>
      <c r="AD40" s="121">
        <f t="shared" si="30"/>
        <v>45769</v>
      </c>
      <c r="AE40" s="117">
        <f t="shared" si="98"/>
        <v>150.10278231999985</v>
      </c>
      <c r="AF40" s="119">
        <f t="shared" si="32"/>
        <v>21</v>
      </c>
      <c r="AG40" s="128">
        <f t="shared" si="99"/>
        <v>2.0576068699999999</v>
      </c>
      <c r="AH40" s="127">
        <f t="shared" si="100"/>
        <v>15.231412710000001</v>
      </c>
      <c r="AI40" s="123">
        <v>9.2124999999999999E-2</v>
      </c>
      <c r="AJ40" s="117">
        <f t="shared" si="101"/>
        <v>17.289019580000001</v>
      </c>
      <c r="AK40" s="115">
        <f t="shared" si="35"/>
        <v>29</v>
      </c>
      <c r="AL40" s="124" t="s">
        <v>76</v>
      </c>
      <c r="AM40" s="121">
        <f t="shared" si="102"/>
        <v>45797</v>
      </c>
      <c r="AO40" s="121">
        <f t="shared" si="9"/>
        <v>45797</v>
      </c>
      <c r="AP40" s="148">
        <f>VLOOKUP($AO40,[1]Plan1!$CI$223:$CM$400,2)</f>
        <v>1146.575</v>
      </c>
      <c r="AQ40" s="145">
        <f t="shared" si="21"/>
        <v>45736</v>
      </c>
      <c r="AR40" s="146">
        <f>VLOOKUP($AO40,[1]Plan1!$CI$223:$CM$400,4)</f>
        <v>1146.575</v>
      </c>
      <c r="AS40" s="145">
        <f t="shared" si="22"/>
        <v>45767</v>
      </c>
      <c r="AT40" s="147">
        <f t="shared" si="23"/>
        <v>0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22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3"/>
      <c r="DH40" s="1"/>
      <c r="DI40" s="1"/>
      <c r="DJ40" s="1"/>
      <c r="DK40" s="1"/>
      <c r="DL40" s="1"/>
      <c r="DM40" s="1"/>
      <c r="DN40" s="1"/>
      <c r="DO40" s="1"/>
      <c r="DP40" s="1"/>
      <c r="DQ40" s="4"/>
      <c r="DR40" s="15"/>
      <c r="DS40" s="15"/>
      <c r="DT40" s="15"/>
      <c r="DU40" s="15"/>
      <c r="DV40" s="23"/>
      <c r="DW40" s="23"/>
    </row>
    <row r="41" spans="1:127" ht="12.75" x14ac:dyDescent="0.2">
      <c r="A41" s="102">
        <f t="shared" si="10"/>
        <v>44917</v>
      </c>
      <c r="B41" s="103">
        <f t="shared" si="103"/>
        <v>975.47533396999995</v>
      </c>
      <c r="C41" s="103">
        <f t="shared" si="104"/>
        <v>974.32696298999997</v>
      </c>
      <c r="D41" s="104">
        <f t="shared" si="105"/>
        <v>1162.3910000000001</v>
      </c>
      <c r="E41" s="105">
        <f t="shared" si="120"/>
        <v>1155.829</v>
      </c>
      <c r="F41" s="106">
        <f t="shared" si="121"/>
        <v>44885</v>
      </c>
      <c r="G41" s="107">
        <f t="shared" si="107"/>
        <v>-5.6452605018449953E-3</v>
      </c>
      <c r="H41" s="108">
        <f t="shared" si="108"/>
        <v>44946</v>
      </c>
      <c r="I41" s="108">
        <f t="shared" si="109"/>
        <v>44946</v>
      </c>
      <c r="J41" s="109">
        <f t="shared" si="110"/>
        <v>23</v>
      </c>
      <c r="K41" s="109">
        <f t="shared" si="122"/>
        <v>2</v>
      </c>
      <c r="L41" s="8">
        <f t="shared" si="15"/>
        <v>1</v>
      </c>
      <c r="M41" s="110">
        <f t="shared" si="112"/>
        <v>1</v>
      </c>
      <c r="N41" s="110">
        <f t="shared" si="123"/>
        <v>1</v>
      </c>
      <c r="O41" s="103">
        <f t="shared" si="113"/>
        <v>1</v>
      </c>
      <c r="P41" s="103">
        <f t="shared" si="114"/>
        <v>974.32696298999997</v>
      </c>
      <c r="Q41" s="11">
        <f t="shared" si="115"/>
        <v>0</v>
      </c>
      <c r="R41" s="30">
        <f t="shared" si="124"/>
        <v>0</v>
      </c>
      <c r="S41" s="8">
        <f t="shared" si="125"/>
        <v>0</v>
      </c>
      <c r="T41" s="113">
        <f t="shared" si="18"/>
        <v>0.16</v>
      </c>
      <c r="U41" s="111">
        <f t="shared" si="126"/>
        <v>2</v>
      </c>
      <c r="V41" s="111">
        <v>252</v>
      </c>
      <c r="W41" s="110">
        <f t="shared" si="117"/>
        <v>1.0011786300000001</v>
      </c>
      <c r="X41" s="103">
        <f t="shared" si="118"/>
        <v>1.1483709799999999</v>
      </c>
      <c r="Y41" s="103">
        <f t="shared" si="119"/>
        <v>0</v>
      </c>
      <c r="Z41" s="114" t="str">
        <f t="shared" si="27"/>
        <v>A+J=</v>
      </c>
      <c r="AA41" s="108">
        <f t="shared" si="28"/>
        <v>44946</v>
      </c>
      <c r="AB41" s="4"/>
      <c r="AC41" s="115">
        <f t="shared" si="29"/>
        <v>30</v>
      </c>
      <c r="AD41" s="121">
        <f t="shared" si="30"/>
        <v>45797</v>
      </c>
      <c r="AE41" s="117">
        <f t="shared" si="98"/>
        <v>135.41522506999985</v>
      </c>
      <c r="AF41" s="119">
        <f t="shared" si="32"/>
        <v>19</v>
      </c>
      <c r="AG41" s="128">
        <f t="shared" si="99"/>
        <v>1.68914323</v>
      </c>
      <c r="AH41" s="127">
        <f t="shared" si="100"/>
        <v>14.687557249999999</v>
      </c>
      <c r="AI41" s="123">
        <v>9.7850000000000006E-2</v>
      </c>
      <c r="AJ41" s="117">
        <f t="shared" si="101"/>
        <v>16.37670048</v>
      </c>
      <c r="AK41" s="115">
        <f t="shared" si="35"/>
        <v>30</v>
      </c>
      <c r="AL41" s="124" t="s">
        <v>76</v>
      </c>
      <c r="AM41" s="121">
        <f t="shared" si="102"/>
        <v>45828</v>
      </c>
      <c r="AO41" s="121">
        <f t="shared" si="9"/>
        <v>45828</v>
      </c>
      <c r="AP41" s="148">
        <f>VLOOKUP($AO41,[1]Plan1!$CI$223:$CM$400,2)</f>
        <v>1146.575</v>
      </c>
      <c r="AQ41" s="145">
        <f t="shared" si="21"/>
        <v>45767</v>
      </c>
      <c r="AR41" s="146">
        <f>VLOOKUP($AO41,[1]Plan1!$CI$223:$CM$400,4)</f>
        <v>1146.575</v>
      </c>
      <c r="AS41" s="145">
        <f t="shared" si="22"/>
        <v>45797</v>
      </c>
      <c r="AT41" s="147">
        <f t="shared" si="23"/>
        <v>0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22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3"/>
      <c r="DH41" s="1"/>
      <c r="DI41" s="1"/>
      <c r="DJ41" s="1"/>
      <c r="DK41" s="1"/>
      <c r="DL41" s="1"/>
      <c r="DM41" s="1"/>
      <c r="DN41" s="1"/>
      <c r="DO41" s="1"/>
      <c r="DP41" s="1"/>
      <c r="DQ41" s="4"/>
      <c r="DR41" s="15"/>
      <c r="DS41" s="15"/>
      <c r="DT41" s="15"/>
      <c r="DU41" s="15"/>
      <c r="DV41" s="23"/>
      <c r="DW41" s="23"/>
    </row>
    <row r="42" spans="1:127" ht="12.75" x14ac:dyDescent="0.2">
      <c r="A42" s="102">
        <f t="shared" si="10"/>
        <v>44918</v>
      </c>
      <c r="B42" s="103">
        <f t="shared" si="0"/>
        <v>976.05002806999994</v>
      </c>
      <c r="C42" s="103">
        <f t="shared" si="24"/>
        <v>974.32696298999997</v>
      </c>
      <c r="D42" s="104">
        <f>IF(E42=E41,D41,E41)</f>
        <v>1162.3910000000001</v>
      </c>
      <c r="E42" s="105">
        <f t="shared" si="120"/>
        <v>1155.829</v>
      </c>
      <c r="F42" s="106">
        <f t="shared" si="121"/>
        <v>44885</v>
      </c>
      <c r="G42" s="107">
        <f t="shared" si="1"/>
        <v>-5.6452605018449953E-3</v>
      </c>
      <c r="H42" s="108">
        <f t="shared" si="26"/>
        <v>44946</v>
      </c>
      <c r="I42" s="108">
        <f t="shared" si="13"/>
        <v>44946</v>
      </c>
      <c r="J42" s="109">
        <f t="shared" si="14"/>
        <v>23</v>
      </c>
      <c r="K42" s="109">
        <f t="shared" ref="K42:K43" si="127">(J42-(NETWORKDAYS(A42,I42,AD$171:AD$502)-1))</f>
        <v>3</v>
      </c>
      <c r="L42" s="8">
        <f t="shared" si="15"/>
        <v>1</v>
      </c>
      <c r="M42" s="110">
        <f t="shared" si="16"/>
        <v>1</v>
      </c>
      <c r="N42" s="110">
        <f t="shared" ref="N42:N94" si="128">IF(I42&gt;I41,N41*M42,N41)</f>
        <v>1</v>
      </c>
      <c r="O42" s="103">
        <f t="shared" ref="O42:O104" si="129">TRUNC(TRUNC((L42*N42),15),8)</f>
        <v>1</v>
      </c>
      <c r="P42" s="103">
        <f t="shared" si="4"/>
        <v>974.32696298999997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</v>
      </c>
      <c r="U42" s="111">
        <f t="shared" ref="U42:U100" si="130">IF(Q41&gt;0,1,IF(K42=K41,U41,U41+1))</f>
        <v>3</v>
      </c>
      <c r="V42" s="111">
        <v>252</v>
      </c>
      <c r="W42" s="110">
        <f t="shared" si="6"/>
        <v>1.001768467</v>
      </c>
      <c r="X42" s="103">
        <f t="shared" si="7"/>
        <v>1.72306508</v>
      </c>
      <c r="Y42" s="103">
        <f t="shared" si="8"/>
        <v>0</v>
      </c>
      <c r="Z42" s="114" t="str">
        <f t="shared" si="27"/>
        <v>A+J=</v>
      </c>
      <c r="AA42" s="108">
        <f t="shared" si="28"/>
        <v>44946</v>
      </c>
      <c r="AB42" s="4"/>
      <c r="AC42" s="115">
        <f t="shared" si="29"/>
        <v>31</v>
      </c>
      <c r="AD42" s="121">
        <f t="shared" si="30"/>
        <v>45828</v>
      </c>
      <c r="AE42" s="117">
        <f t="shared" si="98"/>
        <v>121.02112830999985</v>
      </c>
      <c r="AF42" s="119">
        <f t="shared" si="32"/>
        <v>22</v>
      </c>
      <c r="AG42" s="128">
        <f t="shared" si="99"/>
        <v>1.7660328199999999</v>
      </c>
      <c r="AH42" s="127">
        <f t="shared" si="100"/>
        <v>14.39409676</v>
      </c>
      <c r="AI42" s="123">
        <v>0.106296</v>
      </c>
      <c r="AJ42" s="117">
        <f t="shared" si="101"/>
        <v>16.16012958</v>
      </c>
      <c r="AK42" s="115">
        <f t="shared" si="35"/>
        <v>31</v>
      </c>
      <c r="AL42" s="124" t="s">
        <v>76</v>
      </c>
      <c r="AM42" s="121">
        <f t="shared" si="102"/>
        <v>45859</v>
      </c>
      <c r="AN42" s="3"/>
      <c r="AO42" s="121">
        <f t="shared" ref="AO42:AO73" si="131">AJ203</f>
        <v>45859</v>
      </c>
      <c r="AP42" s="148">
        <f>VLOOKUP($AO42,[1]Plan1!$CI$223:$CM$400,2)</f>
        <v>1146.575</v>
      </c>
      <c r="AQ42" s="145">
        <f t="shared" si="21"/>
        <v>45798</v>
      </c>
      <c r="AR42" s="146">
        <f>VLOOKUP($AO42,[1]Plan1!$CI$223:$CM$400,4)</f>
        <v>1146.575</v>
      </c>
      <c r="AS42" s="145">
        <f t="shared" si="22"/>
        <v>45829</v>
      </c>
      <c r="AT42" s="147">
        <f t="shared" si="23"/>
        <v>0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25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26"/>
      <c r="DR42" s="27"/>
      <c r="DS42" s="27"/>
      <c r="DT42" s="27"/>
      <c r="DU42" s="27"/>
      <c r="DV42" s="27"/>
      <c r="DW42" s="27"/>
    </row>
    <row r="43" spans="1:127" ht="12.75" x14ac:dyDescent="0.2">
      <c r="A43" s="102">
        <f t="shared" si="10"/>
        <v>44919</v>
      </c>
      <c r="B43" s="103">
        <f t="shared" ref="B43" si="132">(P43+X43)</f>
        <v>976.62505927999996</v>
      </c>
      <c r="C43" s="103">
        <f t="shared" si="24"/>
        <v>974.32696298999997</v>
      </c>
      <c r="D43" s="104">
        <f>IF(E43=E42,D42,E42)</f>
        <v>1162.3910000000001</v>
      </c>
      <c r="E43" s="105">
        <f t="shared" si="120"/>
        <v>1155.829</v>
      </c>
      <c r="F43" s="106">
        <f t="shared" si="121"/>
        <v>44885</v>
      </c>
      <c r="G43" s="107">
        <f t="shared" ref="G43" si="133">(E43/D43)-1</f>
        <v>-5.6452605018449953E-3</v>
      </c>
      <c r="H43" s="108">
        <f t="shared" ref="H43" si="134">IF(DAY(A43)=H$9,VLOOKUP(A43,AH$118:AN$450,4),H42)</f>
        <v>44946</v>
      </c>
      <c r="I43" s="108">
        <f t="shared" ref="I43" si="135">IF(A43&gt;I42,H43,I42)</f>
        <v>44946</v>
      </c>
      <c r="J43" s="109">
        <f t="shared" si="14"/>
        <v>23</v>
      </c>
      <c r="K43" s="109">
        <f t="shared" si="127"/>
        <v>4</v>
      </c>
      <c r="L43" s="8">
        <f t="shared" si="15"/>
        <v>1</v>
      </c>
      <c r="M43" s="110">
        <f t="shared" ref="M43" si="136">IF(I43&gt;I42,L42,M42)</f>
        <v>1</v>
      </c>
      <c r="N43" s="110">
        <f t="shared" ref="N43" si="137">IF(I43&gt;I42,N42*M43,N42)</f>
        <v>1</v>
      </c>
      <c r="O43" s="103">
        <f t="shared" ref="O43" si="138">TRUNC(TRUNC((L43*N43),15),8)</f>
        <v>1</v>
      </c>
      <c r="P43" s="103">
        <f t="shared" ref="P43" si="139">TRUNC(C43*O43,8)</f>
        <v>974.32696298999997</v>
      </c>
      <c r="Q43" s="11">
        <f t="shared" si="36"/>
        <v>0</v>
      </c>
      <c r="R43" s="30">
        <f t="shared" si="17"/>
        <v>0</v>
      </c>
      <c r="S43" s="8">
        <f t="shared" si="5"/>
        <v>0</v>
      </c>
      <c r="T43" s="113">
        <f t="shared" si="18"/>
        <v>0.16</v>
      </c>
      <c r="U43" s="111">
        <f t="shared" ref="U43" si="140">IF(Q42&gt;0,1,IF(K43=K42,U42,U42+1))</f>
        <v>4</v>
      </c>
      <c r="V43" s="111">
        <v>252</v>
      </c>
      <c r="W43" s="110">
        <f t="shared" ref="W43" si="141">ROUND((1+T43)^TRUNC((U43/V43),9),9)</f>
        <v>1.0023586499999999</v>
      </c>
      <c r="X43" s="103">
        <f t="shared" ref="X43" si="142">TRUNC((P43*(W43-1)),8)</f>
        <v>2.2980962900000002</v>
      </c>
      <c r="Y43" s="103">
        <f t="shared" ref="Y43" si="143">IF(Q43&gt;0,S43+X43,0)</f>
        <v>0</v>
      </c>
      <c r="Z43" s="114" t="str">
        <f t="shared" si="27"/>
        <v>A+J=</v>
      </c>
      <c r="AA43" s="108">
        <f t="shared" si="28"/>
        <v>44946</v>
      </c>
      <c r="AB43" s="4"/>
      <c r="AC43" s="115">
        <f t="shared" si="29"/>
        <v>32</v>
      </c>
      <c r="AD43" s="121">
        <f t="shared" si="30"/>
        <v>45859</v>
      </c>
      <c r="AE43" s="117">
        <f t="shared" si="98"/>
        <v>107.09050725999985</v>
      </c>
      <c r="AF43" s="119">
        <f t="shared" si="32"/>
        <v>21</v>
      </c>
      <c r="AG43" s="128">
        <f t="shared" si="99"/>
        <v>1.5061246399999999</v>
      </c>
      <c r="AH43" s="127">
        <f t="shared" si="100"/>
        <v>13.930621049999999</v>
      </c>
      <c r="AI43" s="123">
        <v>0.115109</v>
      </c>
      <c r="AJ43" s="117">
        <f t="shared" si="101"/>
        <v>15.436745689999999</v>
      </c>
      <c r="AK43" s="115">
        <f t="shared" si="35"/>
        <v>32</v>
      </c>
      <c r="AL43" s="124" t="s">
        <v>76</v>
      </c>
      <c r="AM43" s="121">
        <f t="shared" si="102"/>
        <v>45889</v>
      </c>
      <c r="AO43" s="121">
        <f t="shared" si="131"/>
        <v>45889</v>
      </c>
      <c r="AP43" s="148">
        <f>VLOOKUP($AO43,[1]Plan1!$CI$223:$CM$400,2)</f>
        <v>1146.575</v>
      </c>
      <c r="AQ43" s="145">
        <f t="shared" si="21"/>
        <v>45828</v>
      </c>
      <c r="AR43" s="146">
        <f>VLOOKUP($AO43,[1]Plan1!$CI$223:$CM$400,4)</f>
        <v>1146.575</v>
      </c>
      <c r="AS43" s="145">
        <f t="shared" si="22"/>
        <v>45858</v>
      </c>
      <c r="AT43" s="147">
        <f t="shared" si="23"/>
        <v>0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22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3"/>
      <c r="DH43" s="1"/>
      <c r="DI43" s="1"/>
      <c r="DJ43" s="1"/>
      <c r="DK43" s="1"/>
      <c r="DL43" s="1"/>
      <c r="DM43" s="1"/>
      <c r="DN43" s="1"/>
      <c r="DO43" s="1"/>
      <c r="DP43" s="1"/>
      <c r="DQ43" s="4"/>
      <c r="DR43" s="15"/>
      <c r="DS43" s="15"/>
      <c r="DT43" s="15"/>
      <c r="DU43" s="15"/>
      <c r="DV43" s="23"/>
      <c r="DW43" s="23"/>
    </row>
    <row r="44" spans="1:127" ht="12.75" x14ac:dyDescent="0.2">
      <c r="A44" s="102">
        <f t="shared" si="10"/>
        <v>44920</v>
      </c>
      <c r="B44" s="103">
        <f t="shared" si="0"/>
        <v>976.62505927999996</v>
      </c>
      <c r="C44" s="103">
        <f t="shared" si="24"/>
        <v>974.32696298999997</v>
      </c>
      <c r="D44" s="104">
        <f t="shared" si="11"/>
        <v>1162.3910000000001</v>
      </c>
      <c r="E44" s="105">
        <f t="shared" si="120"/>
        <v>1155.829</v>
      </c>
      <c r="F44" s="106">
        <f t="shared" si="121"/>
        <v>44885</v>
      </c>
      <c r="G44" s="107">
        <f t="shared" si="1"/>
        <v>-5.6452605018449953E-3</v>
      </c>
      <c r="H44" s="108">
        <f t="shared" si="26"/>
        <v>44946</v>
      </c>
      <c r="I44" s="108">
        <f t="shared" si="13"/>
        <v>44946</v>
      </c>
      <c r="J44" s="109">
        <f t="shared" si="14"/>
        <v>23</v>
      </c>
      <c r="K44" s="109">
        <f t="shared" ref="K44:K107" si="144">(J44-(NETWORKDAYS(A44,I44,AD$171:AD$502)-1))</f>
        <v>4</v>
      </c>
      <c r="L44" s="8">
        <f t="shared" si="15"/>
        <v>1</v>
      </c>
      <c r="M44" s="110">
        <f t="shared" si="16"/>
        <v>1</v>
      </c>
      <c r="N44" s="110">
        <f t="shared" si="128"/>
        <v>1</v>
      </c>
      <c r="O44" s="103">
        <f t="shared" si="129"/>
        <v>1</v>
      </c>
      <c r="P44" s="103">
        <f t="shared" si="4"/>
        <v>974.32696298999997</v>
      </c>
      <c r="Q44" s="11">
        <f t="shared" si="36"/>
        <v>0</v>
      </c>
      <c r="R44" s="30">
        <f t="shared" si="17"/>
        <v>0</v>
      </c>
      <c r="S44" s="8">
        <f t="shared" si="5"/>
        <v>0</v>
      </c>
      <c r="T44" s="113">
        <f t="shared" si="18"/>
        <v>0.16</v>
      </c>
      <c r="U44" s="111">
        <f t="shared" si="130"/>
        <v>4</v>
      </c>
      <c r="V44" s="111">
        <v>252</v>
      </c>
      <c r="W44" s="110">
        <f t="shared" si="6"/>
        <v>1.0023586499999999</v>
      </c>
      <c r="X44" s="103">
        <f t="shared" si="7"/>
        <v>2.2980962900000002</v>
      </c>
      <c r="Y44" s="103">
        <f t="shared" si="8"/>
        <v>0</v>
      </c>
      <c r="Z44" s="114" t="str">
        <f t="shared" si="27"/>
        <v>A+J=</v>
      </c>
      <c r="AA44" s="108">
        <f t="shared" si="28"/>
        <v>44946</v>
      </c>
      <c r="AB44" s="4"/>
      <c r="AC44" s="115">
        <f t="shared" si="29"/>
        <v>33</v>
      </c>
      <c r="AD44" s="121">
        <f t="shared" ref="AD44:AD52" si="145">VLOOKUP(AC44,$AG$171:$AK$330,4,FALSE)</f>
        <v>45889</v>
      </c>
      <c r="AE44" s="117">
        <f t="shared" si="98"/>
        <v>93.064863529999855</v>
      </c>
      <c r="AF44" s="119">
        <f t="shared" ref="AF44:AF52" si="146">NETWORKDAYS(AD43,AD44,AD$171:AD$502)-1</f>
        <v>22</v>
      </c>
      <c r="AG44" s="128">
        <f t="shared" si="99"/>
        <v>1.3966328400000001</v>
      </c>
      <c r="AH44" s="127">
        <f t="shared" si="100"/>
        <v>14.025643730000001</v>
      </c>
      <c r="AI44" s="123">
        <v>0.13097</v>
      </c>
      <c r="AJ44" s="117">
        <f t="shared" si="101"/>
        <v>15.422276570000001</v>
      </c>
      <c r="AK44" s="115">
        <f t="shared" si="35"/>
        <v>33</v>
      </c>
      <c r="AL44" s="124" t="s">
        <v>76</v>
      </c>
      <c r="AM44" s="121">
        <f t="shared" si="102"/>
        <v>45922</v>
      </c>
      <c r="AO44" s="121">
        <f t="shared" si="131"/>
        <v>45922</v>
      </c>
      <c r="AP44" s="148">
        <f>VLOOKUP($AO44,[1]Plan1!$CI$223:$CM$400,2)</f>
        <v>1146.575</v>
      </c>
      <c r="AQ44" s="145">
        <f t="shared" si="21"/>
        <v>45860</v>
      </c>
      <c r="AR44" s="146">
        <f>VLOOKUP($AO44,[1]Plan1!$CI$223:$CM$400,4)</f>
        <v>1146.575</v>
      </c>
      <c r="AS44" s="145">
        <f t="shared" si="22"/>
        <v>45891</v>
      </c>
      <c r="AT44" s="147">
        <f t="shared" si="23"/>
        <v>0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22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3"/>
      <c r="DH44" s="1"/>
      <c r="DI44" s="1"/>
      <c r="DJ44" s="1"/>
      <c r="DK44" s="1"/>
      <c r="DL44" s="1"/>
      <c r="DM44" s="1"/>
      <c r="DN44" s="1"/>
      <c r="DO44" s="1"/>
      <c r="DP44" s="1"/>
      <c r="DQ44" s="4"/>
      <c r="DR44" s="15"/>
      <c r="DS44" s="15"/>
      <c r="DT44" s="15"/>
      <c r="DU44" s="15"/>
      <c r="DV44" s="23"/>
      <c r="DW44" s="23"/>
    </row>
    <row r="45" spans="1:127" ht="12.75" x14ac:dyDescent="0.2">
      <c r="A45" s="102">
        <f t="shared" si="10"/>
        <v>44921</v>
      </c>
      <c r="B45" s="103">
        <f t="shared" si="0"/>
        <v>976.62505927999996</v>
      </c>
      <c r="C45" s="103">
        <f t="shared" si="24"/>
        <v>974.32696298999997</v>
      </c>
      <c r="D45" s="104">
        <f t="shared" si="11"/>
        <v>1162.3910000000001</v>
      </c>
      <c r="E45" s="105">
        <f t="shared" si="120"/>
        <v>1155.829</v>
      </c>
      <c r="F45" s="106">
        <f t="shared" si="121"/>
        <v>44885</v>
      </c>
      <c r="G45" s="107">
        <f t="shared" si="1"/>
        <v>-5.6452605018449953E-3</v>
      </c>
      <c r="H45" s="108">
        <f t="shared" si="26"/>
        <v>44946</v>
      </c>
      <c r="I45" s="108">
        <f t="shared" si="13"/>
        <v>44946</v>
      </c>
      <c r="J45" s="109">
        <f t="shared" si="14"/>
        <v>23</v>
      </c>
      <c r="K45" s="109">
        <f t="shared" si="144"/>
        <v>4</v>
      </c>
      <c r="L45" s="8">
        <f t="shared" si="15"/>
        <v>1</v>
      </c>
      <c r="M45" s="110">
        <f t="shared" ref="M45:M105" si="147">IF(I45&gt;I44,L44,M44)</f>
        <v>1</v>
      </c>
      <c r="N45" s="110">
        <f t="shared" si="128"/>
        <v>1</v>
      </c>
      <c r="O45" s="103">
        <f t="shared" si="129"/>
        <v>1</v>
      </c>
      <c r="P45" s="103">
        <f t="shared" si="4"/>
        <v>974.32696298999997</v>
      </c>
      <c r="Q45" s="11">
        <f t="shared" si="36"/>
        <v>0</v>
      </c>
      <c r="R45" s="30">
        <f t="shared" si="17"/>
        <v>0</v>
      </c>
      <c r="S45" s="8">
        <f t="shared" si="5"/>
        <v>0</v>
      </c>
      <c r="T45" s="113">
        <f t="shared" si="18"/>
        <v>0.16</v>
      </c>
      <c r="U45" s="111">
        <f t="shared" si="130"/>
        <v>4</v>
      </c>
      <c r="V45" s="111">
        <v>252</v>
      </c>
      <c r="W45" s="110">
        <f t="shared" si="6"/>
        <v>1.0023586499999999</v>
      </c>
      <c r="X45" s="103">
        <f t="shared" si="7"/>
        <v>2.2980962900000002</v>
      </c>
      <c r="Y45" s="103">
        <f t="shared" si="8"/>
        <v>0</v>
      </c>
      <c r="Z45" s="114" t="str">
        <f t="shared" si="27"/>
        <v>A+J=</v>
      </c>
      <c r="AA45" s="108">
        <f t="shared" si="28"/>
        <v>44946</v>
      </c>
      <c r="AB45" s="4"/>
      <c r="AC45" s="115">
        <f t="shared" si="29"/>
        <v>34</v>
      </c>
      <c r="AD45" s="121">
        <f t="shared" si="145"/>
        <v>45922</v>
      </c>
      <c r="AE45" s="117">
        <f t="shared" si="98"/>
        <v>79.788230099999851</v>
      </c>
      <c r="AF45" s="119">
        <f t="shared" si="146"/>
        <v>23</v>
      </c>
      <c r="AG45" s="128">
        <f t="shared" si="99"/>
        <v>1.2692592700000001</v>
      </c>
      <c r="AH45" s="127">
        <f t="shared" si="100"/>
        <v>13.27663343</v>
      </c>
      <c r="AI45" s="123">
        <v>0.14266000000000001</v>
      </c>
      <c r="AJ45" s="117">
        <f t="shared" si="101"/>
        <v>14.5458927</v>
      </c>
      <c r="AK45" s="115">
        <f t="shared" si="35"/>
        <v>34</v>
      </c>
      <c r="AL45" s="124" t="s">
        <v>76</v>
      </c>
      <c r="AM45" s="121">
        <f t="shared" si="102"/>
        <v>45950</v>
      </c>
      <c r="AO45" s="121">
        <f t="shared" si="131"/>
        <v>45950</v>
      </c>
      <c r="AP45" s="148">
        <f>VLOOKUP($AO45,[1]Plan1!$CI$223:$CM$400,2)</f>
        <v>1146.575</v>
      </c>
      <c r="AQ45" s="145">
        <f t="shared" si="21"/>
        <v>45889</v>
      </c>
      <c r="AR45" s="146">
        <f>VLOOKUP($AO45,[1]Plan1!$CI$223:$CM$400,4)</f>
        <v>1146.575</v>
      </c>
      <c r="AS45" s="145">
        <f t="shared" si="22"/>
        <v>45920</v>
      </c>
      <c r="AT45" s="147">
        <f t="shared" si="23"/>
        <v>0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22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3"/>
      <c r="DH45" s="1"/>
      <c r="DI45" s="1"/>
      <c r="DJ45" s="1"/>
      <c r="DK45" s="1"/>
      <c r="DL45" s="1"/>
      <c r="DM45" s="1"/>
      <c r="DN45" s="1"/>
      <c r="DO45" s="1"/>
      <c r="DP45" s="1"/>
      <c r="DQ45" s="4"/>
      <c r="DR45" s="15"/>
      <c r="DS45" s="15"/>
      <c r="DT45" s="15"/>
      <c r="DU45" s="15"/>
      <c r="DV45" s="23"/>
      <c r="DW45" s="23"/>
    </row>
    <row r="46" spans="1:127" ht="12.75" x14ac:dyDescent="0.2">
      <c r="A46" s="102">
        <f t="shared" si="10"/>
        <v>44922</v>
      </c>
      <c r="B46" s="103">
        <f t="shared" si="0"/>
        <v>977.20043052999995</v>
      </c>
      <c r="C46" s="103">
        <f t="shared" si="24"/>
        <v>974.32696298999997</v>
      </c>
      <c r="D46" s="104">
        <f t="shared" si="11"/>
        <v>1162.3910000000001</v>
      </c>
      <c r="E46" s="105">
        <f t="shared" si="120"/>
        <v>1155.829</v>
      </c>
      <c r="F46" s="106">
        <f t="shared" si="121"/>
        <v>44885</v>
      </c>
      <c r="G46" s="107">
        <f t="shared" si="1"/>
        <v>-5.6452605018449953E-3</v>
      </c>
      <c r="H46" s="108">
        <f t="shared" si="26"/>
        <v>44946</v>
      </c>
      <c r="I46" s="108">
        <f t="shared" si="13"/>
        <v>44946</v>
      </c>
      <c r="J46" s="109">
        <f t="shared" si="14"/>
        <v>23</v>
      </c>
      <c r="K46" s="109">
        <f t="shared" si="144"/>
        <v>5</v>
      </c>
      <c r="L46" s="8">
        <f t="shared" si="15"/>
        <v>1</v>
      </c>
      <c r="M46" s="110">
        <f t="shared" si="147"/>
        <v>1</v>
      </c>
      <c r="N46" s="110">
        <f t="shared" si="128"/>
        <v>1</v>
      </c>
      <c r="O46" s="103">
        <f t="shared" si="129"/>
        <v>1</v>
      </c>
      <c r="P46" s="103">
        <f t="shared" si="4"/>
        <v>974.32696298999997</v>
      </c>
      <c r="Q46" s="11">
        <f t="shared" si="36"/>
        <v>0</v>
      </c>
      <c r="R46" s="30">
        <f t="shared" si="17"/>
        <v>0</v>
      </c>
      <c r="S46" s="8">
        <f t="shared" si="5"/>
        <v>0</v>
      </c>
      <c r="T46" s="113">
        <f t="shared" si="18"/>
        <v>0.16</v>
      </c>
      <c r="U46" s="111">
        <f t="shared" si="130"/>
        <v>5</v>
      </c>
      <c r="V46" s="111">
        <v>252</v>
      </c>
      <c r="W46" s="110">
        <f t="shared" si="6"/>
        <v>1.0029491820000001</v>
      </c>
      <c r="X46" s="103">
        <f t="shared" si="7"/>
        <v>2.87346754</v>
      </c>
      <c r="Y46" s="103">
        <f t="shared" si="8"/>
        <v>0</v>
      </c>
      <c r="Z46" s="114" t="str">
        <f t="shared" si="27"/>
        <v>A+J=</v>
      </c>
      <c r="AA46" s="108">
        <f t="shared" si="28"/>
        <v>44946</v>
      </c>
      <c r="AB46" s="4"/>
      <c r="AC46" s="115">
        <f t="shared" si="29"/>
        <v>35</v>
      </c>
      <c r="AD46" s="121">
        <f t="shared" si="145"/>
        <v>45950</v>
      </c>
      <c r="AE46" s="117">
        <f t="shared" si="98"/>
        <v>67.296744379999851</v>
      </c>
      <c r="AF46" s="119">
        <f t="shared" si="146"/>
        <v>20</v>
      </c>
      <c r="AG46" s="128">
        <f t="shared" si="99"/>
        <v>0.94541193000000001</v>
      </c>
      <c r="AH46" s="127">
        <f t="shared" si="100"/>
        <v>12.49148572</v>
      </c>
      <c r="AI46" s="123">
        <v>0.156558</v>
      </c>
      <c r="AJ46" s="117">
        <f t="shared" si="101"/>
        <v>13.436897650000001</v>
      </c>
      <c r="AK46" s="115">
        <f t="shared" si="35"/>
        <v>35</v>
      </c>
      <c r="AL46" s="124" t="s">
        <v>76</v>
      </c>
      <c r="AM46" s="121">
        <f t="shared" si="102"/>
        <v>45982</v>
      </c>
      <c r="AO46" s="121">
        <f t="shared" si="131"/>
        <v>45982</v>
      </c>
      <c r="AP46" s="148">
        <f>VLOOKUP($AO46,[1]Plan1!$CI$223:$CM$400,2)</f>
        <v>1146.575</v>
      </c>
      <c r="AQ46" s="145">
        <f t="shared" si="21"/>
        <v>45921</v>
      </c>
      <c r="AR46" s="146">
        <f>VLOOKUP($AO46,[1]Plan1!$CI$223:$CM$400,4)</f>
        <v>1146.575</v>
      </c>
      <c r="AS46" s="145">
        <f t="shared" si="22"/>
        <v>45951</v>
      </c>
      <c r="AT46" s="147">
        <f t="shared" si="23"/>
        <v>0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22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3"/>
      <c r="DH46" s="1"/>
      <c r="DI46" s="1"/>
      <c r="DJ46" s="1"/>
      <c r="DK46" s="1"/>
      <c r="DL46" s="1"/>
      <c r="DM46" s="1"/>
      <c r="DN46" s="1"/>
      <c r="DO46" s="1"/>
      <c r="DP46" s="1"/>
      <c r="DQ46" s="4"/>
      <c r="DR46" s="15"/>
      <c r="DS46" s="15"/>
      <c r="DT46" s="15"/>
      <c r="DU46" s="15"/>
      <c r="DV46" s="23"/>
      <c r="DW46" s="23"/>
    </row>
    <row r="47" spans="1:127" ht="12.75" x14ac:dyDescent="0.2">
      <c r="A47" s="102">
        <f t="shared" si="10"/>
        <v>44923</v>
      </c>
      <c r="B47" s="103">
        <f t="shared" si="0"/>
        <v>977.77613986999995</v>
      </c>
      <c r="C47" s="103">
        <f t="shared" si="24"/>
        <v>974.32696298999997</v>
      </c>
      <c r="D47" s="104">
        <f t="shared" si="11"/>
        <v>1162.3910000000001</v>
      </c>
      <c r="E47" s="105">
        <f t="shared" si="120"/>
        <v>1155.829</v>
      </c>
      <c r="F47" s="106">
        <f t="shared" si="121"/>
        <v>44885</v>
      </c>
      <c r="G47" s="107">
        <f t="shared" si="1"/>
        <v>-5.6452605018449953E-3</v>
      </c>
      <c r="H47" s="108">
        <f t="shared" si="26"/>
        <v>44946</v>
      </c>
      <c r="I47" s="108">
        <f t="shared" si="13"/>
        <v>44946</v>
      </c>
      <c r="J47" s="109">
        <f t="shared" si="14"/>
        <v>23</v>
      </c>
      <c r="K47" s="109">
        <f t="shared" si="144"/>
        <v>6</v>
      </c>
      <c r="L47" s="8">
        <f t="shared" si="15"/>
        <v>1</v>
      </c>
      <c r="M47" s="110">
        <f t="shared" si="147"/>
        <v>1</v>
      </c>
      <c r="N47" s="110">
        <f t="shared" si="128"/>
        <v>1</v>
      </c>
      <c r="O47" s="103">
        <f t="shared" si="129"/>
        <v>1</v>
      </c>
      <c r="P47" s="103">
        <f t="shared" si="4"/>
        <v>974.32696298999997</v>
      </c>
      <c r="Q47" s="11">
        <f t="shared" si="36"/>
        <v>0</v>
      </c>
      <c r="R47" s="30">
        <f t="shared" si="17"/>
        <v>0</v>
      </c>
      <c r="S47" s="8">
        <f t="shared" si="5"/>
        <v>0</v>
      </c>
      <c r="T47" s="113">
        <f t="shared" si="18"/>
        <v>0.16</v>
      </c>
      <c r="U47" s="111">
        <f t="shared" si="130"/>
        <v>6</v>
      </c>
      <c r="V47" s="111">
        <v>252</v>
      </c>
      <c r="W47" s="110">
        <f t="shared" si="6"/>
        <v>1.003540061</v>
      </c>
      <c r="X47" s="103">
        <f t="shared" si="7"/>
        <v>3.44917688</v>
      </c>
      <c r="Y47" s="103">
        <f t="shared" si="8"/>
        <v>0</v>
      </c>
      <c r="Z47" s="114" t="str">
        <f t="shared" si="27"/>
        <v>A+J=</v>
      </c>
      <c r="AA47" s="108">
        <f t="shared" si="28"/>
        <v>44946</v>
      </c>
      <c r="AB47" s="4"/>
      <c r="AC47" s="115">
        <f t="shared" si="29"/>
        <v>36</v>
      </c>
      <c r="AD47" s="121">
        <f t="shared" si="145"/>
        <v>45982</v>
      </c>
      <c r="AE47" s="117">
        <f t="shared" si="98"/>
        <v>54.995168699999851</v>
      </c>
      <c r="AF47" s="119">
        <f t="shared" si="146"/>
        <v>23</v>
      </c>
      <c r="AG47" s="128">
        <f t="shared" si="99"/>
        <v>0.91782240000000004</v>
      </c>
      <c r="AH47" s="127">
        <f t="shared" si="100"/>
        <v>12.301575679999999</v>
      </c>
      <c r="AI47" s="123">
        <v>0.18279599999999999</v>
      </c>
      <c r="AJ47" s="117">
        <f t="shared" si="101"/>
        <v>13.219398079999999</v>
      </c>
      <c r="AK47" s="115">
        <f t="shared" si="35"/>
        <v>36</v>
      </c>
      <c r="AL47" s="124" t="s">
        <v>76</v>
      </c>
      <c r="AM47" s="121">
        <f t="shared" si="102"/>
        <v>46013</v>
      </c>
      <c r="AO47" s="121">
        <f t="shared" si="131"/>
        <v>46013</v>
      </c>
      <c r="AP47" s="148">
        <f>VLOOKUP($AO47,[1]Plan1!$CI$223:$CM$400,2)</f>
        <v>1146.575</v>
      </c>
      <c r="AQ47" s="145">
        <f t="shared" si="21"/>
        <v>45952</v>
      </c>
      <c r="AR47" s="146">
        <f>VLOOKUP($AO47,[1]Plan1!$CI$223:$CM$400,4)</f>
        <v>1146.575</v>
      </c>
      <c r="AS47" s="145">
        <f t="shared" si="22"/>
        <v>45983</v>
      </c>
      <c r="AT47" s="147">
        <f t="shared" si="23"/>
        <v>0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22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3"/>
      <c r="DH47" s="1"/>
      <c r="DI47" s="1"/>
      <c r="DJ47" s="1"/>
      <c r="DK47" s="1"/>
      <c r="DL47" s="1"/>
      <c r="DM47" s="1"/>
      <c r="DN47" s="1"/>
      <c r="DO47" s="1"/>
      <c r="DP47" s="1"/>
      <c r="DQ47" s="4"/>
      <c r="DR47" s="15"/>
      <c r="DS47" s="15"/>
      <c r="DT47" s="15"/>
      <c r="DU47" s="15"/>
      <c r="DV47" s="23"/>
      <c r="DW47" s="23"/>
    </row>
    <row r="48" spans="1:127" ht="12.75" x14ac:dyDescent="0.2">
      <c r="A48" s="102">
        <f t="shared" si="10"/>
        <v>44924</v>
      </c>
      <c r="B48" s="103">
        <f t="shared" si="0"/>
        <v>978.35218827999995</v>
      </c>
      <c r="C48" s="103">
        <f t="shared" si="24"/>
        <v>974.32696298999997</v>
      </c>
      <c r="D48" s="104">
        <f t="shared" si="11"/>
        <v>1162.3910000000001</v>
      </c>
      <c r="E48" s="105">
        <f t="shared" si="120"/>
        <v>1155.829</v>
      </c>
      <c r="F48" s="106">
        <f t="shared" si="121"/>
        <v>44885</v>
      </c>
      <c r="G48" s="107">
        <f t="shared" si="1"/>
        <v>-5.6452605018449953E-3</v>
      </c>
      <c r="H48" s="108">
        <f t="shared" si="26"/>
        <v>44946</v>
      </c>
      <c r="I48" s="108">
        <f t="shared" si="13"/>
        <v>44946</v>
      </c>
      <c r="J48" s="109">
        <f t="shared" si="14"/>
        <v>23</v>
      </c>
      <c r="K48" s="109">
        <f t="shared" si="144"/>
        <v>7</v>
      </c>
      <c r="L48" s="8">
        <f t="shared" si="15"/>
        <v>1</v>
      </c>
      <c r="M48" s="110">
        <f t="shared" si="147"/>
        <v>1</v>
      </c>
      <c r="N48" s="110">
        <f t="shared" si="128"/>
        <v>1</v>
      </c>
      <c r="O48" s="103">
        <f t="shared" si="129"/>
        <v>1</v>
      </c>
      <c r="P48" s="103">
        <f t="shared" si="4"/>
        <v>974.32696298999997</v>
      </c>
      <c r="Q48" s="11">
        <f t="shared" si="36"/>
        <v>0</v>
      </c>
      <c r="R48" s="30">
        <f t="shared" si="17"/>
        <v>0</v>
      </c>
      <c r="S48" s="8">
        <f t="shared" si="5"/>
        <v>0</v>
      </c>
      <c r="T48" s="113">
        <f t="shared" si="18"/>
        <v>0.16</v>
      </c>
      <c r="U48" s="111">
        <f t="shared" si="130"/>
        <v>7</v>
      </c>
      <c r="V48" s="111">
        <v>252</v>
      </c>
      <c r="W48" s="110">
        <f t="shared" si="6"/>
        <v>1.004131288</v>
      </c>
      <c r="X48" s="103">
        <f t="shared" si="7"/>
        <v>4.0252252899999998</v>
      </c>
      <c r="Y48" s="103">
        <f t="shared" si="8"/>
        <v>0</v>
      </c>
      <c r="Z48" s="114" t="str">
        <f t="shared" si="27"/>
        <v>A+J=</v>
      </c>
      <c r="AA48" s="108">
        <f t="shared" si="28"/>
        <v>44946</v>
      </c>
      <c r="AB48" s="4"/>
      <c r="AC48" s="115">
        <f t="shared" si="29"/>
        <v>37</v>
      </c>
      <c r="AD48" s="121">
        <f t="shared" si="145"/>
        <v>46013</v>
      </c>
      <c r="AE48" s="117">
        <f t="shared" si="98"/>
        <v>43.422315369999851</v>
      </c>
      <c r="AF48" s="119">
        <f t="shared" si="146"/>
        <v>21</v>
      </c>
      <c r="AG48" s="128">
        <f t="shared" si="99"/>
        <v>0.68442245999999995</v>
      </c>
      <c r="AH48" s="127">
        <f t="shared" si="100"/>
        <v>11.572853329999999</v>
      </c>
      <c r="AI48" s="123">
        <v>0.21043400000000001</v>
      </c>
      <c r="AJ48" s="117">
        <f t="shared" si="101"/>
        <v>12.25727579</v>
      </c>
      <c r="AK48" s="115">
        <f t="shared" si="35"/>
        <v>37</v>
      </c>
      <c r="AL48" s="124" t="s">
        <v>76</v>
      </c>
      <c r="AM48" s="121">
        <f t="shared" si="102"/>
        <v>46042</v>
      </c>
      <c r="AO48" s="121">
        <f t="shared" si="131"/>
        <v>46042</v>
      </c>
      <c r="AP48" s="148">
        <f>VLOOKUP($AO48,[1]Plan1!$CI$223:$CM$400,2)</f>
        <v>1146.575</v>
      </c>
      <c r="AQ48" s="145">
        <f t="shared" si="21"/>
        <v>45981</v>
      </c>
      <c r="AR48" s="146">
        <f>VLOOKUP($AO48,[1]Plan1!$CI$223:$CM$400,4)</f>
        <v>1146.575</v>
      </c>
      <c r="AS48" s="145">
        <f t="shared" si="22"/>
        <v>46011</v>
      </c>
      <c r="AT48" s="147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22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3"/>
      <c r="DH48" s="1"/>
      <c r="DI48" s="1"/>
      <c r="DJ48" s="1"/>
      <c r="DK48" s="1"/>
      <c r="DL48" s="1"/>
      <c r="DM48" s="1"/>
      <c r="DN48" s="1"/>
      <c r="DO48" s="1"/>
      <c r="DP48" s="1"/>
      <c r="DQ48" s="4"/>
      <c r="DR48" s="15"/>
      <c r="DS48" s="15"/>
      <c r="DT48" s="15"/>
      <c r="DU48" s="15"/>
      <c r="DV48" s="23"/>
      <c r="DW48" s="23"/>
    </row>
    <row r="49" spans="1:127" ht="12.75" x14ac:dyDescent="0.2">
      <c r="A49" s="102">
        <f t="shared" si="10"/>
        <v>44925</v>
      </c>
      <c r="B49" s="103">
        <f t="shared" si="0"/>
        <v>978.92857672000002</v>
      </c>
      <c r="C49" s="103">
        <f t="shared" si="24"/>
        <v>974.32696298999997</v>
      </c>
      <c r="D49" s="104">
        <f t="shared" si="11"/>
        <v>1162.3910000000001</v>
      </c>
      <c r="E49" s="105">
        <f t="shared" si="120"/>
        <v>1155.829</v>
      </c>
      <c r="F49" s="106">
        <f t="shared" si="121"/>
        <v>44885</v>
      </c>
      <c r="G49" s="107">
        <f t="shared" si="1"/>
        <v>-5.6452605018449953E-3</v>
      </c>
      <c r="H49" s="108">
        <f t="shared" si="26"/>
        <v>44946</v>
      </c>
      <c r="I49" s="108">
        <f t="shared" si="13"/>
        <v>44946</v>
      </c>
      <c r="J49" s="109">
        <f t="shared" si="14"/>
        <v>23</v>
      </c>
      <c r="K49" s="109">
        <f t="shared" si="144"/>
        <v>8</v>
      </c>
      <c r="L49" s="8">
        <f t="shared" si="15"/>
        <v>1</v>
      </c>
      <c r="M49" s="110">
        <f t="shared" si="147"/>
        <v>1</v>
      </c>
      <c r="N49" s="110">
        <f t="shared" si="128"/>
        <v>1</v>
      </c>
      <c r="O49" s="103">
        <f t="shared" si="129"/>
        <v>1</v>
      </c>
      <c r="P49" s="103">
        <f t="shared" si="4"/>
        <v>974.32696298999997</v>
      </c>
      <c r="Q49" s="11">
        <f t="shared" si="36"/>
        <v>0</v>
      </c>
      <c r="R49" s="30">
        <f t="shared" si="17"/>
        <v>0</v>
      </c>
      <c r="S49" s="8">
        <f t="shared" si="5"/>
        <v>0</v>
      </c>
      <c r="T49" s="113">
        <f t="shared" si="18"/>
        <v>0.16</v>
      </c>
      <c r="U49" s="111">
        <f t="shared" si="130"/>
        <v>8</v>
      </c>
      <c r="V49" s="111">
        <v>252</v>
      </c>
      <c r="W49" s="110">
        <f t="shared" si="6"/>
        <v>1.0047228640000001</v>
      </c>
      <c r="X49" s="103">
        <f t="shared" si="7"/>
        <v>4.6016137300000004</v>
      </c>
      <c r="Y49" s="103">
        <f t="shared" si="8"/>
        <v>0</v>
      </c>
      <c r="Z49" s="114" t="str">
        <f t="shared" si="27"/>
        <v>A+J=</v>
      </c>
      <c r="AA49" s="108">
        <f t="shared" si="28"/>
        <v>44946</v>
      </c>
      <c r="AB49" s="4"/>
      <c r="AC49" s="115">
        <f t="shared" si="29"/>
        <v>38</v>
      </c>
      <c r="AD49" s="121">
        <f t="shared" si="145"/>
        <v>46042</v>
      </c>
      <c r="AE49" s="117">
        <f t="shared" si="98"/>
        <v>32.017748199999851</v>
      </c>
      <c r="AF49" s="119">
        <f t="shared" si="146"/>
        <v>19</v>
      </c>
      <c r="AG49" s="128">
        <f t="shared" si="99"/>
        <v>0.48864190000000002</v>
      </c>
      <c r="AH49" s="127">
        <f t="shared" si="100"/>
        <v>11.40456717</v>
      </c>
      <c r="AI49" s="123">
        <v>0.26264300000000002</v>
      </c>
      <c r="AJ49" s="117">
        <f t="shared" si="101"/>
        <v>11.893209069999999</v>
      </c>
      <c r="AK49" s="115">
        <f t="shared" si="35"/>
        <v>38</v>
      </c>
      <c r="AL49" s="124" t="s">
        <v>76</v>
      </c>
      <c r="AM49" s="121">
        <f t="shared" si="102"/>
        <v>46073</v>
      </c>
      <c r="AO49" s="121">
        <f t="shared" si="131"/>
        <v>46073</v>
      </c>
      <c r="AP49" s="148">
        <f>VLOOKUP($AO49,[1]Plan1!$CI$223:$CM$400,2)</f>
        <v>1146.575</v>
      </c>
      <c r="AQ49" s="145">
        <f t="shared" si="21"/>
        <v>46011</v>
      </c>
      <c r="AR49" s="146">
        <f>VLOOKUP($AO49,[1]Plan1!$CI$223:$CM$400,4)</f>
        <v>1146.575</v>
      </c>
      <c r="AS49" s="145">
        <f t="shared" si="22"/>
        <v>46042</v>
      </c>
      <c r="AT49" s="147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22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3"/>
      <c r="DH49" s="1"/>
      <c r="DI49" s="1"/>
      <c r="DJ49" s="1"/>
      <c r="DK49" s="1"/>
      <c r="DL49" s="1"/>
      <c r="DM49" s="1"/>
      <c r="DN49" s="1"/>
      <c r="DO49" s="1"/>
      <c r="DP49" s="1"/>
      <c r="DQ49" s="4"/>
      <c r="DV49" s="16"/>
    </row>
    <row r="50" spans="1:127" ht="12.75" x14ac:dyDescent="0.2">
      <c r="A50" s="102">
        <f t="shared" si="10"/>
        <v>44926</v>
      </c>
      <c r="B50" s="103">
        <f t="shared" si="0"/>
        <v>979.50530423999999</v>
      </c>
      <c r="C50" s="103">
        <f t="shared" si="24"/>
        <v>974.32696298999997</v>
      </c>
      <c r="D50" s="104">
        <f t="shared" si="11"/>
        <v>1162.3910000000001</v>
      </c>
      <c r="E50" s="105">
        <f t="shared" si="120"/>
        <v>1155.829</v>
      </c>
      <c r="F50" s="106">
        <f t="shared" si="121"/>
        <v>44885</v>
      </c>
      <c r="G50" s="107">
        <f t="shared" si="1"/>
        <v>-5.6452605018449953E-3</v>
      </c>
      <c r="H50" s="108">
        <f t="shared" si="26"/>
        <v>44946</v>
      </c>
      <c r="I50" s="108">
        <f t="shared" si="13"/>
        <v>44946</v>
      </c>
      <c r="J50" s="109">
        <f t="shared" si="14"/>
        <v>23</v>
      </c>
      <c r="K50" s="109">
        <f t="shared" si="144"/>
        <v>9</v>
      </c>
      <c r="L50" s="8">
        <f t="shared" si="15"/>
        <v>1</v>
      </c>
      <c r="M50" s="110">
        <f t="shared" si="147"/>
        <v>1</v>
      </c>
      <c r="N50" s="110">
        <f t="shared" si="128"/>
        <v>1</v>
      </c>
      <c r="O50" s="103">
        <f t="shared" si="129"/>
        <v>1</v>
      </c>
      <c r="P50" s="103">
        <f t="shared" si="4"/>
        <v>974.32696298999997</v>
      </c>
      <c r="Q50" s="11">
        <f t="shared" si="36"/>
        <v>0</v>
      </c>
      <c r="R50" s="30">
        <f t="shared" si="17"/>
        <v>0</v>
      </c>
      <c r="S50" s="8">
        <f t="shared" si="5"/>
        <v>0</v>
      </c>
      <c r="T50" s="113">
        <f t="shared" si="18"/>
        <v>0.16</v>
      </c>
      <c r="U50" s="111">
        <f t="shared" si="130"/>
        <v>9</v>
      </c>
      <c r="V50" s="111">
        <v>252</v>
      </c>
      <c r="W50" s="110">
        <f t="shared" si="6"/>
        <v>1.005314788</v>
      </c>
      <c r="X50" s="103">
        <f t="shared" si="7"/>
        <v>5.1783412499999999</v>
      </c>
      <c r="Y50" s="103">
        <f t="shared" si="8"/>
        <v>0</v>
      </c>
      <c r="Z50" s="114" t="str">
        <f t="shared" si="27"/>
        <v>A+J=</v>
      </c>
      <c r="AA50" s="108">
        <f t="shared" si="28"/>
        <v>44946</v>
      </c>
      <c r="AB50" s="4"/>
      <c r="AC50" s="115">
        <f t="shared" si="29"/>
        <v>39</v>
      </c>
      <c r="AD50" s="121">
        <f t="shared" si="145"/>
        <v>46073</v>
      </c>
      <c r="AE50" s="117">
        <f t="shared" si="98"/>
        <v>20.811792479999852</v>
      </c>
      <c r="AF50" s="119">
        <f t="shared" si="146"/>
        <v>21</v>
      </c>
      <c r="AG50" s="128">
        <f t="shared" si="99"/>
        <v>0.39846529000000003</v>
      </c>
      <c r="AH50" s="127">
        <f t="shared" si="100"/>
        <v>11.20595572</v>
      </c>
      <c r="AI50" s="123">
        <v>0.34999200000000003</v>
      </c>
      <c r="AJ50" s="117">
        <f t="shared" si="101"/>
        <v>11.604421010000001</v>
      </c>
      <c r="AK50" s="115">
        <f t="shared" si="35"/>
        <v>39</v>
      </c>
      <c r="AL50" s="124" t="s">
        <v>76</v>
      </c>
      <c r="AM50" s="121">
        <f t="shared" si="102"/>
        <v>46101</v>
      </c>
      <c r="AO50" s="121">
        <f t="shared" si="131"/>
        <v>46101</v>
      </c>
      <c r="AP50" s="148">
        <f>VLOOKUP($AO50,[1]Plan1!$CI$223:$CM$400,2)</f>
        <v>1146.575</v>
      </c>
      <c r="AQ50" s="145">
        <f t="shared" si="21"/>
        <v>46042</v>
      </c>
      <c r="AR50" s="146">
        <f>VLOOKUP($AO50,[1]Plan1!$CI$223:$CM$400,4)</f>
        <v>1146.575</v>
      </c>
      <c r="AS50" s="145">
        <f t="shared" si="22"/>
        <v>46073</v>
      </c>
      <c r="AT50" s="147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22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3"/>
      <c r="DH50" s="1"/>
      <c r="DI50" s="1"/>
      <c r="DJ50" s="1"/>
      <c r="DK50" s="1"/>
      <c r="DL50" s="1"/>
      <c r="DM50" s="1"/>
      <c r="DN50" s="1"/>
      <c r="DO50" s="1"/>
      <c r="DP50" s="1"/>
      <c r="DQ50" s="4"/>
      <c r="DV50" s="16"/>
    </row>
    <row r="51" spans="1:127" ht="12.75" x14ac:dyDescent="0.2">
      <c r="A51" s="102">
        <f t="shared" si="10"/>
        <v>44927</v>
      </c>
      <c r="B51" s="103">
        <f t="shared" si="0"/>
        <v>979.50530423999999</v>
      </c>
      <c r="C51" s="103">
        <f t="shared" si="24"/>
        <v>974.32696298999997</v>
      </c>
      <c r="D51" s="104">
        <f t="shared" si="11"/>
        <v>1162.3910000000001</v>
      </c>
      <c r="E51" s="105">
        <f t="shared" si="120"/>
        <v>1155.829</v>
      </c>
      <c r="F51" s="106">
        <f t="shared" si="121"/>
        <v>44885</v>
      </c>
      <c r="G51" s="107">
        <f t="shared" si="1"/>
        <v>-5.6452605018449953E-3</v>
      </c>
      <c r="H51" s="108">
        <f t="shared" si="26"/>
        <v>44946</v>
      </c>
      <c r="I51" s="108">
        <f t="shared" si="13"/>
        <v>44946</v>
      </c>
      <c r="J51" s="109">
        <f t="shared" si="14"/>
        <v>23</v>
      </c>
      <c r="K51" s="109">
        <f t="shared" si="144"/>
        <v>9</v>
      </c>
      <c r="L51" s="8">
        <f t="shared" si="15"/>
        <v>1</v>
      </c>
      <c r="M51" s="110">
        <f t="shared" si="147"/>
        <v>1</v>
      </c>
      <c r="N51" s="110">
        <f t="shared" si="128"/>
        <v>1</v>
      </c>
      <c r="O51" s="103">
        <f t="shared" si="129"/>
        <v>1</v>
      </c>
      <c r="P51" s="103">
        <f t="shared" si="4"/>
        <v>974.32696298999997</v>
      </c>
      <c r="Q51" s="11">
        <f t="shared" si="36"/>
        <v>0</v>
      </c>
      <c r="R51" s="30">
        <f t="shared" si="17"/>
        <v>0</v>
      </c>
      <c r="S51" s="8">
        <f t="shared" si="5"/>
        <v>0</v>
      </c>
      <c r="T51" s="113">
        <f t="shared" si="18"/>
        <v>0.16</v>
      </c>
      <c r="U51" s="111">
        <f t="shared" si="130"/>
        <v>9</v>
      </c>
      <c r="V51" s="111">
        <v>252</v>
      </c>
      <c r="W51" s="110">
        <f t="shared" si="6"/>
        <v>1.005314788</v>
      </c>
      <c r="X51" s="103">
        <f t="shared" si="7"/>
        <v>5.1783412499999999</v>
      </c>
      <c r="Y51" s="103">
        <f t="shared" si="8"/>
        <v>0</v>
      </c>
      <c r="Z51" s="114" t="str">
        <f t="shared" si="27"/>
        <v>A+J=</v>
      </c>
      <c r="AA51" s="108">
        <f t="shared" si="28"/>
        <v>44946</v>
      </c>
      <c r="AB51" s="4"/>
      <c r="AC51" s="115">
        <f t="shared" si="29"/>
        <v>40</v>
      </c>
      <c r="AD51" s="121">
        <f t="shared" si="145"/>
        <v>46101</v>
      </c>
      <c r="AE51" s="117">
        <f t="shared" si="98"/>
        <v>10.077777519999852</v>
      </c>
      <c r="AF51" s="119">
        <f t="shared" si="146"/>
        <v>20</v>
      </c>
      <c r="AG51" s="128">
        <f t="shared" si="99"/>
        <v>0.24659924</v>
      </c>
      <c r="AH51" s="127">
        <f t="shared" si="100"/>
        <v>10.73401496</v>
      </c>
      <c r="AI51" s="123">
        <v>0.51576599999999995</v>
      </c>
      <c r="AJ51" s="117">
        <f t="shared" si="101"/>
        <v>10.9806142</v>
      </c>
      <c r="AK51" s="115">
        <f t="shared" si="35"/>
        <v>40</v>
      </c>
      <c r="AL51" s="124" t="s">
        <v>76</v>
      </c>
      <c r="AM51" s="121">
        <f t="shared" si="102"/>
        <v>46132</v>
      </c>
      <c r="AN51" s="41">
        <v>5</v>
      </c>
      <c r="AO51" s="121">
        <f t="shared" si="131"/>
        <v>46132</v>
      </c>
      <c r="AP51" s="148">
        <f>VLOOKUP($AO51,[1]Plan1!$CI$223:$CM$400,2)</f>
        <v>1146.575</v>
      </c>
      <c r="AQ51" s="145">
        <f t="shared" si="21"/>
        <v>46073</v>
      </c>
      <c r="AR51" s="146">
        <f>VLOOKUP($AO51,[1]Plan1!$CI$223:$CM$400,4)</f>
        <v>1146.575</v>
      </c>
      <c r="AS51" s="145">
        <f t="shared" si="22"/>
        <v>46101</v>
      </c>
      <c r="AT51" s="147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22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3"/>
      <c r="DH51" s="1"/>
      <c r="DI51" s="1"/>
      <c r="DJ51" s="1"/>
      <c r="DK51" s="1"/>
      <c r="DL51" s="1"/>
      <c r="DM51" s="1"/>
      <c r="DN51" s="1"/>
      <c r="DO51" s="1"/>
      <c r="DP51" s="1"/>
      <c r="DQ51" s="4"/>
      <c r="DR51" s="31"/>
      <c r="DS51" s="31"/>
      <c r="DT51" s="16"/>
      <c r="DU51" s="16"/>
      <c r="DV51" s="16"/>
      <c r="DW51" s="16"/>
    </row>
    <row r="52" spans="1:127" ht="12.75" x14ac:dyDescent="0.2">
      <c r="A52" s="102">
        <f t="shared" si="10"/>
        <v>44928</v>
      </c>
      <c r="B52" s="103">
        <f t="shared" si="0"/>
        <v>979.50530423999999</v>
      </c>
      <c r="C52" s="103">
        <f t="shared" si="24"/>
        <v>974.32696298999997</v>
      </c>
      <c r="D52" s="104">
        <f t="shared" si="11"/>
        <v>1162.3910000000001</v>
      </c>
      <c r="E52" s="105">
        <f t="shared" si="120"/>
        <v>1155.829</v>
      </c>
      <c r="F52" s="106">
        <f t="shared" si="121"/>
        <v>44885</v>
      </c>
      <c r="G52" s="107">
        <f t="shared" si="1"/>
        <v>-5.6452605018449953E-3</v>
      </c>
      <c r="H52" s="108">
        <f t="shared" si="26"/>
        <v>44946</v>
      </c>
      <c r="I52" s="108">
        <f t="shared" si="13"/>
        <v>44946</v>
      </c>
      <c r="J52" s="109">
        <f t="shared" si="14"/>
        <v>23</v>
      </c>
      <c r="K52" s="109">
        <f t="shared" si="144"/>
        <v>9</v>
      </c>
      <c r="L52" s="8">
        <f t="shared" si="15"/>
        <v>1</v>
      </c>
      <c r="M52" s="110">
        <f t="shared" si="147"/>
        <v>1</v>
      </c>
      <c r="N52" s="110">
        <f t="shared" si="128"/>
        <v>1</v>
      </c>
      <c r="O52" s="103">
        <f t="shared" si="129"/>
        <v>1</v>
      </c>
      <c r="P52" s="103">
        <f t="shared" si="4"/>
        <v>974.32696298999997</v>
      </c>
      <c r="Q52" s="11">
        <f t="shared" si="36"/>
        <v>0</v>
      </c>
      <c r="R52" s="30">
        <f t="shared" si="17"/>
        <v>0</v>
      </c>
      <c r="S52" s="8">
        <f t="shared" si="5"/>
        <v>0</v>
      </c>
      <c r="T52" s="113">
        <f t="shared" si="18"/>
        <v>0.16</v>
      </c>
      <c r="U52" s="111">
        <f t="shared" si="130"/>
        <v>9</v>
      </c>
      <c r="V52" s="111">
        <v>252</v>
      </c>
      <c r="W52" s="110">
        <f t="shared" si="6"/>
        <v>1.005314788</v>
      </c>
      <c r="X52" s="103">
        <f t="shared" si="7"/>
        <v>5.1783412499999999</v>
      </c>
      <c r="Y52" s="103">
        <f t="shared" si="8"/>
        <v>0</v>
      </c>
      <c r="Z52" s="114" t="str">
        <f t="shared" si="27"/>
        <v>A+J=</v>
      </c>
      <c r="AA52" s="108">
        <f t="shared" si="28"/>
        <v>44946</v>
      </c>
      <c r="AB52" s="4"/>
      <c r="AC52" s="115">
        <f t="shared" si="29"/>
        <v>41</v>
      </c>
      <c r="AD52" s="121">
        <f t="shared" si="145"/>
        <v>46132</v>
      </c>
      <c r="AE52" s="117">
        <f t="shared" si="98"/>
        <v>9.9998516134292004E-9</v>
      </c>
      <c r="AF52" s="119">
        <f t="shared" si="146"/>
        <v>20</v>
      </c>
      <c r="AG52" s="128">
        <f t="shared" si="99"/>
        <v>0.11941172999999999</v>
      </c>
      <c r="AH52" s="127">
        <f t="shared" si="100"/>
        <v>10.077777510000001</v>
      </c>
      <c r="AI52" s="123">
        <v>1</v>
      </c>
      <c r="AJ52" s="117">
        <f t="shared" si="101"/>
        <v>10.19718924</v>
      </c>
      <c r="AK52" s="115">
        <f t="shared" si="35"/>
        <v>41</v>
      </c>
      <c r="AL52" s="124" t="s">
        <v>76</v>
      </c>
      <c r="AM52" s="121">
        <f t="shared" si="102"/>
        <v>0</v>
      </c>
      <c r="AO52" s="121">
        <f t="shared" si="131"/>
        <v>46162</v>
      </c>
      <c r="AP52" s="148">
        <f>VLOOKUP($AO52,[1]Plan1!$CI$223:$CM$400,2)</f>
        <v>1146.575</v>
      </c>
      <c r="AQ52" s="145">
        <f t="shared" si="21"/>
        <v>46101</v>
      </c>
      <c r="AR52" s="146">
        <f>VLOOKUP($AO52,[1]Plan1!$CI$223:$CM$400,4)</f>
        <v>1146.575</v>
      </c>
      <c r="AS52" s="145">
        <f t="shared" si="22"/>
        <v>46132</v>
      </c>
      <c r="AT52" s="147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22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3"/>
      <c r="DH52" s="1"/>
      <c r="DI52" s="1"/>
      <c r="DJ52" s="1"/>
      <c r="DK52" s="1"/>
      <c r="DL52" s="1"/>
      <c r="DM52" s="1"/>
      <c r="DN52" s="1"/>
      <c r="DO52" s="1"/>
      <c r="DP52" s="1"/>
      <c r="DQ52" s="4"/>
      <c r="DR52" s="32"/>
      <c r="DS52" s="32"/>
      <c r="DT52" s="24"/>
      <c r="DU52" s="15"/>
      <c r="DV52" s="16"/>
      <c r="DW52" s="21"/>
    </row>
    <row r="53" spans="1:127" ht="12.75" x14ac:dyDescent="0.2">
      <c r="A53" s="102">
        <f t="shared" si="10"/>
        <v>44929</v>
      </c>
      <c r="B53" s="103">
        <f t="shared" si="0"/>
        <v>980.08237179000002</v>
      </c>
      <c r="C53" s="103">
        <f t="shared" si="24"/>
        <v>974.32696298999997</v>
      </c>
      <c r="D53" s="104">
        <f t="shared" si="11"/>
        <v>1162.3910000000001</v>
      </c>
      <c r="E53" s="105">
        <f t="shared" si="120"/>
        <v>1155.829</v>
      </c>
      <c r="F53" s="106">
        <f t="shared" si="121"/>
        <v>44885</v>
      </c>
      <c r="G53" s="107">
        <f t="shared" si="1"/>
        <v>-5.6452605018449953E-3</v>
      </c>
      <c r="H53" s="108">
        <f t="shared" si="26"/>
        <v>44946</v>
      </c>
      <c r="I53" s="108">
        <f t="shared" si="13"/>
        <v>44946</v>
      </c>
      <c r="J53" s="109">
        <f t="shared" si="14"/>
        <v>23</v>
      </c>
      <c r="K53" s="109">
        <f t="shared" si="144"/>
        <v>10</v>
      </c>
      <c r="L53" s="8">
        <f t="shared" si="15"/>
        <v>1</v>
      </c>
      <c r="M53" s="110">
        <f t="shared" si="147"/>
        <v>1</v>
      </c>
      <c r="N53" s="110">
        <f t="shared" si="128"/>
        <v>1</v>
      </c>
      <c r="O53" s="103">
        <f t="shared" si="129"/>
        <v>1</v>
      </c>
      <c r="P53" s="103">
        <f t="shared" si="4"/>
        <v>974.32696298999997</v>
      </c>
      <c r="Q53" s="11">
        <f t="shared" si="36"/>
        <v>0</v>
      </c>
      <c r="R53" s="30">
        <f t="shared" si="17"/>
        <v>0</v>
      </c>
      <c r="S53" s="8">
        <f t="shared" si="5"/>
        <v>0</v>
      </c>
      <c r="T53" s="113">
        <f t="shared" si="18"/>
        <v>0.16</v>
      </c>
      <c r="U53" s="111">
        <f t="shared" si="130"/>
        <v>10</v>
      </c>
      <c r="V53" s="111">
        <v>252</v>
      </c>
      <c r="W53" s="110">
        <f t="shared" si="6"/>
        <v>1.005907061</v>
      </c>
      <c r="X53" s="103">
        <f t="shared" si="7"/>
        <v>5.7554087999999997</v>
      </c>
      <c r="Y53" s="103">
        <f t="shared" si="8"/>
        <v>0</v>
      </c>
      <c r="Z53" s="114" t="str">
        <f t="shared" si="27"/>
        <v>A+J=</v>
      </c>
      <c r="AA53" s="108">
        <f t="shared" si="28"/>
        <v>44946</v>
      </c>
      <c r="AB53" s="4"/>
      <c r="AC53" s="115"/>
      <c r="AD53" s="121"/>
      <c r="AE53" s="117"/>
      <c r="AF53" s="119"/>
      <c r="AG53" s="128"/>
      <c r="AH53" s="127"/>
      <c r="AI53" s="123"/>
      <c r="AJ53" s="117"/>
      <c r="AK53" s="115"/>
      <c r="AL53" s="124"/>
      <c r="AM53" s="121"/>
      <c r="AO53" s="121">
        <f t="shared" si="131"/>
        <v>46195</v>
      </c>
      <c r="AP53" s="148">
        <f>VLOOKUP($AO53,[1]Plan1!$CI$223:$CM$400,2)</f>
        <v>1146.575</v>
      </c>
      <c r="AQ53" s="145">
        <f t="shared" si="21"/>
        <v>46134</v>
      </c>
      <c r="AR53" s="146">
        <f>VLOOKUP($AO53,[1]Plan1!$CI$223:$CM$400,4)</f>
        <v>1146.575</v>
      </c>
      <c r="AS53" s="145">
        <f t="shared" si="22"/>
        <v>46164</v>
      </c>
      <c r="AT53" s="147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22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3"/>
      <c r="DH53" s="1"/>
      <c r="DI53" s="1"/>
      <c r="DJ53" s="1"/>
      <c r="DK53" s="1"/>
      <c r="DL53" s="1"/>
      <c r="DM53" s="1"/>
      <c r="DN53" s="1"/>
      <c r="DO53" s="1"/>
      <c r="DP53" s="1"/>
      <c r="DQ53" s="4"/>
      <c r="DR53" s="15"/>
      <c r="DS53" s="15"/>
      <c r="DT53" s="24"/>
      <c r="DU53" s="15"/>
      <c r="DV53" s="16"/>
      <c r="DW53" s="15"/>
    </row>
    <row r="54" spans="1:127" ht="12.75" x14ac:dyDescent="0.2">
      <c r="A54" s="102">
        <f t="shared" si="10"/>
        <v>44930</v>
      </c>
      <c r="B54" s="103">
        <f t="shared" si="0"/>
        <v>980.65977937999992</v>
      </c>
      <c r="C54" s="103">
        <f t="shared" si="24"/>
        <v>974.32696298999997</v>
      </c>
      <c r="D54" s="104">
        <f t="shared" si="11"/>
        <v>1162.3910000000001</v>
      </c>
      <c r="E54" s="105">
        <f t="shared" si="120"/>
        <v>1155.829</v>
      </c>
      <c r="F54" s="106">
        <f t="shared" si="121"/>
        <v>44885</v>
      </c>
      <c r="G54" s="107">
        <f t="shared" si="1"/>
        <v>-5.6452605018449953E-3</v>
      </c>
      <c r="H54" s="108">
        <f t="shared" si="26"/>
        <v>44946</v>
      </c>
      <c r="I54" s="108">
        <f t="shared" si="13"/>
        <v>44946</v>
      </c>
      <c r="J54" s="109">
        <f t="shared" si="14"/>
        <v>23</v>
      </c>
      <c r="K54" s="109">
        <f t="shared" si="144"/>
        <v>11</v>
      </c>
      <c r="L54" s="8">
        <f t="shared" si="15"/>
        <v>1</v>
      </c>
      <c r="M54" s="110">
        <f t="shared" si="147"/>
        <v>1</v>
      </c>
      <c r="N54" s="110">
        <f t="shared" si="128"/>
        <v>1</v>
      </c>
      <c r="O54" s="103">
        <f t="shared" si="129"/>
        <v>1</v>
      </c>
      <c r="P54" s="103">
        <f t="shared" si="4"/>
        <v>974.32696298999997</v>
      </c>
      <c r="Q54" s="11">
        <f t="shared" si="36"/>
        <v>0</v>
      </c>
      <c r="R54" s="30">
        <f t="shared" si="17"/>
        <v>0</v>
      </c>
      <c r="S54" s="8">
        <f t="shared" si="5"/>
        <v>0</v>
      </c>
      <c r="T54" s="113">
        <f t="shared" si="18"/>
        <v>0.16</v>
      </c>
      <c r="U54" s="111">
        <f t="shared" si="130"/>
        <v>11</v>
      </c>
      <c r="V54" s="111">
        <v>252</v>
      </c>
      <c r="W54" s="110">
        <f t="shared" si="6"/>
        <v>1.0064996829999999</v>
      </c>
      <c r="X54" s="103">
        <f t="shared" si="7"/>
        <v>6.3328163899999996</v>
      </c>
      <c r="Y54" s="103">
        <f t="shared" si="8"/>
        <v>0</v>
      </c>
      <c r="Z54" s="114" t="str">
        <f t="shared" si="27"/>
        <v>A+J=</v>
      </c>
      <c r="AA54" s="108">
        <f t="shared" si="28"/>
        <v>44946</v>
      </c>
      <c r="AB54" s="4"/>
      <c r="AC54" s="115"/>
      <c r="AD54" s="121"/>
      <c r="AE54" s="117"/>
      <c r="AF54" s="119"/>
      <c r="AG54" s="128"/>
      <c r="AH54" s="127"/>
      <c r="AI54" s="123"/>
      <c r="AJ54" s="117"/>
      <c r="AK54" s="115"/>
      <c r="AL54" s="124"/>
      <c r="AM54" s="121"/>
      <c r="AO54" s="121">
        <f t="shared" si="131"/>
        <v>46223</v>
      </c>
      <c r="AP54" s="148">
        <f>VLOOKUP($AO54,[1]Plan1!$CI$223:$CM$400,2)</f>
        <v>1146.575</v>
      </c>
      <c r="AQ54" s="145">
        <f t="shared" si="21"/>
        <v>46162</v>
      </c>
      <c r="AR54" s="146">
        <f>VLOOKUP($AO54,[1]Plan1!$CI$223:$CM$400,4)</f>
        <v>1146.575</v>
      </c>
      <c r="AS54" s="145">
        <f t="shared" si="22"/>
        <v>46193</v>
      </c>
      <c r="AT54" s="147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22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3"/>
      <c r="DH54" s="1"/>
      <c r="DI54" s="1"/>
      <c r="DJ54" s="1"/>
      <c r="DK54" s="1"/>
      <c r="DL54" s="1"/>
      <c r="DM54" s="1"/>
      <c r="DN54" s="1"/>
      <c r="DO54" s="1"/>
      <c r="DP54" s="1"/>
      <c r="DQ54" s="4"/>
      <c r="DR54" s="15"/>
      <c r="DS54" s="15"/>
      <c r="DT54" s="24"/>
      <c r="DU54" s="15"/>
      <c r="DV54" s="16"/>
      <c r="DW54" s="15"/>
    </row>
    <row r="55" spans="1:127" ht="12.75" x14ac:dyDescent="0.2">
      <c r="A55" s="102">
        <f t="shared" si="10"/>
        <v>44931</v>
      </c>
      <c r="B55" s="103">
        <f t="shared" si="0"/>
        <v>981.23752702000002</v>
      </c>
      <c r="C55" s="103">
        <f t="shared" si="24"/>
        <v>974.32696298999997</v>
      </c>
      <c r="D55" s="104">
        <f t="shared" si="11"/>
        <v>1162.3910000000001</v>
      </c>
      <c r="E55" s="105">
        <f t="shared" si="120"/>
        <v>1155.829</v>
      </c>
      <c r="F55" s="106">
        <f t="shared" si="121"/>
        <v>44885</v>
      </c>
      <c r="G55" s="107">
        <f t="shared" si="1"/>
        <v>-5.6452605018449953E-3</v>
      </c>
      <c r="H55" s="108">
        <f t="shared" si="26"/>
        <v>44946</v>
      </c>
      <c r="I55" s="108">
        <f t="shared" si="13"/>
        <v>44946</v>
      </c>
      <c r="J55" s="109">
        <f t="shared" si="14"/>
        <v>23</v>
      </c>
      <c r="K55" s="109">
        <f t="shared" si="144"/>
        <v>12</v>
      </c>
      <c r="L55" s="8">
        <f t="shared" si="15"/>
        <v>1</v>
      </c>
      <c r="M55" s="110">
        <f t="shared" si="147"/>
        <v>1</v>
      </c>
      <c r="N55" s="110">
        <f t="shared" si="128"/>
        <v>1</v>
      </c>
      <c r="O55" s="103">
        <f t="shared" si="129"/>
        <v>1</v>
      </c>
      <c r="P55" s="103">
        <f t="shared" si="4"/>
        <v>974.32696298999997</v>
      </c>
      <c r="Q55" s="11">
        <f t="shared" si="36"/>
        <v>0</v>
      </c>
      <c r="R55" s="30">
        <f t="shared" si="17"/>
        <v>0</v>
      </c>
      <c r="S55" s="8">
        <f t="shared" si="5"/>
        <v>0</v>
      </c>
      <c r="T55" s="113">
        <f t="shared" si="18"/>
        <v>0.16</v>
      </c>
      <c r="U55" s="111">
        <f t="shared" si="130"/>
        <v>12</v>
      </c>
      <c r="V55" s="111">
        <v>252</v>
      </c>
      <c r="W55" s="110">
        <f t="shared" si="6"/>
        <v>1.007092654</v>
      </c>
      <c r="X55" s="103">
        <f t="shared" si="7"/>
        <v>6.9105640299999997</v>
      </c>
      <c r="Y55" s="103">
        <f t="shared" si="8"/>
        <v>0</v>
      </c>
      <c r="Z55" s="114" t="str">
        <f t="shared" si="27"/>
        <v>A+J=</v>
      </c>
      <c r="AA55" s="108">
        <f t="shared" si="28"/>
        <v>44946</v>
      </c>
      <c r="AB55" s="4"/>
      <c r="AC55" s="115"/>
      <c r="AD55" s="121"/>
      <c r="AE55" s="117"/>
      <c r="AF55" s="119"/>
      <c r="AG55" s="128"/>
      <c r="AH55" s="127"/>
      <c r="AI55" s="123"/>
      <c r="AJ55" s="117"/>
      <c r="AK55" s="115"/>
      <c r="AL55" s="124"/>
      <c r="AM55" s="121"/>
      <c r="AO55" s="121">
        <f t="shared" si="131"/>
        <v>46254</v>
      </c>
      <c r="AP55" s="148">
        <f>VLOOKUP($AO55,[1]Plan1!$CI$223:$CM$400,2)</f>
        <v>1146.575</v>
      </c>
      <c r="AQ55" s="145">
        <f t="shared" si="21"/>
        <v>46193</v>
      </c>
      <c r="AR55" s="146">
        <f>VLOOKUP($AO55,[1]Plan1!$CI$223:$CM$400,4)</f>
        <v>1146.575</v>
      </c>
      <c r="AS55" s="145">
        <f t="shared" si="22"/>
        <v>46223</v>
      </c>
      <c r="AT55" s="147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22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3"/>
      <c r="DH55" s="1"/>
      <c r="DI55" s="1"/>
      <c r="DJ55" s="1"/>
      <c r="DK55" s="1"/>
      <c r="DL55" s="1"/>
      <c r="DM55" s="1"/>
      <c r="DN55" s="1"/>
      <c r="DO55" s="1"/>
      <c r="DP55" s="1"/>
      <c r="DQ55" s="4"/>
      <c r="DR55" s="15"/>
      <c r="DS55" s="15"/>
      <c r="DT55" s="24"/>
      <c r="DU55" s="15"/>
      <c r="DV55" s="16"/>
      <c r="DW55" s="15"/>
    </row>
    <row r="56" spans="1:127" ht="12.75" x14ac:dyDescent="0.2">
      <c r="A56" s="102">
        <f t="shared" si="10"/>
        <v>44932</v>
      </c>
      <c r="B56" s="103">
        <f t="shared" si="0"/>
        <v>981.81561468999996</v>
      </c>
      <c r="C56" s="103">
        <f t="shared" si="24"/>
        <v>974.32696298999997</v>
      </c>
      <c r="D56" s="104">
        <f t="shared" si="11"/>
        <v>1162.3910000000001</v>
      </c>
      <c r="E56" s="105">
        <f t="shared" si="120"/>
        <v>1155.829</v>
      </c>
      <c r="F56" s="106">
        <f t="shared" si="121"/>
        <v>44885</v>
      </c>
      <c r="G56" s="107">
        <f t="shared" si="1"/>
        <v>-5.6452605018449953E-3</v>
      </c>
      <c r="H56" s="108">
        <f t="shared" si="26"/>
        <v>44946</v>
      </c>
      <c r="I56" s="108">
        <f t="shared" si="13"/>
        <v>44946</v>
      </c>
      <c r="J56" s="109">
        <f t="shared" si="14"/>
        <v>23</v>
      </c>
      <c r="K56" s="109">
        <f t="shared" si="144"/>
        <v>13</v>
      </c>
      <c r="L56" s="8">
        <f t="shared" si="15"/>
        <v>1</v>
      </c>
      <c r="M56" s="110">
        <f t="shared" si="147"/>
        <v>1</v>
      </c>
      <c r="N56" s="110">
        <f t="shared" si="128"/>
        <v>1</v>
      </c>
      <c r="O56" s="103">
        <f t="shared" si="129"/>
        <v>1</v>
      </c>
      <c r="P56" s="103">
        <f t="shared" si="4"/>
        <v>974.32696298999997</v>
      </c>
      <c r="Q56" s="11">
        <f t="shared" si="36"/>
        <v>0</v>
      </c>
      <c r="R56" s="30">
        <f t="shared" si="17"/>
        <v>0</v>
      </c>
      <c r="S56" s="8">
        <f t="shared" si="5"/>
        <v>0</v>
      </c>
      <c r="T56" s="113">
        <f t="shared" si="18"/>
        <v>0.16</v>
      </c>
      <c r="U56" s="111">
        <f t="shared" si="130"/>
        <v>13</v>
      </c>
      <c r="V56" s="111">
        <v>252</v>
      </c>
      <c r="W56" s="110">
        <f t="shared" si="6"/>
        <v>1.0076859739999999</v>
      </c>
      <c r="X56" s="103">
        <f t="shared" si="7"/>
        <v>7.4886517000000001</v>
      </c>
      <c r="Y56" s="103">
        <f t="shared" si="8"/>
        <v>0</v>
      </c>
      <c r="Z56" s="114" t="str">
        <f t="shared" si="27"/>
        <v>A+J=</v>
      </c>
      <c r="AA56" s="108">
        <f t="shared" si="28"/>
        <v>44946</v>
      </c>
      <c r="AB56" s="4"/>
      <c r="AC56" s="115"/>
      <c r="AD56" s="121"/>
      <c r="AE56" s="117"/>
      <c r="AF56" s="119"/>
      <c r="AG56" s="128"/>
      <c r="AH56" s="127"/>
      <c r="AI56" s="123"/>
      <c r="AJ56" s="117"/>
      <c r="AK56" s="115"/>
      <c r="AL56" s="124"/>
      <c r="AM56" s="121"/>
      <c r="AO56" s="121">
        <f t="shared" si="131"/>
        <v>46286</v>
      </c>
      <c r="AP56" s="148">
        <f>VLOOKUP($AO56,[1]Plan1!$CI$223:$CM$400,2)</f>
        <v>1146.575</v>
      </c>
      <c r="AQ56" s="145">
        <f t="shared" si="21"/>
        <v>46224</v>
      </c>
      <c r="AR56" s="146">
        <f>VLOOKUP($AO56,[1]Plan1!$CI$223:$CM$400,4)</f>
        <v>1146.575</v>
      </c>
      <c r="AS56" s="145">
        <f t="shared" si="22"/>
        <v>46255</v>
      </c>
      <c r="AT56" s="147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22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3"/>
      <c r="DH56" s="1"/>
      <c r="DI56" s="1"/>
      <c r="DJ56" s="1"/>
      <c r="DK56" s="1"/>
      <c r="DL56" s="1"/>
      <c r="DM56" s="1"/>
      <c r="DN56" s="1"/>
      <c r="DO56" s="1"/>
      <c r="DP56" s="1"/>
      <c r="DQ56" s="4"/>
      <c r="DR56" s="15"/>
      <c r="DS56" s="15"/>
      <c r="DT56" s="24"/>
      <c r="DU56" s="15"/>
      <c r="DV56" s="16"/>
      <c r="DW56" s="15"/>
    </row>
    <row r="57" spans="1:127" ht="12.75" x14ac:dyDescent="0.2">
      <c r="A57" s="102">
        <f t="shared" si="10"/>
        <v>44933</v>
      </c>
      <c r="B57" s="103">
        <f t="shared" si="0"/>
        <v>982.39404337999997</v>
      </c>
      <c r="C57" s="103">
        <f t="shared" si="24"/>
        <v>974.32696298999997</v>
      </c>
      <c r="D57" s="104">
        <f t="shared" si="11"/>
        <v>1162.3910000000001</v>
      </c>
      <c r="E57" s="105">
        <f t="shared" si="120"/>
        <v>1155.829</v>
      </c>
      <c r="F57" s="106">
        <f t="shared" si="121"/>
        <v>44885</v>
      </c>
      <c r="G57" s="107">
        <f t="shared" si="1"/>
        <v>-5.6452605018449953E-3</v>
      </c>
      <c r="H57" s="108">
        <f t="shared" si="26"/>
        <v>44946</v>
      </c>
      <c r="I57" s="108">
        <f t="shared" si="13"/>
        <v>44946</v>
      </c>
      <c r="J57" s="109">
        <f t="shared" si="14"/>
        <v>23</v>
      </c>
      <c r="K57" s="109">
        <f t="shared" si="144"/>
        <v>14</v>
      </c>
      <c r="L57" s="8">
        <f t="shared" si="15"/>
        <v>1</v>
      </c>
      <c r="M57" s="110">
        <f t="shared" si="147"/>
        <v>1</v>
      </c>
      <c r="N57" s="110">
        <f t="shared" si="128"/>
        <v>1</v>
      </c>
      <c r="O57" s="103">
        <f t="shared" si="129"/>
        <v>1</v>
      </c>
      <c r="P57" s="103">
        <f t="shared" si="4"/>
        <v>974.32696298999997</v>
      </c>
      <c r="Q57" s="11">
        <f t="shared" si="36"/>
        <v>0</v>
      </c>
      <c r="R57" s="30">
        <f t="shared" si="17"/>
        <v>0</v>
      </c>
      <c r="S57" s="8">
        <f t="shared" si="5"/>
        <v>0</v>
      </c>
      <c r="T57" s="113">
        <f t="shared" si="18"/>
        <v>0.16</v>
      </c>
      <c r="U57" s="111">
        <f t="shared" si="130"/>
        <v>14</v>
      </c>
      <c r="V57" s="111">
        <v>252</v>
      </c>
      <c r="W57" s="110">
        <f t="shared" si="6"/>
        <v>1.0082796439999999</v>
      </c>
      <c r="X57" s="103">
        <f t="shared" si="7"/>
        <v>8.0670803899999992</v>
      </c>
      <c r="Y57" s="103">
        <f t="shared" si="8"/>
        <v>0</v>
      </c>
      <c r="Z57" s="114" t="str">
        <f t="shared" si="27"/>
        <v>A+J=</v>
      </c>
      <c r="AA57" s="108">
        <f t="shared" si="28"/>
        <v>44946</v>
      </c>
      <c r="AB57" s="4"/>
      <c r="AC57" s="115"/>
      <c r="AD57" s="121"/>
      <c r="AE57" s="117"/>
      <c r="AF57" s="119"/>
      <c r="AG57" s="128"/>
      <c r="AH57" s="127"/>
      <c r="AI57" s="123"/>
      <c r="AJ57" s="117"/>
      <c r="AK57" s="115"/>
      <c r="AL57" s="124"/>
      <c r="AM57" s="121"/>
      <c r="AO57" s="121">
        <f t="shared" si="131"/>
        <v>46315</v>
      </c>
      <c r="AP57" s="148">
        <f>VLOOKUP($AO57,[1]Plan1!$CI$223:$CM$400,2)</f>
        <v>1146.575</v>
      </c>
      <c r="AQ57" s="145">
        <f t="shared" si="21"/>
        <v>46254</v>
      </c>
      <c r="AR57" s="146">
        <f>VLOOKUP($AO57,[1]Plan1!$CI$223:$CM$400,4)</f>
        <v>1146.575</v>
      </c>
      <c r="AS57" s="145">
        <f t="shared" si="22"/>
        <v>46285</v>
      </c>
      <c r="AT57" s="147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22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3"/>
      <c r="DH57" s="1"/>
      <c r="DI57" s="1"/>
      <c r="DJ57" s="1"/>
      <c r="DK57" s="1"/>
      <c r="DL57" s="1"/>
      <c r="DM57" s="1"/>
      <c r="DN57" s="1"/>
      <c r="DO57" s="1"/>
      <c r="DP57" s="1"/>
      <c r="DQ57" s="4"/>
      <c r="DR57" s="15"/>
      <c r="DS57" s="15"/>
      <c r="DT57" s="24"/>
      <c r="DU57" s="15"/>
      <c r="DV57" s="16"/>
      <c r="DW57" s="15"/>
    </row>
    <row r="58" spans="1:127" ht="12.75" x14ac:dyDescent="0.2">
      <c r="A58" s="102">
        <f t="shared" si="10"/>
        <v>44934</v>
      </c>
      <c r="B58" s="103">
        <f t="shared" si="0"/>
        <v>982.39404337999997</v>
      </c>
      <c r="C58" s="103">
        <f t="shared" si="24"/>
        <v>974.32696298999997</v>
      </c>
      <c r="D58" s="104">
        <f t="shared" si="11"/>
        <v>1162.3910000000001</v>
      </c>
      <c r="E58" s="105">
        <f t="shared" si="120"/>
        <v>1155.829</v>
      </c>
      <c r="F58" s="106">
        <f t="shared" si="121"/>
        <v>44885</v>
      </c>
      <c r="G58" s="107">
        <f t="shared" si="1"/>
        <v>-5.6452605018449953E-3</v>
      </c>
      <c r="H58" s="108">
        <f t="shared" si="26"/>
        <v>44946</v>
      </c>
      <c r="I58" s="108">
        <f t="shared" si="13"/>
        <v>44946</v>
      </c>
      <c r="J58" s="109">
        <f t="shared" si="14"/>
        <v>23</v>
      </c>
      <c r="K58" s="109">
        <f t="shared" si="144"/>
        <v>14</v>
      </c>
      <c r="L58" s="8">
        <f t="shared" si="15"/>
        <v>1</v>
      </c>
      <c r="M58" s="110">
        <f t="shared" si="147"/>
        <v>1</v>
      </c>
      <c r="N58" s="110">
        <f t="shared" si="128"/>
        <v>1</v>
      </c>
      <c r="O58" s="103">
        <f t="shared" si="129"/>
        <v>1</v>
      </c>
      <c r="P58" s="103">
        <f t="shared" si="4"/>
        <v>974.32696298999997</v>
      </c>
      <c r="Q58" s="11">
        <f t="shared" si="36"/>
        <v>0</v>
      </c>
      <c r="R58" s="30">
        <f t="shared" si="17"/>
        <v>0</v>
      </c>
      <c r="S58" s="8">
        <f t="shared" si="5"/>
        <v>0</v>
      </c>
      <c r="T58" s="113">
        <f t="shared" si="18"/>
        <v>0.16</v>
      </c>
      <c r="U58" s="111">
        <f t="shared" si="130"/>
        <v>14</v>
      </c>
      <c r="V58" s="111">
        <v>252</v>
      </c>
      <c r="W58" s="110">
        <f t="shared" si="6"/>
        <v>1.0082796439999999</v>
      </c>
      <c r="X58" s="103">
        <f t="shared" si="7"/>
        <v>8.0670803899999992</v>
      </c>
      <c r="Y58" s="103">
        <f t="shared" si="8"/>
        <v>0</v>
      </c>
      <c r="Z58" s="114" t="str">
        <f t="shared" si="27"/>
        <v>A+J=</v>
      </c>
      <c r="AA58" s="108">
        <f t="shared" si="28"/>
        <v>44946</v>
      </c>
      <c r="AB58" s="4"/>
      <c r="AC58" s="115"/>
      <c r="AD58" s="121"/>
      <c r="AE58" s="117"/>
      <c r="AF58" s="119"/>
      <c r="AG58" s="128"/>
      <c r="AH58" s="127"/>
      <c r="AI58" s="123"/>
      <c r="AJ58" s="117"/>
      <c r="AK58" s="115"/>
      <c r="AL58" s="124"/>
      <c r="AM58" s="121"/>
      <c r="AO58" s="121">
        <f t="shared" si="131"/>
        <v>46349</v>
      </c>
      <c r="AP58" s="148">
        <f>VLOOKUP($AO58,[1]Plan1!$CI$223:$CM$400,2)</f>
        <v>1146.575</v>
      </c>
      <c r="AQ58" s="145">
        <f t="shared" si="21"/>
        <v>46288</v>
      </c>
      <c r="AR58" s="146">
        <f>VLOOKUP($AO58,[1]Plan1!$CI$223:$CM$400,4)</f>
        <v>1146.575</v>
      </c>
      <c r="AS58" s="145">
        <f t="shared" si="22"/>
        <v>46318</v>
      </c>
      <c r="AT58" s="147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22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3"/>
      <c r="DH58" s="1"/>
      <c r="DI58" s="1"/>
      <c r="DJ58" s="1"/>
      <c r="DK58" s="1"/>
      <c r="DL58" s="1"/>
      <c r="DM58" s="1"/>
      <c r="DN58" s="1"/>
      <c r="DO58" s="1"/>
      <c r="DP58" s="1"/>
      <c r="DQ58" s="4"/>
      <c r="DR58" s="15"/>
      <c r="DS58" s="15"/>
      <c r="DT58" s="24"/>
      <c r="DU58" s="15"/>
      <c r="DV58" s="16"/>
      <c r="DW58" s="15"/>
    </row>
    <row r="59" spans="1:127" ht="12.75" x14ac:dyDescent="0.2">
      <c r="A59" s="102">
        <f t="shared" si="10"/>
        <v>44935</v>
      </c>
      <c r="B59" s="103">
        <f t="shared" si="0"/>
        <v>982.39404337999997</v>
      </c>
      <c r="C59" s="103">
        <f t="shared" si="24"/>
        <v>974.32696298999997</v>
      </c>
      <c r="D59" s="104">
        <f t="shared" si="11"/>
        <v>1162.3910000000001</v>
      </c>
      <c r="E59" s="105">
        <f t="shared" si="120"/>
        <v>1155.829</v>
      </c>
      <c r="F59" s="106">
        <f t="shared" si="121"/>
        <v>44885</v>
      </c>
      <c r="G59" s="107">
        <f t="shared" si="1"/>
        <v>-5.6452605018449953E-3</v>
      </c>
      <c r="H59" s="108">
        <f t="shared" si="26"/>
        <v>44946</v>
      </c>
      <c r="I59" s="108">
        <f t="shared" si="13"/>
        <v>44946</v>
      </c>
      <c r="J59" s="109">
        <f t="shared" si="14"/>
        <v>23</v>
      </c>
      <c r="K59" s="109">
        <f t="shared" si="144"/>
        <v>14</v>
      </c>
      <c r="L59" s="8">
        <f t="shared" si="15"/>
        <v>1</v>
      </c>
      <c r="M59" s="110">
        <f t="shared" si="147"/>
        <v>1</v>
      </c>
      <c r="N59" s="110">
        <f t="shared" si="128"/>
        <v>1</v>
      </c>
      <c r="O59" s="103">
        <f t="shared" si="129"/>
        <v>1</v>
      </c>
      <c r="P59" s="103">
        <f t="shared" si="4"/>
        <v>974.32696298999997</v>
      </c>
      <c r="Q59" s="11">
        <f t="shared" si="36"/>
        <v>0</v>
      </c>
      <c r="R59" s="30">
        <f t="shared" si="17"/>
        <v>0</v>
      </c>
      <c r="S59" s="8">
        <f t="shared" si="5"/>
        <v>0</v>
      </c>
      <c r="T59" s="113">
        <f t="shared" si="18"/>
        <v>0.16</v>
      </c>
      <c r="U59" s="111">
        <f t="shared" si="130"/>
        <v>14</v>
      </c>
      <c r="V59" s="111">
        <v>252</v>
      </c>
      <c r="W59" s="110">
        <f t="shared" si="6"/>
        <v>1.0082796439999999</v>
      </c>
      <c r="X59" s="103">
        <f t="shared" si="7"/>
        <v>8.0670803899999992</v>
      </c>
      <c r="Y59" s="103">
        <f t="shared" si="8"/>
        <v>0</v>
      </c>
      <c r="Z59" s="114" t="str">
        <f t="shared" si="27"/>
        <v>A+J=</v>
      </c>
      <c r="AA59" s="108">
        <f t="shared" si="28"/>
        <v>44946</v>
      </c>
      <c r="AB59" s="4"/>
      <c r="AC59" s="115"/>
      <c r="AD59" s="121"/>
      <c r="AE59" s="117"/>
      <c r="AF59" s="119"/>
      <c r="AG59" s="128"/>
      <c r="AH59" s="127"/>
      <c r="AI59" s="123"/>
      <c r="AJ59" s="117"/>
      <c r="AK59" s="115"/>
      <c r="AL59" s="124"/>
      <c r="AM59" s="121"/>
      <c r="AO59" s="121">
        <f t="shared" si="131"/>
        <v>46377</v>
      </c>
      <c r="AP59" s="148">
        <f>VLOOKUP($AO59,[1]Plan1!$CI$223:$CM$400,2)</f>
        <v>1146.575</v>
      </c>
      <c r="AQ59" s="145">
        <f t="shared" si="21"/>
        <v>46316</v>
      </c>
      <c r="AR59" s="146">
        <f>VLOOKUP($AO59,[1]Plan1!$CI$223:$CM$400,4)</f>
        <v>1146.575</v>
      </c>
      <c r="AS59" s="145">
        <f t="shared" si="22"/>
        <v>46347</v>
      </c>
      <c r="AT59" s="147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22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3"/>
      <c r="DH59" s="1"/>
      <c r="DI59" s="1"/>
      <c r="DJ59" s="1"/>
      <c r="DK59" s="1"/>
      <c r="DL59" s="1"/>
      <c r="DM59" s="1"/>
      <c r="DN59" s="1"/>
      <c r="DO59" s="1"/>
      <c r="DP59" s="1"/>
      <c r="DQ59" s="4"/>
      <c r="DR59" s="15"/>
      <c r="DS59" s="15"/>
      <c r="DT59" s="24"/>
      <c r="DU59" s="15"/>
      <c r="DV59" s="16"/>
      <c r="DW59" s="15"/>
    </row>
    <row r="60" spans="1:127" ht="12.75" x14ac:dyDescent="0.2">
      <c r="A60" s="102">
        <f t="shared" si="10"/>
        <v>44936</v>
      </c>
      <c r="B60" s="103">
        <f t="shared" si="0"/>
        <v>982.97281307999992</v>
      </c>
      <c r="C60" s="103">
        <f t="shared" si="24"/>
        <v>974.32696298999997</v>
      </c>
      <c r="D60" s="104">
        <f t="shared" si="11"/>
        <v>1162.3910000000001</v>
      </c>
      <c r="E60" s="105">
        <f t="shared" si="120"/>
        <v>1155.829</v>
      </c>
      <c r="F60" s="106">
        <f t="shared" si="121"/>
        <v>44885</v>
      </c>
      <c r="G60" s="107">
        <f t="shared" si="1"/>
        <v>-5.6452605018449953E-3</v>
      </c>
      <c r="H60" s="108">
        <f t="shared" si="26"/>
        <v>44946</v>
      </c>
      <c r="I60" s="108">
        <f t="shared" si="13"/>
        <v>44946</v>
      </c>
      <c r="J60" s="109">
        <f t="shared" si="14"/>
        <v>23</v>
      </c>
      <c r="K60" s="109">
        <f t="shared" si="144"/>
        <v>15</v>
      </c>
      <c r="L60" s="8">
        <f t="shared" si="15"/>
        <v>1</v>
      </c>
      <c r="M60" s="110">
        <f t="shared" si="147"/>
        <v>1</v>
      </c>
      <c r="N60" s="110">
        <f t="shared" si="128"/>
        <v>1</v>
      </c>
      <c r="O60" s="103">
        <f t="shared" si="129"/>
        <v>1</v>
      </c>
      <c r="P60" s="103">
        <f t="shared" si="4"/>
        <v>974.32696298999997</v>
      </c>
      <c r="Q60" s="11">
        <f t="shared" si="36"/>
        <v>0</v>
      </c>
      <c r="R60" s="30">
        <f t="shared" si="17"/>
        <v>0</v>
      </c>
      <c r="S60" s="8">
        <f t="shared" si="5"/>
        <v>0</v>
      </c>
      <c r="T60" s="113">
        <f t="shared" si="18"/>
        <v>0.16</v>
      </c>
      <c r="U60" s="111">
        <f t="shared" si="130"/>
        <v>15</v>
      </c>
      <c r="V60" s="111">
        <v>252</v>
      </c>
      <c r="W60" s="110">
        <f t="shared" si="6"/>
        <v>1.008873664</v>
      </c>
      <c r="X60" s="103">
        <f t="shared" si="7"/>
        <v>8.6458500899999997</v>
      </c>
      <c r="Y60" s="103">
        <f t="shared" si="8"/>
        <v>0</v>
      </c>
      <c r="Z60" s="114" t="str">
        <f t="shared" si="27"/>
        <v>A+J=</v>
      </c>
      <c r="AA60" s="108">
        <f t="shared" si="28"/>
        <v>44946</v>
      </c>
      <c r="AB60" s="4"/>
      <c r="AC60" s="115"/>
      <c r="AD60" s="121"/>
      <c r="AE60" s="117"/>
      <c r="AF60" s="119"/>
      <c r="AG60" s="128"/>
      <c r="AH60" s="127"/>
      <c r="AI60" s="123"/>
      <c r="AJ60" s="117"/>
      <c r="AK60" s="115"/>
      <c r="AL60" s="124"/>
      <c r="AM60" s="121"/>
      <c r="AO60" s="121">
        <f t="shared" si="131"/>
        <v>46407</v>
      </c>
      <c r="AP60" s="148">
        <f>VLOOKUP($AO60,[1]Plan1!$CI$223:$CM$400,2)</f>
        <v>1146.575</v>
      </c>
      <c r="AQ60" s="145">
        <f t="shared" si="21"/>
        <v>46346</v>
      </c>
      <c r="AR60" s="146">
        <f>VLOOKUP($AO60,[1]Plan1!$CI$223:$CM$400,4)</f>
        <v>1146.575</v>
      </c>
      <c r="AS60" s="145">
        <f t="shared" si="22"/>
        <v>46376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22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3"/>
      <c r="DH60" s="1"/>
      <c r="DI60" s="1"/>
      <c r="DJ60" s="1"/>
      <c r="DK60" s="1"/>
      <c r="DL60" s="1"/>
      <c r="DM60" s="1"/>
      <c r="DN60" s="1"/>
      <c r="DO60" s="1"/>
      <c r="DP60" s="1"/>
      <c r="DQ60" s="4"/>
      <c r="DR60" s="15"/>
      <c r="DS60" s="15"/>
      <c r="DT60" s="24"/>
      <c r="DU60" s="15"/>
      <c r="DV60" s="16"/>
      <c r="DW60" s="15"/>
    </row>
    <row r="61" spans="1:127" ht="12.75" x14ac:dyDescent="0.2">
      <c r="A61" s="102">
        <f t="shared" si="10"/>
        <v>44937</v>
      </c>
      <c r="B61" s="103">
        <f t="shared" si="0"/>
        <v>983.55192281999996</v>
      </c>
      <c r="C61" s="103">
        <f t="shared" si="24"/>
        <v>974.32696298999997</v>
      </c>
      <c r="D61" s="104">
        <f t="shared" si="11"/>
        <v>1162.3910000000001</v>
      </c>
      <c r="E61" s="105">
        <f t="shared" si="120"/>
        <v>1155.829</v>
      </c>
      <c r="F61" s="106">
        <f t="shared" si="121"/>
        <v>44885</v>
      </c>
      <c r="G61" s="107">
        <f t="shared" si="1"/>
        <v>-5.6452605018449953E-3</v>
      </c>
      <c r="H61" s="108">
        <f t="shared" si="26"/>
        <v>44946</v>
      </c>
      <c r="I61" s="108">
        <f t="shared" si="13"/>
        <v>44946</v>
      </c>
      <c r="J61" s="109">
        <f t="shared" si="14"/>
        <v>23</v>
      </c>
      <c r="K61" s="109">
        <f t="shared" si="144"/>
        <v>16</v>
      </c>
      <c r="L61" s="8">
        <f t="shared" si="15"/>
        <v>1</v>
      </c>
      <c r="M61" s="110">
        <f t="shared" si="147"/>
        <v>1</v>
      </c>
      <c r="N61" s="110">
        <f t="shared" si="128"/>
        <v>1</v>
      </c>
      <c r="O61" s="103">
        <f t="shared" si="129"/>
        <v>1</v>
      </c>
      <c r="P61" s="103">
        <f t="shared" si="4"/>
        <v>974.32696298999997</v>
      </c>
      <c r="Q61" s="11">
        <f t="shared" si="36"/>
        <v>0</v>
      </c>
      <c r="R61" s="30">
        <f t="shared" si="17"/>
        <v>0</v>
      </c>
      <c r="S61" s="8">
        <f t="shared" si="5"/>
        <v>0</v>
      </c>
      <c r="T61" s="113">
        <f t="shared" si="18"/>
        <v>0.16</v>
      </c>
      <c r="U61" s="111">
        <f t="shared" si="130"/>
        <v>16</v>
      </c>
      <c r="V61" s="111">
        <v>252</v>
      </c>
      <c r="W61" s="110">
        <f t="shared" si="6"/>
        <v>1.0094680330000001</v>
      </c>
      <c r="X61" s="103">
        <f t="shared" si="7"/>
        <v>9.2249598299999995</v>
      </c>
      <c r="Y61" s="103">
        <f t="shared" si="8"/>
        <v>0</v>
      </c>
      <c r="Z61" s="114" t="str">
        <f t="shared" si="27"/>
        <v>A+J=</v>
      </c>
      <c r="AA61" s="108">
        <f t="shared" si="28"/>
        <v>44946</v>
      </c>
      <c r="AB61" s="4"/>
      <c r="AC61" s="115"/>
      <c r="AD61" s="121"/>
      <c r="AE61" s="117"/>
      <c r="AF61" s="119"/>
      <c r="AG61" s="128"/>
      <c r="AH61" s="127"/>
      <c r="AI61" s="123"/>
      <c r="AJ61" s="117"/>
      <c r="AK61" s="115"/>
      <c r="AL61" s="124"/>
      <c r="AM61" s="121"/>
      <c r="AO61" s="121">
        <f t="shared" si="131"/>
        <v>46440</v>
      </c>
      <c r="AP61" s="148">
        <f>VLOOKUP($AO61,[1]Plan1!$CI$223:$CM$400,2)</f>
        <v>1146.575</v>
      </c>
      <c r="AQ61" s="145">
        <f t="shared" si="21"/>
        <v>46378</v>
      </c>
      <c r="AR61" s="146">
        <f>VLOOKUP($AO61,[1]Plan1!$CI$223:$CM$400,4)</f>
        <v>1146.575</v>
      </c>
      <c r="AS61" s="145">
        <f t="shared" si="22"/>
        <v>46409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22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3"/>
      <c r="DH61" s="1"/>
      <c r="DI61" s="1"/>
      <c r="DJ61" s="1"/>
      <c r="DK61" s="1"/>
      <c r="DL61" s="1"/>
      <c r="DM61" s="1"/>
      <c r="DN61" s="1"/>
      <c r="DO61" s="1"/>
      <c r="DP61" s="1"/>
      <c r="DQ61" s="4"/>
      <c r="DR61" s="15"/>
      <c r="DS61" s="15"/>
      <c r="DT61" s="24"/>
      <c r="DU61" s="15"/>
      <c r="DV61" s="16"/>
      <c r="DW61" s="15"/>
    </row>
    <row r="62" spans="1:127" ht="12.75" x14ac:dyDescent="0.2">
      <c r="A62" s="102">
        <f t="shared" si="10"/>
        <v>44938</v>
      </c>
      <c r="B62" s="103">
        <f t="shared" si="0"/>
        <v>984.13137454999992</v>
      </c>
      <c r="C62" s="103">
        <f t="shared" si="24"/>
        <v>974.32696298999997</v>
      </c>
      <c r="D62" s="104">
        <f t="shared" si="11"/>
        <v>1162.3910000000001</v>
      </c>
      <c r="E62" s="105">
        <f t="shared" si="120"/>
        <v>1155.829</v>
      </c>
      <c r="F62" s="106">
        <f t="shared" si="121"/>
        <v>44885</v>
      </c>
      <c r="G62" s="107">
        <f t="shared" si="1"/>
        <v>-5.6452605018449953E-3</v>
      </c>
      <c r="H62" s="108">
        <f t="shared" si="26"/>
        <v>44946</v>
      </c>
      <c r="I62" s="108">
        <f t="shared" si="13"/>
        <v>44946</v>
      </c>
      <c r="J62" s="109">
        <f t="shared" si="14"/>
        <v>23</v>
      </c>
      <c r="K62" s="109">
        <f t="shared" si="144"/>
        <v>17</v>
      </c>
      <c r="L62" s="8">
        <f t="shared" si="15"/>
        <v>1</v>
      </c>
      <c r="M62" s="110">
        <f t="shared" si="147"/>
        <v>1</v>
      </c>
      <c r="N62" s="110">
        <f t="shared" si="128"/>
        <v>1</v>
      </c>
      <c r="O62" s="103">
        <f t="shared" si="129"/>
        <v>1</v>
      </c>
      <c r="P62" s="103">
        <f t="shared" si="4"/>
        <v>974.32696298999997</v>
      </c>
      <c r="Q62" s="11">
        <f t="shared" si="36"/>
        <v>0</v>
      </c>
      <c r="R62" s="30">
        <f t="shared" si="17"/>
        <v>0</v>
      </c>
      <c r="S62" s="8">
        <f t="shared" si="5"/>
        <v>0</v>
      </c>
      <c r="T62" s="113">
        <f t="shared" si="18"/>
        <v>0.16</v>
      </c>
      <c r="U62" s="111">
        <f t="shared" si="130"/>
        <v>17</v>
      </c>
      <c r="V62" s="111">
        <v>252</v>
      </c>
      <c r="W62" s="110">
        <f t="shared" si="6"/>
        <v>1.0100627529999999</v>
      </c>
      <c r="X62" s="103">
        <f t="shared" si="7"/>
        <v>9.8044115600000001</v>
      </c>
      <c r="Y62" s="103">
        <f t="shared" si="8"/>
        <v>0</v>
      </c>
      <c r="Z62" s="114" t="str">
        <f t="shared" si="27"/>
        <v>A+J=</v>
      </c>
      <c r="AA62" s="108">
        <f t="shared" si="28"/>
        <v>44946</v>
      </c>
      <c r="AB62" s="4"/>
      <c r="AC62" s="115"/>
      <c r="AD62" s="121"/>
      <c r="AE62" s="117"/>
      <c r="AF62" s="119"/>
      <c r="AG62" s="128"/>
      <c r="AH62" s="127"/>
      <c r="AI62" s="123"/>
      <c r="AJ62" s="117"/>
      <c r="AK62" s="115"/>
      <c r="AL62" s="124"/>
      <c r="AM62" s="121"/>
      <c r="AO62" s="121">
        <f t="shared" si="131"/>
        <v>46468</v>
      </c>
      <c r="AP62" s="148">
        <f>VLOOKUP($AO62,[1]Plan1!$CI$223:$CM$400,2)</f>
        <v>1146.575</v>
      </c>
      <c r="AQ62" s="145">
        <f t="shared" si="21"/>
        <v>46409</v>
      </c>
      <c r="AR62" s="146">
        <f>VLOOKUP($AO62,[1]Plan1!$CI$223:$CM$400,4)</f>
        <v>1146.575</v>
      </c>
      <c r="AS62" s="145">
        <f t="shared" si="22"/>
        <v>46440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22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3"/>
      <c r="DH62" s="1"/>
      <c r="DI62" s="1"/>
      <c r="DJ62" s="1"/>
      <c r="DK62" s="1"/>
      <c r="DL62" s="1"/>
      <c r="DM62" s="1"/>
      <c r="DN62" s="1"/>
      <c r="DO62" s="1"/>
      <c r="DP62" s="1"/>
      <c r="DQ62" s="4"/>
      <c r="DR62" s="15"/>
      <c r="DS62" s="15"/>
      <c r="DT62" s="24"/>
      <c r="DU62" s="15"/>
      <c r="DV62" s="16"/>
      <c r="DW62" s="15"/>
    </row>
    <row r="63" spans="1:127" ht="12.75" x14ac:dyDescent="0.2">
      <c r="A63" s="102">
        <f t="shared" si="10"/>
        <v>44939</v>
      </c>
      <c r="B63" s="103">
        <f t="shared" si="0"/>
        <v>984.71116729999994</v>
      </c>
      <c r="C63" s="103">
        <f t="shared" si="24"/>
        <v>974.32696298999997</v>
      </c>
      <c r="D63" s="104">
        <f t="shared" si="11"/>
        <v>1162.3910000000001</v>
      </c>
      <c r="E63" s="105">
        <f t="shared" si="120"/>
        <v>1155.829</v>
      </c>
      <c r="F63" s="106">
        <f t="shared" si="121"/>
        <v>44885</v>
      </c>
      <c r="G63" s="107">
        <f t="shared" si="1"/>
        <v>-5.6452605018449953E-3</v>
      </c>
      <c r="H63" s="108">
        <f t="shared" si="26"/>
        <v>44946</v>
      </c>
      <c r="I63" s="108">
        <f t="shared" si="13"/>
        <v>44946</v>
      </c>
      <c r="J63" s="109">
        <f t="shared" si="14"/>
        <v>23</v>
      </c>
      <c r="K63" s="109">
        <f t="shared" si="144"/>
        <v>18</v>
      </c>
      <c r="L63" s="8">
        <f t="shared" si="15"/>
        <v>1</v>
      </c>
      <c r="M63" s="110">
        <f t="shared" si="147"/>
        <v>1</v>
      </c>
      <c r="N63" s="110">
        <f t="shared" si="128"/>
        <v>1</v>
      </c>
      <c r="O63" s="103">
        <f t="shared" si="129"/>
        <v>1</v>
      </c>
      <c r="P63" s="103">
        <f t="shared" si="4"/>
        <v>974.32696298999997</v>
      </c>
      <c r="Q63" s="11">
        <f t="shared" si="36"/>
        <v>0</v>
      </c>
      <c r="R63" s="30">
        <f t="shared" si="17"/>
        <v>0</v>
      </c>
      <c r="S63" s="8">
        <f t="shared" si="5"/>
        <v>0</v>
      </c>
      <c r="T63" s="113">
        <f t="shared" si="18"/>
        <v>0.16</v>
      </c>
      <c r="U63" s="111">
        <f t="shared" si="130"/>
        <v>18</v>
      </c>
      <c r="V63" s="111">
        <v>252</v>
      </c>
      <c r="W63" s="110">
        <f t="shared" si="6"/>
        <v>1.0106578230000001</v>
      </c>
      <c r="X63" s="103">
        <f t="shared" si="7"/>
        <v>10.384204309999999</v>
      </c>
      <c r="Y63" s="103">
        <f t="shared" si="8"/>
        <v>0</v>
      </c>
      <c r="Z63" s="114" t="str">
        <f t="shared" si="27"/>
        <v>A+J=</v>
      </c>
      <c r="AA63" s="108">
        <f t="shared" si="28"/>
        <v>44946</v>
      </c>
      <c r="AB63" s="4"/>
      <c r="AC63" s="115"/>
      <c r="AD63" s="121"/>
      <c r="AE63" s="117"/>
      <c r="AF63" s="119"/>
      <c r="AG63" s="128"/>
      <c r="AH63" s="127"/>
      <c r="AI63" s="123"/>
      <c r="AJ63" s="117"/>
      <c r="AK63" s="115"/>
      <c r="AL63" s="124"/>
      <c r="AM63" s="121"/>
      <c r="AO63" s="121">
        <f t="shared" si="131"/>
        <v>46497</v>
      </c>
      <c r="AP63" s="148">
        <f>VLOOKUP($AO63,[1]Plan1!$CI$223:$CM$400,2)</f>
        <v>1146.575</v>
      </c>
      <c r="AQ63" s="145">
        <f t="shared" si="21"/>
        <v>46438</v>
      </c>
      <c r="AR63" s="146">
        <f>VLOOKUP($AO63,[1]Plan1!$CI$223:$CM$400,4)</f>
        <v>1146.575</v>
      </c>
      <c r="AS63" s="145">
        <f t="shared" si="22"/>
        <v>46466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22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3"/>
      <c r="DH63" s="1"/>
      <c r="DI63" s="1"/>
      <c r="DJ63" s="1"/>
      <c r="DK63" s="1"/>
      <c r="DL63" s="1"/>
      <c r="DM63" s="1"/>
      <c r="DN63" s="1"/>
      <c r="DO63" s="1"/>
      <c r="DP63" s="1"/>
      <c r="DQ63" s="4"/>
      <c r="DR63" s="15"/>
      <c r="DS63" s="15"/>
      <c r="DT63" s="24"/>
      <c r="DU63" s="15"/>
      <c r="DV63" s="16"/>
      <c r="DW63" s="15"/>
    </row>
    <row r="64" spans="1:127" ht="12.75" x14ac:dyDescent="0.2">
      <c r="A64" s="102">
        <f t="shared" si="10"/>
        <v>44940</v>
      </c>
      <c r="B64" s="103">
        <f t="shared" si="0"/>
        <v>985.29130204000001</v>
      </c>
      <c r="C64" s="103">
        <f t="shared" si="24"/>
        <v>974.32696298999997</v>
      </c>
      <c r="D64" s="104">
        <f t="shared" si="11"/>
        <v>1162.3910000000001</v>
      </c>
      <c r="E64" s="105">
        <f t="shared" si="120"/>
        <v>1155.829</v>
      </c>
      <c r="F64" s="106">
        <f t="shared" si="121"/>
        <v>44885</v>
      </c>
      <c r="G64" s="107">
        <f t="shared" si="1"/>
        <v>-5.6452605018449953E-3</v>
      </c>
      <c r="H64" s="108">
        <f t="shared" si="26"/>
        <v>44946</v>
      </c>
      <c r="I64" s="108">
        <f t="shared" si="13"/>
        <v>44946</v>
      </c>
      <c r="J64" s="109">
        <f t="shared" si="14"/>
        <v>23</v>
      </c>
      <c r="K64" s="109">
        <f t="shared" si="144"/>
        <v>19</v>
      </c>
      <c r="L64" s="8">
        <f t="shared" si="15"/>
        <v>1</v>
      </c>
      <c r="M64" s="110">
        <f t="shared" si="147"/>
        <v>1</v>
      </c>
      <c r="N64" s="110">
        <f t="shared" si="128"/>
        <v>1</v>
      </c>
      <c r="O64" s="103">
        <f t="shared" si="129"/>
        <v>1</v>
      </c>
      <c r="P64" s="103">
        <f t="shared" si="4"/>
        <v>974.32696298999997</v>
      </c>
      <c r="Q64" s="11">
        <f t="shared" si="36"/>
        <v>0</v>
      </c>
      <c r="R64" s="30">
        <f t="shared" si="17"/>
        <v>0</v>
      </c>
      <c r="S64" s="8">
        <f t="shared" si="5"/>
        <v>0</v>
      </c>
      <c r="T64" s="113">
        <f t="shared" si="18"/>
        <v>0.16</v>
      </c>
      <c r="U64" s="111">
        <f t="shared" si="130"/>
        <v>19</v>
      </c>
      <c r="V64" s="111">
        <v>252</v>
      </c>
      <c r="W64" s="110">
        <f t="shared" si="6"/>
        <v>1.0112532439999999</v>
      </c>
      <c r="X64" s="103">
        <f t="shared" si="7"/>
        <v>10.96433905</v>
      </c>
      <c r="Y64" s="103">
        <f t="shared" si="8"/>
        <v>0</v>
      </c>
      <c r="Z64" s="114" t="str">
        <f t="shared" si="27"/>
        <v>A+J=</v>
      </c>
      <c r="AA64" s="108">
        <f t="shared" si="28"/>
        <v>44946</v>
      </c>
      <c r="AB64" s="4"/>
      <c r="AC64" s="115"/>
      <c r="AD64" s="121"/>
      <c r="AE64" s="117"/>
      <c r="AF64" s="119"/>
      <c r="AG64" s="128"/>
      <c r="AH64" s="127"/>
      <c r="AI64" s="123"/>
      <c r="AJ64" s="117"/>
      <c r="AK64" s="115"/>
      <c r="AL64" s="124"/>
      <c r="AM64" s="121"/>
      <c r="AO64" s="121">
        <f t="shared" si="131"/>
        <v>46527</v>
      </c>
      <c r="AP64" s="148">
        <f>VLOOKUP($AO64,[1]Plan1!$CI$223:$CM$400,2)</f>
        <v>1146.575</v>
      </c>
      <c r="AQ64" s="145">
        <f t="shared" si="21"/>
        <v>46466</v>
      </c>
      <c r="AR64" s="146">
        <f>VLOOKUP($AO64,[1]Plan1!$CI$223:$CM$400,4)</f>
        <v>1146.575</v>
      </c>
      <c r="AS64" s="145">
        <f t="shared" si="22"/>
        <v>46497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22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3"/>
      <c r="DH64" s="1"/>
      <c r="DI64" s="1"/>
      <c r="DJ64" s="1"/>
      <c r="DK64" s="1"/>
      <c r="DL64" s="1"/>
      <c r="DM64" s="1"/>
      <c r="DN64" s="1"/>
      <c r="DO64" s="1"/>
      <c r="DP64" s="1"/>
      <c r="DQ64" s="4"/>
      <c r="DR64" s="15"/>
      <c r="DS64" s="15"/>
      <c r="DT64" s="24"/>
      <c r="DU64" s="15"/>
      <c r="DV64" s="16"/>
      <c r="DW64" s="15"/>
    </row>
    <row r="65" spans="1:127" ht="12.75" x14ac:dyDescent="0.2">
      <c r="A65" s="102">
        <f t="shared" si="10"/>
        <v>44941</v>
      </c>
      <c r="B65" s="103">
        <f t="shared" si="0"/>
        <v>985.29130204000001</v>
      </c>
      <c r="C65" s="103">
        <f t="shared" si="24"/>
        <v>974.32696298999997</v>
      </c>
      <c r="D65" s="104">
        <f t="shared" si="11"/>
        <v>1162.3910000000001</v>
      </c>
      <c r="E65" s="105">
        <f t="shared" si="120"/>
        <v>1155.829</v>
      </c>
      <c r="F65" s="106">
        <f t="shared" si="121"/>
        <v>44885</v>
      </c>
      <c r="G65" s="107">
        <f t="shared" si="1"/>
        <v>-5.6452605018449953E-3</v>
      </c>
      <c r="H65" s="108">
        <f t="shared" si="26"/>
        <v>44946</v>
      </c>
      <c r="I65" s="108">
        <f t="shared" si="13"/>
        <v>44946</v>
      </c>
      <c r="J65" s="109">
        <f t="shared" si="14"/>
        <v>23</v>
      </c>
      <c r="K65" s="109">
        <f t="shared" si="144"/>
        <v>19</v>
      </c>
      <c r="L65" s="8">
        <f t="shared" si="15"/>
        <v>1</v>
      </c>
      <c r="M65" s="110">
        <f t="shared" si="147"/>
        <v>1</v>
      </c>
      <c r="N65" s="110">
        <f t="shared" si="128"/>
        <v>1</v>
      </c>
      <c r="O65" s="103">
        <f t="shared" si="129"/>
        <v>1</v>
      </c>
      <c r="P65" s="103">
        <f t="shared" si="4"/>
        <v>974.32696298999997</v>
      </c>
      <c r="Q65" s="11">
        <f t="shared" si="36"/>
        <v>0</v>
      </c>
      <c r="R65" s="30">
        <f t="shared" si="17"/>
        <v>0</v>
      </c>
      <c r="S65" s="8">
        <f t="shared" si="5"/>
        <v>0</v>
      </c>
      <c r="T65" s="113">
        <f t="shared" si="18"/>
        <v>0.16</v>
      </c>
      <c r="U65" s="111">
        <f t="shared" si="130"/>
        <v>19</v>
      </c>
      <c r="V65" s="111">
        <v>252</v>
      </c>
      <c r="W65" s="110">
        <f t="shared" si="6"/>
        <v>1.0112532439999999</v>
      </c>
      <c r="X65" s="103">
        <f t="shared" si="7"/>
        <v>10.96433905</v>
      </c>
      <c r="Y65" s="103">
        <f t="shared" si="8"/>
        <v>0</v>
      </c>
      <c r="Z65" s="114" t="str">
        <f t="shared" si="27"/>
        <v>A+J=</v>
      </c>
      <c r="AA65" s="108">
        <f t="shared" si="28"/>
        <v>44946</v>
      </c>
      <c r="AB65" s="4"/>
      <c r="AC65" s="115"/>
      <c r="AD65" s="121"/>
      <c r="AE65" s="117"/>
      <c r="AF65" s="119"/>
      <c r="AG65" s="128"/>
      <c r="AH65" s="127"/>
      <c r="AI65" s="123"/>
      <c r="AJ65" s="117"/>
      <c r="AK65" s="115"/>
      <c r="AL65" s="124"/>
      <c r="AM65" s="121"/>
      <c r="AO65" s="121">
        <f t="shared" si="131"/>
        <v>46559</v>
      </c>
      <c r="AP65" s="148">
        <f>VLOOKUP($AO65,[1]Plan1!$CI$223:$CM$400,2)</f>
        <v>1146.575</v>
      </c>
      <c r="AQ65" s="145">
        <f t="shared" si="21"/>
        <v>46498</v>
      </c>
      <c r="AR65" s="146">
        <f>VLOOKUP($AO65,[1]Plan1!$CI$223:$CM$400,4)</f>
        <v>1146.575</v>
      </c>
      <c r="AS65" s="145">
        <f t="shared" si="22"/>
        <v>46528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22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3"/>
      <c r="DH65" s="1"/>
      <c r="DI65" s="1"/>
      <c r="DJ65" s="1"/>
      <c r="DK65" s="1"/>
      <c r="DL65" s="1"/>
      <c r="DM65" s="1"/>
      <c r="DN65" s="1"/>
      <c r="DO65" s="1"/>
      <c r="DP65" s="1"/>
      <c r="DQ65" s="4"/>
      <c r="DR65" s="15"/>
      <c r="DS65" s="15"/>
      <c r="DT65" s="24"/>
      <c r="DU65" s="15"/>
      <c r="DV65" s="16"/>
      <c r="DW65" s="27"/>
    </row>
    <row r="66" spans="1:127" ht="12.75" x14ac:dyDescent="0.2">
      <c r="A66" s="102">
        <f t="shared" si="10"/>
        <v>44942</v>
      </c>
      <c r="B66" s="103">
        <f t="shared" si="0"/>
        <v>985.29130204000001</v>
      </c>
      <c r="C66" s="103">
        <f t="shared" si="24"/>
        <v>974.32696298999997</v>
      </c>
      <c r="D66" s="104">
        <f t="shared" si="11"/>
        <v>1162.3910000000001</v>
      </c>
      <c r="E66" s="105">
        <f t="shared" si="120"/>
        <v>1155.829</v>
      </c>
      <c r="F66" s="106">
        <f t="shared" si="121"/>
        <v>44885</v>
      </c>
      <c r="G66" s="107">
        <f t="shared" si="1"/>
        <v>-5.6452605018449953E-3</v>
      </c>
      <c r="H66" s="108">
        <f t="shared" si="26"/>
        <v>44946</v>
      </c>
      <c r="I66" s="108">
        <f t="shared" si="13"/>
        <v>44946</v>
      </c>
      <c r="J66" s="109">
        <f t="shared" si="14"/>
        <v>23</v>
      </c>
      <c r="K66" s="109">
        <f t="shared" si="144"/>
        <v>19</v>
      </c>
      <c r="L66" s="8">
        <f t="shared" si="15"/>
        <v>1</v>
      </c>
      <c r="M66" s="110">
        <f t="shared" si="147"/>
        <v>1</v>
      </c>
      <c r="N66" s="110">
        <f t="shared" si="128"/>
        <v>1</v>
      </c>
      <c r="O66" s="103">
        <f t="shared" si="129"/>
        <v>1</v>
      </c>
      <c r="P66" s="103">
        <f t="shared" si="4"/>
        <v>974.32696298999997</v>
      </c>
      <c r="Q66" s="11">
        <f t="shared" si="36"/>
        <v>0</v>
      </c>
      <c r="R66" s="30">
        <f t="shared" si="17"/>
        <v>0</v>
      </c>
      <c r="S66" s="8">
        <f t="shared" si="5"/>
        <v>0</v>
      </c>
      <c r="T66" s="113">
        <f t="shared" si="18"/>
        <v>0.16</v>
      </c>
      <c r="U66" s="111">
        <f t="shared" si="130"/>
        <v>19</v>
      </c>
      <c r="V66" s="111">
        <v>252</v>
      </c>
      <c r="W66" s="110">
        <f t="shared" si="6"/>
        <v>1.0112532439999999</v>
      </c>
      <c r="X66" s="103">
        <f t="shared" si="7"/>
        <v>10.96433905</v>
      </c>
      <c r="Y66" s="103">
        <f t="shared" si="8"/>
        <v>0</v>
      </c>
      <c r="Z66" s="114" t="str">
        <f t="shared" si="27"/>
        <v>A+J=</v>
      </c>
      <c r="AA66" s="108">
        <f t="shared" si="28"/>
        <v>44946</v>
      </c>
      <c r="AB66" s="4"/>
      <c r="AC66" s="115"/>
      <c r="AD66" s="121"/>
      <c r="AE66" s="117"/>
      <c r="AF66" s="119"/>
      <c r="AG66" s="128"/>
      <c r="AH66" s="127"/>
      <c r="AI66" s="123"/>
      <c r="AJ66" s="117"/>
      <c r="AK66" s="115"/>
      <c r="AL66" s="124"/>
      <c r="AM66" s="121"/>
      <c r="AO66" s="121">
        <f t="shared" si="131"/>
        <v>46588</v>
      </c>
      <c r="AP66" s="148">
        <f>VLOOKUP($AO66,[1]Plan1!$CI$223:$CM$400,2)</f>
        <v>1146.575</v>
      </c>
      <c r="AQ66" s="145">
        <f t="shared" si="21"/>
        <v>46527</v>
      </c>
      <c r="AR66" s="146">
        <f>VLOOKUP($AO66,[1]Plan1!$CI$223:$CM$400,4)</f>
        <v>1146.575</v>
      </c>
      <c r="AS66" s="145">
        <f t="shared" si="22"/>
        <v>46558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22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3"/>
      <c r="DH66" s="1"/>
      <c r="DI66" s="1"/>
      <c r="DJ66" s="1"/>
      <c r="DK66" s="1"/>
      <c r="DL66" s="1"/>
      <c r="DM66" s="1"/>
      <c r="DN66" s="1"/>
      <c r="DO66" s="1"/>
      <c r="DP66" s="1"/>
      <c r="DQ66" s="4"/>
      <c r="DR66" s="15"/>
      <c r="DS66" s="15"/>
      <c r="DT66" s="24"/>
      <c r="DU66" s="15"/>
      <c r="DV66" s="16"/>
      <c r="DW66" s="15"/>
    </row>
    <row r="67" spans="1:127" ht="12.75" x14ac:dyDescent="0.2">
      <c r="A67" s="102">
        <f t="shared" si="10"/>
        <v>44943</v>
      </c>
      <c r="B67" s="103">
        <f t="shared" si="0"/>
        <v>985.87177778</v>
      </c>
      <c r="C67" s="103">
        <f t="shared" si="24"/>
        <v>974.32696298999997</v>
      </c>
      <c r="D67" s="104">
        <f t="shared" si="11"/>
        <v>1162.3910000000001</v>
      </c>
      <c r="E67" s="105">
        <f t="shared" si="120"/>
        <v>1155.829</v>
      </c>
      <c r="F67" s="106">
        <f t="shared" si="121"/>
        <v>44885</v>
      </c>
      <c r="G67" s="107">
        <f t="shared" si="1"/>
        <v>-5.6452605018449953E-3</v>
      </c>
      <c r="H67" s="108">
        <f t="shared" si="26"/>
        <v>44946</v>
      </c>
      <c r="I67" s="108">
        <f t="shared" si="13"/>
        <v>44946</v>
      </c>
      <c r="J67" s="109">
        <f t="shared" si="14"/>
        <v>23</v>
      </c>
      <c r="K67" s="109">
        <f t="shared" si="144"/>
        <v>20</v>
      </c>
      <c r="L67" s="8">
        <f t="shared" si="15"/>
        <v>1</v>
      </c>
      <c r="M67" s="110">
        <f t="shared" si="147"/>
        <v>1</v>
      </c>
      <c r="N67" s="110">
        <f t="shared" si="128"/>
        <v>1</v>
      </c>
      <c r="O67" s="103">
        <f t="shared" si="129"/>
        <v>1</v>
      </c>
      <c r="P67" s="103">
        <f t="shared" si="4"/>
        <v>974.32696298999997</v>
      </c>
      <c r="Q67" s="11">
        <f t="shared" si="36"/>
        <v>0</v>
      </c>
      <c r="R67" s="30">
        <f t="shared" si="17"/>
        <v>0</v>
      </c>
      <c r="S67" s="8">
        <f t="shared" si="5"/>
        <v>0</v>
      </c>
      <c r="T67" s="113">
        <f t="shared" si="18"/>
        <v>0.16</v>
      </c>
      <c r="U67" s="111">
        <f t="shared" si="130"/>
        <v>20</v>
      </c>
      <c r="V67" s="111">
        <v>252</v>
      </c>
      <c r="W67" s="110">
        <f t="shared" si="6"/>
        <v>1.0118490149999999</v>
      </c>
      <c r="X67" s="103">
        <f t="shared" si="7"/>
        <v>11.54481479</v>
      </c>
      <c r="Y67" s="103">
        <f t="shared" si="8"/>
        <v>0</v>
      </c>
      <c r="Z67" s="114" t="str">
        <f t="shared" si="27"/>
        <v>A+J=</v>
      </c>
      <c r="AA67" s="108">
        <f t="shared" si="28"/>
        <v>44946</v>
      </c>
      <c r="AB67" s="4"/>
      <c r="AC67" s="115"/>
      <c r="AD67" s="121"/>
      <c r="AE67" s="117"/>
      <c r="AF67" s="119"/>
      <c r="AG67" s="128"/>
      <c r="AH67" s="127"/>
      <c r="AI67" s="123"/>
      <c r="AJ67" s="117"/>
      <c r="AK67" s="115"/>
      <c r="AL67" s="124"/>
      <c r="AM67" s="121"/>
      <c r="AO67" s="121">
        <f t="shared" si="131"/>
        <v>46619</v>
      </c>
      <c r="AP67" s="148">
        <f>VLOOKUP($AO67,[1]Plan1!$CI$223:$CM$400,2)</f>
        <v>1146.575</v>
      </c>
      <c r="AQ67" s="145">
        <f t="shared" si="21"/>
        <v>46558</v>
      </c>
      <c r="AR67" s="146">
        <f>VLOOKUP($AO67,[1]Plan1!$CI$223:$CM$400,4)</f>
        <v>1146.575</v>
      </c>
      <c r="AS67" s="145">
        <f t="shared" si="22"/>
        <v>46588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22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3"/>
      <c r="DH67" s="1"/>
      <c r="DI67" s="1"/>
      <c r="DJ67" s="1"/>
      <c r="DK67" s="1"/>
      <c r="DL67" s="1"/>
      <c r="DM67" s="1"/>
      <c r="DN67" s="1"/>
      <c r="DO67" s="1"/>
      <c r="DP67" s="1"/>
      <c r="DQ67" s="4"/>
      <c r="DR67" s="15"/>
      <c r="DS67" s="15"/>
      <c r="DT67" s="24"/>
      <c r="DU67" s="15"/>
      <c r="DV67" s="16"/>
      <c r="DW67" s="15"/>
    </row>
    <row r="68" spans="1:127" ht="12.75" x14ac:dyDescent="0.2">
      <c r="A68" s="102">
        <f t="shared" si="10"/>
        <v>44944</v>
      </c>
      <c r="B68" s="103">
        <f t="shared" si="0"/>
        <v>986.45259650000003</v>
      </c>
      <c r="C68" s="103">
        <f t="shared" si="24"/>
        <v>974.32696298999997</v>
      </c>
      <c r="D68" s="104">
        <f t="shared" si="11"/>
        <v>1162.3910000000001</v>
      </c>
      <c r="E68" s="105">
        <f t="shared" si="120"/>
        <v>1155.829</v>
      </c>
      <c r="F68" s="106">
        <f t="shared" si="121"/>
        <v>44885</v>
      </c>
      <c r="G68" s="107">
        <f t="shared" si="1"/>
        <v>-5.6452605018449953E-3</v>
      </c>
      <c r="H68" s="108">
        <f t="shared" si="26"/>
        <v>44946</v>
      </c>
      <c r="I68" s="108">
        <f t="shared" si="13"/>
        <v>44946</v>
      </c>
      <c r="J68" s="109">
        <f t="shared" si="14"/>
        <v>23</v>
      </c>
      <c r="K68" s="109">
        <f t="shared" si="144"/>
        <v>21</v>
      </c>
      <c r="L68" s="8">
        <f t="shared" si="15"/>
        <v>1</v>
      </c>
      <c r="M68" s="110">
        <f t="shared" si="147"/>
        <v>1</v>
      </c>
      <c r="N68" s="110">
        <f t="shared" si="128"/>
        <v>1</v>
      </c>
      <c r="O68" s="103">
        <f t="shared" si="129"/>
        <v>1</v>
      </c>
      <c r="P68" s="103">
        <f t="shared" si="4"/>
        <v>974.32696298999997</v>
      </c>
      <c r="Q68" s="11">
        <f t="shared" si="36"/>
        <v>0</v>
      </c>
      <c r="R68" s="30">
        <f t="shared" si="17"/>
        <v>0</v>
      </c>
      <c r="S68" s="8">
        <f t="shared" si="5"/>
        <v>0</v>
      </c>
      <c r="T68" s="113">
        <f t="shared" si="18"/>
        <v>0.16</v>
      </c>
      <c r="U68" s="111">
        <f t="shared" si="130"/>
        <v>21</v>
      </c>
      <c r="V68" s="111">
        <v>252</v>
      </c>
      <c r="W68" s="110">
        <f t="shared" si="6"/>
        <v>1.0124451379999999</v>
      </c>
      <c r="X68" s="103">
        <f t="shared" si="7"/>
        <v>12.12563351</v>
      </c>
      <c r="Y68" s="103">
        <f t="shared" si="8"/>
        <v>0</v>
      </c>
      <c r="Z68" s="114" t="str">
        <f t="shared" si="27"/>
        <v>A+J=</v>
      </c>
      <c r="AA68" s="108">
        <f t="shared" si="28"/>
        <v>44946</v>
      </c>
      <c r="AB68" s="4"/>
      <c r="AC68" s="115"/>
      <c r="AD68" s="121"/>
      <c r="AE68" s="117"/>
      <c r="AF68" s="119"/>
      <c r="AG68" s="128"/>
      <c r="AH68" s="127"/>
      <c r="AI68" s="123"/>
      <c r="AJ68" s="117"/>
      <c r="AK68" s="115"/>
      <c r="AL68" s="124"/>
      <c r="AM68" s="121"/>
      <c r="AO68" s="121">
        <f t="shared" si="131"/>
        <v>46650</v>
      </c>
      <c r="AP68" s="148">
        <f>VLOOKUP($AO68,[1]Plan1!$CI$223:$CM$400,2)</f>
        <v>1146.575</v>
      </c>
      <c r="AQ68" s="145">
        <f t="shared" si="21"/>
        <v>46588</v>
      </c>
      <c r="AR68" s="146">
        <f>VLOOKUP($AO68,[1]Plan1!$CI$223:$CM$400,4)</f>
        <v>1146.575</v>
      </c>
      <c r="AS68" s="145">
        <f t="shared" si="22"/>
        <v>46619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22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3"/>
      <c r="DH68" s="1"/>
      <c r="DI68" s="1"/>
      <c r="DJ68" s="1"/>
      <c r="DK68" s="1"/>
      <c r="DL68" s="1"/>
      <c r="DM68" s="1"/>
      <c r="DN68" s="1"/>
      <c r="DO68" s="1"/>
      <c r="DP68" s="1"/>
      <c r="DQ68" s="4"/>
      <c r="DR68" s="15"/>
      <c r="DS68" s="15"/>
      <c r="DT68" s="24"/>
      <c r="DU68" s="15"/>
      <c r="DV68" s="16"/>
      <c r="DW68" s="15"/>
    </row>
    <row r="69" spans="1:127" ht="12.75" x14ac:dyDescent="0.2">
      <c r="A69" s="102">
        <f t="shared" si="10"/>
        <v>44945</v>
      </c>
      <c r="B69" s="103">
        <f t="shared" si="0"/>
        <v>987.03375719999997</v>
      </c>
      <c r="C69" s="103">
        <f t="shared" si="24"/>
        <v>974.32696298999997</v>
      </c>
      <c r="D69" s="104">
        <f t="shared" si="11"/>
        <v>1162.3910000000001</v>
      </c>
      <c r="E69" s="105">
        <f t="shared" si="120"/>
        <v>1155.829</v>
      </c>
      <c r="F69" s="106">
        <f t="shared" si="121"/>
        <v>44885</v>
      </c>
      <c r="G69" s="107">
        <f t="shared" si="1"/>
        <v>-5.6452605018449953E-3</v>
      </c>
      <c r="H69" s="108">
        <f t="shared" si="26"/>
        <v>44946</v>
      </c>
      <c r="I69" s="108">
        <f t="shared" si="13"/>
        <v>44946</v>
      </c>
      <c r="J69" s="109">
        <f t="shared" si="14"/>
        <v>23</v>
      </c>
      <c r="K69" s="109">
        <f t="shared" si="144"/>
        <v>22</v>
      </c>
      <c r="L69" s="8">
        <f t="shared" si="15"/>
        <v>1</v>
      </c>
      <c r="M69" s="110">
        <f t="shared" si="147"/>
        <v>1</v>
      </c>
      <c r="N69" s="110">
        <f t="shared" si="128"/>
        <v>1</v>
      </c>
      <c r="O69" s="103">
        <f t="shared" si="129"/>
        <v>1</v>
      </c>
      <c r="P69" s="103">
        <f t="shared" si="4"/>
        <v>974.32696298999997</v>
      </c>
      <c r="Q69" s="11">
        <f t="shared" si="36"/>
        <v>0</v>
      </c>
      <c r="R69" s="30">
        <f t="shared" si="17"/>
        <v>0</v>
      </c>
      <c r="S69" s="8">
        <f t="shared" si="5"/>
        <v>0</v>
      </c>
      <c r="T69" s="113">
        <f t="shared" si="18"/>
        <v>0.16</v>
      </c>
      <c r="U69" s="111">
        <f t="shared" si="130"/>
        <v>22</v>
      </c>
      <c r="V69" s="111">
        <v>252</v>
      </c>
      <c r="W69" s="110">
        <f t="shared" si="6"/>
        <v>1.0130416120000001</v>
      </c>
      <c r="X69" s="103">
        <f t="shared" si="7"/>
        <v>12.70679421</v>
      </c>
      <c r="Y69" s="103">
        <f t="shared" si="8"/>
        <v>0</v>
      </c>
      <c r="Z69" s="114" t="str">
        <f t="shared" si="27"/>
        <v>A+J=</v>
      </c>
      <c r="AA69" s="108">
        <f t="shared" si="28"/>
        <v>44946</v>
      </c>
      <c r="AB69" s="4"/>
      <c r="AC69" s="115"/>
      <c r="AD69" s="121"/>
      <c r="AE69" s="117"/>
      <c r="AF69" s="119"/>
      <c r="AG69" s="128"/>
      <c r="AH69" s="127"/>
      <c r="AI69" s="123"/>
      <c r="AJ69" s="117"/>
      <c r="AK69" s="115"/>
      <c r="AL69" s="124"/>
      <c r="AM69" s="121"/>
      <c r="AO69" s="121">
        <f t="shared" si="131"/>
        <v>46680</v>
      </c>
      <c r="AP69" s="148">
        <f>VLOOKUP($AO69,[1]Plan1!$CI$223:$CM$400,2)</f>
        <v>1146.575</v>
      </c>
      <c r="AQ69" s="145">
        <f t="shared" si="21"/>
        <v>46619</v>
      </c>
      <c r="AR69" s="146">
        <f>VLOOKUP($AO69,[1]Plan1!$CI$223:$CM$400,4)</f>
        <v>1146.575</v>
      </c>
      <c r="AS69" s="145">
        <f t="shared" si="22"/>
        <v>46650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22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3"/>
      <c r="DH69" s="1"/>
      <c r="DI69" s="1"/>
      <c r="DJ69" s="1"/>
      <c r="DK69" s="1"/>
      <c r="DL69" s="1"/>
      <c r="DM69" s="1"/>
      <c r="DN69" s="1"/>
      <c r="DO69" s="1"/>
      <c r="DP69" s="1"/>
      <c r="DQ69" s="4"/>
      <c r="DR69" s="15"/>
      <c r="DS69" s="15"/>
      <c r="DT69" s="24"/>
      <c r="DU69" s="15"/>
      <c r="DV69" s="16"/>
      <c r="DW69" s="15"/>
    </row>
    <row r="70" spans="1:127" ht="12.75" x14ac:dyDescent="0.2">
      <c r="A70" s="102">
        <f t="shared" si="10"/>
        <v>44946</v>
      </c>
      <c r="B70" s="103">
        <f t="shared" si="0"/>
        <v>987.61525988999995</v>
      </c>
      <c r="C70" s="103">
        <f t="shared" si="24"/>
        <v>974.32696298999997</v>
      </c>
      <c r="D70" s="104">
        <f t="shared" si="11"/>
        <v>1162.3910000000001</v>
      </c>
      <c r="E70" s="105">
        <f t="shared" si="120"/>
        <v>1155.829</v>
      </c>
      <c r="F70" s="106">
        <f t="shared" si="121"/>
        <v>44885</v>
      </c>
      <c r="G70" s="107">
        <f t="shared" si="1"/>
        <v>-5.6452605018449953E-3</v>
      </c>
      <c r="H70" s="108">
        <f t="shared" si="26"/>
        <v>44979</v>
      </c>
      <c r="I70" s="108">
        <f t="shared" si="13"/>
        <v>44946</v>
      </c>
      <c r="J70" s="109">
        <f t="shared" si="14"/>
        <v>23</v>
      </c>
      <c r="K70" s="109">
        <f t="shared" si="144"/>
        <v>23</v>
      </c>
      <c r="L70" s="8">
        <f t="shared" si="15"/>
        <v>1</v>
      </c>
      <c r="M70" s="110">
        <f t="shared" si="147"/>
        <v>1</v>
      </c>
      <c r="N70" s="110">
        <f t="shared" si="128"/>
        <v>1</v>
      </c>
      <c r="O70" s="103">
        <f t="shared" si="129"/>
        <v>1</v>
      </c>
      <c r="P70" s="103">
        <f t="shared" si="4"/>
        <v>974.32696298999997</v>
      </c>
      <c r="Q70" s="11">
        <f t="shared" si="36"/>
        <v>2</v>
      </c>
      <c r="R70" s="30">
        <f t="shared" si="17"/>
        <v>3.8884999993979277E-2</v>
      </c>
      <c r="S70" s="8">
        <f t="shared" si="5"/>
        <v>37.886703949999998</v>
      </c>
      <c r="T70" s="113">
        <f t="shared" si="18"/>
        <v>0.16</v>
      </c>
      <c r="U70" s="111">
        <f t="shared" si="130"/>
        <v>23</v>
      </c>
      <c r="V70" s="111">
        <v>252</v>
      </c>
      <c r="W70" s="110">
        <f t="shared" si="6"/>
        <v>1.013638437</v>
      </c>
      <c r="X70" s="103">
        <f t="shared" si="7"/>
        <v>13.288296900000001</v>
      </c>
      <c r="Y70" s="103">
        <f t="shared" si="8"/>
        <v>51.175000849999996</v>
      </c>
      <c r="Z70" s="114" t="str">
        <f t="shared" si="27"/>
        <v>A+J=</v>
      </c>
      <c r="AA70" s="108">
        <f t="shared" si="28"/>
        <v>44946</v>
      </c>
      <c r="AB70" s="4"/>
      <c r="AC70" s="115"/>
      <c r="AD70" s="121"/>
      <c r="AE70" s="117"/>
      <c r="AF70" s="119"/>
      <c r="AG70" s="128"/>
      <c r="AH70" s="127"/>
      <c r="AI70" s="123"/>
      <c r="AJ70" s="117"/>
      <c r="AK70" s="115"/>
      <c r="AL70" s="124"/>
      <c r="AM70" s="121"/>
      <c r="AO70" s="121">
        <f t="shared" si="131"/>
        <v>46713</v>
      </c>
      <c r="AP70" s="148">
        <f>VLOOKUP($AO70,[1]Plan1!$CI$223:$CM$400,2)</f>
        <v>1146.575</v>
      </c>
      <c r="AQ70" s="145">
        <f t="shared" si="21"/>
        <v>46652</v>
      </c>
      <c r="AR70" s="146">
        <f>VLOOKUP($AO70,[1]Plan1!$CI$223:$CM$400,4)</f>
        <v>1146.575</v>
      </c>
      <c r="AS70" s="145">
        <f t="shared" si="22"/>
        <v>46682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22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3"/>
      <c r="DH70" s="1"/>
      <c r="DI70" s="1"/>
      <c r="DJ70" s="1"/>
      <c r="DK70" s="1"/>
      <c r="DL70" s="1"/>
      <c r="DM70" s="1"/>
      <c r="DN70" s="1"/>
      <c r="DO70" s="1"/>
      <c r="DP70" s="1"/>
      <c r="DQ70" s="4"/>
      <c r="DR70" s="15"/>
      <c r="DS70" s="15"/>
      <c r="DT70" s="24"/>
      <c r="DU70" s="15"/>
      <c r="DV70" s="16"/>
      <c r="DW70" s="15"/>
    </row>
    <row r="71" spans="1:127" ht="12.75" x14ac:dyDescent="0.2">
      <c r="A71" s="102">
        <f t="shared" si="10"/>
        <v>44947</v>
      </c>
      <c r="B71" s="103">
        <f t="shared" si="0"/>
        <v>937.19137532000002</v>
      </c>
      <c r="C71" s="103">
        <f t="shared" si="24"/>
        <v>936.44025904</v>
      </c>
      <c r="D71" s="104">
        <f t="shared" si="11"/>
        <v>1155.829</v>
      </c>
      <c r="E71" s="105">
        <f t="shared" si="120"/>
        <v>1161.0060000000001</v>
      </c>
      <c r="F71" s="106">
        <f t="shared" si="121"/>
        <v>44915</v>
      </c>
      <c r="G71" s="107">
        <f t="shared" si="1"/>
        <v>4.479036258823843E-3</v>
      </c>
      <c r="H71" s="108">
        <f t="shared" si="26"/>
        <v>44979</v>
      </c>
      <c r="I71" s="108">
        <f t="shared" si="13"/>
        <v>44979</v>
      </c>
      <c r="J71" s="109">
        <f t="shared" si="14"/>
        <v>21</v>
      </c>
      <c r="K71" s="109">
        <f t="shared" si="144"/>
        <v>1</v>
      </c>
      <c r="L71" s="8">
        <f t="shared" si="15"/>
        <v>1.0002128299999999</v>
      </c>
      <c r="M71" s="110">
        <f t="shared" si="147"/>
        <v>1</v>
      </c>
      <c r="N71" s="110">
        <f t="shared" si="128"/>
        <v>1</v>
      </c>
      <c r="O71" s="103">
        <f t="shared" si="129"/>
        <v>1.0002128299999999</v>
      </c>
      <c r="P71" s="103">
        <f t="shared" si="4"/>
        <v>936.63956161999999</v>
      </c>
      <c r="Q71" s="11">
        <f t="shared" si="36"/>
        <v>0</v>
      </c>
      <c r="R71" s="30">
        <f t="shared" si="17"/>
        <v>0</v>
      </c>
      <c r="S71" s="8">
        <f t="shared" si="5"/>
        <v>0</v>
      </c>
      <c r="T71" s="113">
        <f t="shared" si="18"/>
        <v>0.16</v>
      </c>
      <c r="U71" s="111">
        <f t="shared" si="130"/>
        <v>1</v>
      </c>
      <c r="V71" s="111">
        <v>252</v>
      </c>
      <c r="W71" s="110">
        <f t="shared" si="6"/>
        <v>1.0005891419999999</v>
      </c>
      <c r="X71" s="103">
        <f t="shared" si="7"/>
        <v>0.55181369999999996</v>
      </c>
      <c r="Y71" s="103">
        <f t="shared" si="8"/>
        <v>0</v>
      </c>
      <c r="Z71" s="114" t="str">
        <f t="shared" si="27"/>
        <v>A+J=</v>
      </c>
      <c r="AA71" s="108">
        <f t="shared" si="28"/>
        <v>44979</v>
      </c>
      <c r="AB71" s="4"/>
      <c r="AC71" s="115"/>
      <c r="AD71" s="121"/>
      <c r="AE71" s="117"/>
      <c r="AF71" s="119"/>
      <c r="AG71" s="128"/>
      <c r="AH71" s="127"/>
      <c r="AI71" s="123"/>
      <c r="AJ71" s="117"/>
      <c r="AK71" s="115"/>
      <c r="AL71" s="124"/>
      <c r="AM71" s="121"/>
      <c r="AO71" s="121">
        <f t="shared" si="131"/>
        <v>46741</v>
      </c>
      <c r="AP71" s="148">
        <f>VLOOKUP($AO71,[1]Plan1!$CI$223:$CM$400,2)</f>
        <v>1146.575</v>
      </c>
      <c r="AQ71" s="145">
        <f t="shared" si="21"/>
        <v>46680</v>
      </c>
      <c r="AR71" s="146">
        <f>VLOOKUP($AO71,[1]Plan1!$CI$223:$CM$400,4)</f>
        <v>1146.575</v>
      </c>
      <c r="AS71" s="145">
        <f t="shared" si="22"/>
        <v>46711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22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3"/>
      <c r="DH71" s="1"/>
      <c r="DI71" s="1"/>
      <c r="DJ71" s="1"/>
      <c r="DK71" s="1"/>
      <c r="DL71" s="1"/>
      <c r="DM71" s="1"/>
      <c r="DN71" s="1"/>
      <c r="DO71" s="1"/>
      <c r="DP71" s="1"/>
      <c r="DQ71" s="4"/>
      <c r="DR71" s="15"/>
      <c r="DS71" s="15"/>
      <c r="DT71" s="24"/>
      <c r="DU71" s="15"/>
      <c r="DV71" s="16"/>
      <c r="DW71" s="15"/>
    </row>
    <row r="72" spans="1:127" ht="12.75" x14ac:dyDescent="0.2">
      <c r="A72" s="102">
        <f t="shared" si="10"/>
        <v>44948</v>
      </c>
      <c r="B72" s="103">
        <f t="shared" si="0"/>
        <v>937.19137532000002</v>
      </c>
      <c r="C72" s="103">
        <f t="shared" si="24"/>
        <v>936.44025904</v>
      </c>
      <c r="D72" s="104">
        <f t="shared" si="11"/>
        <v>1155.829</v>
      </c>
      <c r="E72" s="105">
        <f t="shared" si="120"/>
        <v>1161.0060000000001</v>
      </c>
      <c r="F72" s="106">
        <f t="shared" si="121"/>
        <v>44915</v>
      </c>
      <c r="G72" s="107">
        <f t="shared" si="1"/>
        <v>4.479036258823843E-3</v>
      </c>
      <c r="H72" s="108">
        <f t="shared" si="26"/>
        <v>44979</v>
      </c>
      <c r="I72" s="108">
        <f t="shared" si="13"/>
        <v>44979</v>
      </c>
      <c r="J72" s="109">
        <f t="shared" si="14"/>
        <v>21</v>
      </c>
      <c r="K72" s="109">
        <f t="shared" si="144"/>
        <v>1</v>
      </c>
      <c r="L72" s="8">
        <f t="shared" si="15"/>
        <v>1.0002128299999999</v>
      </c>
      <c r="M72" s="110">
        <f t="shared" si="147"/>
        <v>1</v>
      </c>
      <c r="N72" s="110">
        <f t="shared" si="128"/>
        <v>1</v>
      </c>
      <c r="O72" s="103">
        <f t="shared" si="129"/>
        <v>1.0002128299999999</v>
      </c>
      <c r="P72" s="103">
        <f t="shared" si="4"/>
        <v>936.63956161999999</v>
      </c>
      <c r="Q72" s="11">
        <f t="shared" si="36"/>
        <v>0</v>
      </c>
      <c r="R72" s="30">
        <f t="shared" si="17"/>
        <v>0</v>
      </c>
      <c r="S72" s="8">
        <f t="shared" si="5"/>
        <v>0</v>
      </c>
      <c r="T72" s="113">
        <f t="shared" si="18"/>
        <v>0.16</v>
      </c>
      <c r="U72" s="111">
        <f t="shared" si="130"/>
        <v>1</v>
      </c>
      <c r="V72" s="111">
        <v>252</v>
      </c>
      <c r="W72" s="110">
        <f t="shared" si="6"/>
        <v>1.0005891419999999</v>
      </c>
      <c r="X72" s="103">
        <f t="shared" si="7"/>
        <v>0.55181369999999996</v>
      </c>
      <c r="Y72" s="103">
        <f t="shared" si="8"/>
        <v>0</v>
      </c>
      <c r="Z72" s="114" t="str">
        <f t="shared" si="27"/>
        <v>A+J=</v>
      </c>
      <c r="AA72" s="108">
        <f t="shared" si="28"/>
        <v>44979</v>
      </c>
      <c r="AB72" s="4"/>
      <c r="AC72" s="115"/>
      <c r="AD72" s="121"/>
      <c r="AE72" s="117"/>
      <c r="AF72" s="119"/>
      <c r="AG72" s="128"/>
      <c r="AH72" s="127"/>
      <c r="AI72" s="123"/>
      <c r="AJ72" s="117"/>
      <c r="AK72" s="115"/>
      <c r="AL72" s="124"/>
      <c r="AM72" s="121"/>
      <c r="AO72" s="121">
        <f t="shared" si="131"/>
        <v>46772</v>
      </c>
      <c r="AP72" s="148">
        <f>VLOOKUP($AO72,[1]Plan1!$CI$223:$CM$400,2)</f>
        <v>1146.575</v>
      </c>
      <c r="AQ72" s="145">
        <f t="shared" si="21"/>
        <v>46711</v>
      </c>
      <c r="AR72" s="146">
        <f>VLOOKUP($AO72,[1]Plan1!$CI$223:$CM$400,4)</f>
        <v>1146.575</v>
      </c>
      <c r="AS72" s="145">
        <f t="shared" si="22"/>
        <v>46741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1"/>
      <c r="CQ72" s="1"/>
      <c r="CR72" s="22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3"/>
      <c r="DH72" s="1"/>
      <c r="DI72" s="1"/>
      <c r="DJ72" s="1"/>
      <c r="DK72" s="1"/>
      <c r="DL72" s="1"/>
      <c r="DM72" s="1"/>
      <c r="DN72" s="1"/>
      <c r="DO72" s="1"/>
      <c r="DP72" s="1"/>
      <c r="DQ72" s="26"/>
      <c r="DR72" s="15"/>
      <c r="DS72" s="15"/>
      <c r="DT72" s="24"/>
      <c r="DU72" s="15"/>
      <c r="DV72" s="16"/>
      <c r="DW72" s="15"/>
    </row>
    <row r="73" spans="1:127" ht="12.75" x14ac:dyDescent="0.2">
      <c r="A73" s="102">
        <f t="shared" si="10"/>
        <v>44949</v>
      </c>
      <c r="B73" s="103">
        <f t="shared" si="0"/>
        <v>937.19137532000002</v>
      </c>
      <c r="C73" s="103">
        <f t="shared" si="24"/>
        <v>936.44025904</v>
      </c>
      <c r="D73" s="104">
        <f t="shared" si="11"/>
        <v>1155.829</v>
      </c>
      <c r="E73" s="105">
        <f t="shared" si="120"/>
        <v>1161.0060000000001</v>
      </c>
      <c r="F73" s="106">
        <f t="shared" si="121"/>
        <v>44915</v>
      </c>
      <c r="G73" s="107">
        <f t="shared" si="1"/>
        <v>4.479036258823843E-3</v>
      </c>
      <c r="H73" s="108">
        <f t="shared" si="26"/>
        <v>44979</v>
      </c>
      <c r="I73" s="108">
        <f t="shared" si="13"/>
        <v>44979</v>
      </c>
      <c r="J73" s="109">
        <f t="shared" si="14"/>
        <v>21</v>
      </c>
      <c r="K73" s="109">
        <f t="shared" si="144"/>
        <v>1</v>
      </c>
      <c r="L73" s="8">
        <f t="shared" si="15"/>
        <v>1.0002128299999999</v>
      </c>
      <c r="M73" s="110">
        <f t="shared" si="147"/>
        <v>1</v>
      </c>
      <c r="N73" s="110">
        <f t="shared" si="128"/>
        <v>1</v>
      </c>
      <c r="O73" s="103">
        <f t="shared" si="129"/>
        <v>1.0002128299999999</v>
      </c>
      <c r="P73" s="103">
        <f t="shared" si="4"/>
        <v>936.63956161999999</v>
      </c>
      <c r="Q73" s="11">
        <f t="shared" si="36"/>
        <v>0</v>
      </c>
      <c r="R73" s="30">
        <f t="shared" si="17"/>
        <v>0</v>
      </c>
      <c r="S73" s="8">
        <f t="shared" si="5"/>
        <v>0</v>
      </c>
      <c r="T73" s="113">
        <f t="shared" si="18"/>
        <v>0.16</v>
      </c>
      <c r="U73" s="111">
        <f t="shared" si="130"/>
        <v>1</v>
      </c>
      <c r="V73" s="111">
        <v>252</v>
      </c>
      <c r="W73" s="110">
        <f t="shared" si="6"/>
        <v>1.0005891419999999</v>
      </c>
      <c r="X73" s="103">
        <f t="shared" si="7"/>
        <v>0.55181369999999996</v>
      </c>
      <c r="Y73" s="103">
        <f t="shared" si="8"/>
        <v>0</v>
      </c>
      <c r="Z73" s="114" t="str">
        <f t="shared" si="27"/>
        <v>A+J=</v>
      </c>
      <c r="AA73" s="108">
        <f t="shared" si="28"/>
        <v>44979</v>
      </c>
      <c r="AB73" s="4"/>
      <c r="AC73" s="115"/>
      <c r="AD73" s="121"/>
      <c r="AE73" s="117"/>
      <c r="AF73" s="119"/>
      <c r="AG73" s="128"/>
      <c r="AH73" s="127"/>
      <c r="AI73" s="123"/>
      <c r="AJ73" s="117"/>
      <c r="AK73" s="115"/>
      <c r="AL73" s="124"/>
      <c r="AM73" s="121"/>
      <c r="AO73" s="121">
        <f t="shared" si="131"/>
        <v>46804</v>
      </c>
      <c r="AP73" s="148">
        <f>VLOOKUP($AO73,[1]Plan1!$CI$223:$CM$400,2)</f>
        <v>1146.575</v>
      </c>
      <c r="AQ73" s="145">
        <f t="shared" si="21"/>
        <v>46742</v>
      </c>
      <c r="AR73" s="146">
        <f>VLOOKUP($AO73,[1]Plan1!$CI$223:$CM$400,4)</f>
        <v>1146.575</v>
      </c>
      <c r="AS73" s="145">
        <f t="shared" si="22"/>
        <v>46773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22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3"/>
      <c r="DH73" s="1"/>
      <c r="DI73" s="1"/>
      <c r="DJ73" s="1"/>
      <c r="DK73" s="1"/>
      <c r="DL73" s="1"/>
      <c r="DM73" s="1"/>
      <c r="DN73" s="1"/>
      <c r="DO73" s="1"/>
      <c r="DP73" s="1"/>
      <c r="DQ73" s="4"/>
      <c r="DR73" s="15"/>
      <c r="DS73" s="15"/>
      <c r="DT73" s="24"/>
      <c r="DU73" s="15"/>
      <c r="DV73" s="16"/>
      <c r="DW73" s="15"/>
    </row>
    <row r="74" spans="1:127" ht="12.75" x14ac:dyDescent="0.2">
      <c r="A74" s="102">
        <f t="shared" si="10"/>
        <v>44950</v>
      </c>
      <c r="B74" s="103">
        <f t="shared" ref="B74:B137" si="148">(P74+X74)</f>
        <v>937.94309745999999</v>
      </c>
      <c r="C74" s="103">
        <f t="shared" si="24"/>
        <v>936.44025904</v>
      </c>
      <c r="D74" s="104">
        <f t="shared" si="11"/>
        <v>1155.829</v>
      </c>
      <c r="E74" s="105">
        <f t="shared" si="120"/>
        <v>1161.0060000000001</v>
      </c>
      <c r="F74" s="106">
        <f t="shared" si="121"/>
        <v>44915</v>
      </c>
      <c r="G74" s="107">
        <f t="shared" ref="G74:G137" si="149">(E74/D74)-1</f>
        <v>4.479036258823843E-3</v>
      </c>
      <c r="H74" s="108">
        <f t="shared" si="26"/>
        <v>44979</v>
      </c>
      <c r="I74" s="108">
        <f t="shared" ref="I74:I137" si="150">IF(A74&gt;I73,H74,I73)</f>
        <v>44979</v>
      </c>
      <c r="J74" s="109">
        <f t="shared" si="14"/>
        <v>21</v>
      </c>
      <c r="K74" s="109">
        <f t="shared" si="144"/>
        <v>2</v>
      </c>
      <c r="L74" s="8">
        <f t="shared" si="15"/>
        <v>1.00042571</v>
      </c>
      <c r="M74" s="110">
        <f t="shared" si="147"/>
        <v>1</v>
      </c>
      <c r="N74" s="110">
        <f t="shared" si="128"/>
        <v>1</v>
      </c>
      <c r="O74" s="103">
        <f t="shared" si="129"/>
        <v>1.00042571</v>
      </c>
      <c r="P74" s="103">
        <f t="shared" ref="P74:P137" si="151">TRUNC(C74*O74,8)</f>
        <v>936.83891101999995</v>
      </c>
      <c r="Q74" s="11">
        <f t="shared" si="36"/>
        <v>0</v>
      </c>
      <c r="R74" s="30">
        <f t="shared" si="17"/>
        <v>0</v>
      </c>
      <c r="S74" s="8">
        <f t="shared" ref="S74:S137" si="152">IF(R74&gt;0,TRUNC(R74*P74,8),0)</f>
        <v>0</v>
      </c>
      <c r="T74" s="113">
        <f t="shared" si="18"/>
        <v>0.16</v>
      </c>
      <c r="U74" s="111">
        <f t="shared" si="130"/>
        <v>2</v>
      </c>
      <c r="V74" s="111">
        <v>252</v>
      </c>
      <c r="W74" s="110">
        <f t="shared" ref="W74:W137" si="153">ROUND((1+T74)^TRUNC((U74/V74),9),9)</f>
        <v>1.0011786300000001</v>
      </c>
      <c r="X74" s="103">
        <f t="shared" ref="X74:X137" si="154">TRUNC((P74*(W74-1)),8)</f>
        <v>1.1041864400000001</v>
      </c>
      <c r="Y74" s="103">
        <f t="shared" ref="Y74:Y137" si="155">IF(Q74&gt;0,S74+X74,0)</f>
        <v>0</v>
      </c>
      <c r="Z74" s="114" t="str">
        <f t="shared" si="27"/>
        <v>A+J=</v>
      </c>
      <c r="AA74" s="108">
        <f t="shared" si="28"/>
        <v>44979</v>
      </c>
      <c r="AB74" s="4"/>
      <c r="AC74" s="115"/>
      <c r="AD74" s="121"/>
      <c r="AE74" s="117"/>
      <c r="AF74" s="119"/>
      <c r="AG74" s="128"/>
      <c r="AH74" s="127"/>
      <c r="AI74" s="123"/>
      <c r="AJ74" s="117"/>
      <c r="AK74" s="115"/>
      <c r="AL74" s="124"/>
      <c r="AM74" s="121"/>
      <c r="AO74" s="121">
        <f t="shared" ref="AO74:AO105" si="156">AJ235</f>
        <v>46832</v>
      </c>
      <c r="AP74" s="148">
        <f>VLOOKUP($AO74,[1]Plan1!$CI$223:$CM$400,2)</f>
        <v>1146.575</v>
      </c>
      <c r="AQ74" s="145">
        <f t="shared" si="21"/>
        <v>46772</v>
      </c>
      <c r="AR74" s="146">
        <f>VLOOKUP($AO74,[1]Plan1!$CI$223:$CM$400,4)</f>
        <v>1146.575</v>
      </c>
      <c r="AS74" s="145">
        <f t="shared" si="22"/>
        <v>46803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22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3"/>
      <c r="DH74" s="1"/>
      <c r="DI74" s="1"/>
      <c r="DJ74" s="1"/>
      <c r="DK74" s="1"/>
      <c r="DL74" s="1"/>
      <c r="DM74" s="1"/>
      <c r="DN74" s="1"/>
      <c r="DO74" s="1"/>
      <c r="DP74" s="1"/>
      <c r="DQ74" s="4"/>
      <c r="DR74" s="27"/>
      <c r="DS74" s="15"/>
      <c r="DT74" s="24"/>
      <c r="DU74" s="27"/>
      <c r="DV74" s="33"/>
      <c r="DW74" s="27"/>
    </row>
    <row r="75" spans="1:127" ht="12.75" x14ac:dyDescent="0.2">
      <c r="A75" s="102">
        <f t="shared" ref="A75:A138" si="157">(A74+1)</f>
        <v>44951</v>
      </c>
      <c r="B75" s="103">
        <f t="shared" si="148"/>
        <v>938.69541917999993</v>
      </c>
      <c r="C75" s="103">
        <f t="shared" si="24"/>
        <v>936.44025904</v>
      </c>
      <c r="D75" s="104">
        <f t="shared" ref="D75:D138" si="158">IF(E75=E74,D74,E74)</f>
        <v>1155.829</v>
      </c>
      <c r="E75" s="105">
        <f t="shared" si="120"/>
        <v>1161.0060000000001</v>
      </c>
      <c r="F75" s="106">
        <f t="shared" si="121"/>
        <v>44915</v>
      </c>
      <c r="G75" s="107">
        <f t="shared" si="149"/>
        <v>4.479036258823843E-3</v>
      </c>
      <c r="H75" s="108">
        <f t="shared" si="26"/>
        <v>44979</v>
      </c>
      <c r="I75" s="108">
        <f t="shared" si="150"/>
        <v>44979</v>
      </c>
      <c r="J75" s="109">
        <f t="shared" ref="J75:J138" si="159">IF(I75=I74,J74,NETWORKDAYS(I74,I75,$AD$171:$AD$502)-1)</f>
        <v>21</v>
      </c>
      <c r="K75" s="109">
        <f t="shared" si="144"/>
        <v>3</v>
      </c>
      <c r="L75" s="8">
        <f t="shared" ref="L75:L138" si="160">IF(E75&lt;D75,1,TRUNC((E75/D75)^TRUNC((K75/J75),9),8))</f>
        <v>1.0006386300000001</v>
      </c>
      <c r="M75" s="110">
        <f t="shared" si="147"/>
        <v>1</v>
      </c>
      <c r="N75" s="110">
        <f t="shared" si="128"/>
        <v>1</v>
      </c>
      <c r="O75" s="103">
        <f t="shared" si="129"/>
        <v>1.0006386300000001</v>
      </c>
      <c r="P75" s="103">
        <f t="shared" si="151"/>
        <v>937.03829787999996</v>
      </c>
      <c r="Q75" s="11">
        <f t="shared" si="36"/>
        <v>0</v>
      </c>
      <c r="R75" s="30">
        <f t="shared" ref="R75:R138" si="161">IF(Q75&gt;0,VLOOKUP($A75,$AD$10:$AI$165,6),0)</f>
        <v>0</v>
      </c>
      <c r="S75" s="8">
        <f t="shared" si="152"/>
        <v>0</v>
      </c>
      <c r="T75" s="113">
        <f t="shared" ref="T75:T138" si="162">(T74)</f>
        <v>0.16</v>
      </c>
      <c r="U75" s="111">
        <f t="shared" si="130"/>
        <v>3</v>
      </c>
      <c r="V75" s="111">
        <v>252</v>
      </c>
      <c r="W75" s="110">
        <f t="shared" si="153"/>
        <v>1.001768467</v>
      </c>
      <c r="X75" s="103">
        <f t="shared" si="154"/>
        <v>1.6571213</v>
      </c>
      <c r="Y75" s="103">
        <f t="shared" si="155"/>
        <v>0</v>
      </c>
      <c r="Z75" s="114" t="str">
        <f t="shared" si="27"/>
        <v>A+J=</v>
      </c>
      <c r="AA75" s="108">
        <f t="shared" si="28"/>
        <v>44979</v>
      </c>
      <c r="AB75" s="4"/>
      <c r="AC75" s="115"/>
      <c r="AD75" s="121"/>
      <c r="AE75" s="117"/>
      <c r="AF75" s="119"/>
      <c r="AG75" s="128"/>
      <c r="AH75" s="127"/>
      <c r="AI75" s="123"/>
      <c r="AJ75" s="117"/>
      <c r="AK75" s="115"/>
      <c r="AL75" s="124"/>
      <c r="AM75" s="121"/>
      <c r="AO75" s="121">
        <f t="shared" si="156"/>
        <v>46863</v>
      </c>
      <c r="AP75" s="148">
        <f>VLOOKUP($AO75,[1]Plan1!$CI$223:$CM$400,2)</f>
        <v>1146.575</v>
      </c>
      <c r="AQ75" s="145">
        <f t="shared" ref="AQ75:AQ120" si="163">EDATE($AO75,-2)</f>
        <v>46803</v>
      </c>
      <c r="AR75" s="146">
        <f>VLOOKUP($AO75,[1]Plan1!$CI$223:$CM$400,4)</f>
        <v>1146.575</v>
      </c>
      <c r="AS75" s="145">
        <f t="shared" ref="AS75:AS120" si="164">EDATE($AO75,-1)</f>
        <v>46832</v>
      </c>
      <c r="AT75" s="147">
        <f t="shared" ref="AT75:AT120" si="16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22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3"/>
      <c r="DH75" s="1"/>
      <c r="DI75" s="1"/>
      <c r="DJ75" s="1"/>
      <c r="DK75" s="1"/>
      <c r="DL75" s="1"/>
      <c r="DM75" s="1"/>
      <c r="DN75" s="1"/>
      <c r="DO75" s="1"/>
      <c r="DP75" s="1"/>
      <c r="DQ75" s="4"/>
      <c r="DR75" s="15"/>
      <c r="DS75" s="15"/>
      <c r="DT75" s="24"/>
      <c r="DU75" s="15"/>
      <c r="DV75" s="16"/>
      <c r="DW75" s="15"/>
    </row>
    <row r="76" spans="1:127" ht="12.75" x14ac:dyDescent="0.2">
      <c r="A76" s="102">
        <f t="shared" si="157"/>
        <v>44952</v>
      </c>
      <c r="B76" s="103">
        <f t="shared" si="148"/>
        <v>939.44834733000005</v>
      </c>
      <c r="C76" s="103">
        <f t="shared" ref="C76:C81" si="166">TRUNC(IF(Q75&gt;0,VLOOKUP(A75,$AD$12:$AE$165,2),C75),8)</f>
        <v>936.44025904</v>
      </c>
      <c r="D76" s="104">
        <f t="shared" si="158"/>
        <v>1155.829</v>
      </c>
      <c r="E76" s="105">
        <f t="shared" si="120"/>
        <v>1161.0060000000001</v>
      </c>
      <c r="F76" s="106">
        <f t="shared" si="121"/>
        <v>44915</v>
      </c>
      <c r="G76" s="107">
        <f t="shared" si="149"/>
        <v>4.479036258823843E-3</v>
      </c>
      <c r="H76" s="108">
        <f t="shared" ref="H76:H139" si="167">IF(DAY(A76)=H$9,VLOOKUP(A76,AH$118:AN$450,4),H75)</f>
        <v>44979</v>
      </c>
      <c r="I76" s="108">
        <f t="shared" si="150"/>
        <v>44979</v>
      </c>
      <c r="J76" s="109">
        <f t="shared" si="159"/>
        <v>21</v>
      </c>
      <c r="K76" s="109">
        <f t="shared" si="144"/>
        <v>4</v>
      </c>
      <c r="L76" s="8">
        <f t="shared" si="160"/>
        <v>1.0008516000000001</v>
      </c>
      <c r="M76" s="110">
        <f t="shared" si="147"/>
        <v>1</v>
      </c>
      <c r="N76" s="110">
        <f t="shared" si="128"/>
        <v>1</v>
      </c>
      <c r="O76" s="103">
        <f t="shared" si="129"/>
        <v>1.0008516000000001</v>
      </c>
      <c r="P76" s="103">
        <f t="shared" si="151"/>
        <v>937.23773156000004</v>
      </c>
      <c r="Q76" s="11">
        <f t="shared" si="36"/>
        <v>0</v>
      </c>
      <c r="R76" s="30">
        <f t="shared" si="161"/>
        <v>0</v>
      </c>
      <c r="S76" s="8">
        <f t="shared" si="152"/>
        <v>0</v>
      </c>
      <c r="T76" s="113">
        <f t="shared" si="162"/>
        <v>0.16</v>
      </c>
      <c r="U76" s="111">
        <f t="shared" si="130"/>
        <v>4</v>
      </c>
      <c r="V76" s="111">
        <v>252</v>
      </c>
      <c r="W76" s="110">
        <f t="shared" si="153"/>
        <v>1.0023586499999999</v>
      </c>
      <c r="X76" s="103">
        <f t="shared" si="154"/>
        <v>2.21061577</v>
      </c>
      <c r="Y76" s="103">
        <f t="shared" si="155"/>
        <v>0</v>
      </c>
      <c r="Z76" s="114" t="str">
        <f t="shared" ref="Z76:Z139" si="168">IF($Q75&gt;0,VLOOKUP($A75,$AD$10:$AM$165,9),Z75)</f>
        <v>A+J=</v>
      </c>
      <c r="AA76" s="108">
        <f t="shared" ref="AA76:AA139" si="169">IF($Q75&gt;0,VLOOKUP($A75,$AD$10:$AM$165,10),AA75)</f>
        <v>44979</v>
      </c>
      <c r="AB76" s="4"/>
      <c r="AC76" s="115"/>
      <c r="AD76" s="121"/>
      <c r="AE76" s="117"/>
      <c r="AF76" s="119"/>
      <c r="AG76" s="128"/>
      <c r="AH76" s="127"/>
      <c r="AI76" s="123"/>
      <c r="AJ76" s="117"/>
      <c r="AK76" s="115"/>
      <c r="AL76" s="124"/>
      <c r="AM76" s="121"/>
      <c r="AO76" s="121">
        <f t="shared" si="156"/>
        <v>46895</v>
      </c>
      <c r="AP76" s="148">
        <f>VLOOKUP($AO76,[1]Plan1!$CI$223:$CM$400,2)</f>
        <v>1146.575</v>
      </c>
      <c r="AQ76" s="145">
        <f t="shared" si="163"/>
        <v>46834</v>
      </c>
      <c r="AR76" s="146">
        <f>VLOOKUP($AO76,[1]Plan1!$CI$223:$CM$400,4)</f>
        <v>1146.575</v>
      </c>
      <c r="AS76" s="145">
        <f t="shared" si="164"/>
        <v>46865</v>
      </c>
      <c r="AT76" s="147">
        <f t="shared" si="16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22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3"/>
      <c r="DH76" s="1"/>
      <c r="DI76" s="1"/>
      <c r="DJ76" s="1"/>
      <c r="DK76" s="1"/>
      <c r="DL76" s="1"/>
      <c r="DM76" s="1"/>
      <c r="DN76" s="1"/>
      <c r="DO76" s="1"/>
      <c r="DP76" s="1"/>
      <c r="DQ76" s="4"/>
      <c r="DR76" s="15"/>
      <c r="DS76" s="15"/>
      <c r="DT76" s="24"/>
      <c r="DU76" s="15"/>
      <c r="DV76" s="16"/>
      <c r="DW76" s="15"/>
    </row>
    <row r="77" spans="1:127" ht="12.75" x14ac:dyDescent="0.2">
      <c r="A77" s="102">
        <f t="shared" si="157"/>
        <v>44953</v>
      </c>
      <c r="B77" s="103">
        <f t="shared" si="148"/>
        <v>940.20188500999996</v>
      </c>
      <c r="C77" s="103">
        <f t="shared" si="166"/>
        <v>936.44025904</v>
      </c>
      <c r="D77" s="104">
        <f t="shared" si="158"/>
        <v>1155.829</v>
      </c>
      <c r="E77" s="105">
        <f t="shared" si="120"/>
        <v>1161.0060000000001</v>
      </c>
      <c r="F77" s="106">
        <f t="shared" si="121"/>
        <v>44915</v>
      </c>
      <c r="G77" s="107">
        <f t="shared" si="149"/>
        <v>4.479036258823843E-3</v>
      </c>
      <c r="H77" s="108">
        <f t="shared" si="167"/>
        <v>44979</v>
      </c>
      <c r="I77" s="108">
        <f t="shared" si="150"/>
        <v>44979</v>
      </c>
      <c r="J77" s="109">
        <f t="shared" si="159"/>
        <v>21</v>
      </c>
      <c r="K77" s="109">
        <f t="shared" si="144"/>
        <v>5</v>
      </c>
      <c r="L77" s="8">
        <f t="shared" si="160"/>
        <v>1.00106462</v>
      </c>
      <c r="M77" s="110">
        <f t="shared" si="147"/>
        <v>1</v>
      </c>
      <c r="N77" s="110">
        <f t="shared" si="128"/>
        <v>1</v>
      </c>
      <c r="O77" s="103">
        <f t="shared" si="129"/>
        <v>1.00106462</v>
      </c>
      <c r="P77" s="103">
        <f t="shared" si="151"/>
        <v>937.43721205999998</v>
      </c>
      <c r="Q77" s="11">
        <f t="shared" ref="Q77:Q140" si="170">IF(VLOOKUP(A77,AD$10:AK$165,8)=VLOOKUP(A76,AD$10:AK$165,8),0,VLOOKUP(A77,AD$10:AK$165,8))</f>
        <v>0</v>
      </c>
      <c r="R77" s="30">
        <f t="shared" si="161"/>
        <v>0</v>
      </c>
      <c r="S77" s="8">
        <f t="shared" si="152"/>
        <v>0</v>
      </c>
      <c r="T77" s="113">
        <f t="shared" si="162"/>
        <v>0.16</v>
      </c>
      <c r="U77" s="111">
        <f t="shared" si="130"/>
        <v>5</v>
      </c>
      <c r="V77" s="111">
        <v>252</v>
      </c>
      <c r="W77" s="110">
        <f t="shared" si="153"/>
        <v>1.0029491820000001</v>
      </c>
      <c r="X77" s="103">
        <f t="shared" si="154"/>
        <v>2.76467295</v>
      </c>
      <c r="Y77" s="103">
        <f t="shared" si="155"/>
        <v>0</v>
      </c>
      <c r="Z77" s="114" t="str">
        <f t="shared" si="168"/>
        <v>A+J=</v>
      </c>
      <c r="AA77" s="108">
        <f t="shared" si="169"/>
        <v>44979</v>
      </c>
      <c r="AB77" s="4"/>
      <c r="AC77" s="115"/>
      <c r="AD77" s="121"/>
      <c r="AE77" s="117"/>
      <c r="AF77" s="119"/>
      <c r="AG77" s="128"/>
      <c r="AH77" s="127"/>
      <c r="AI77" s="123"/>
      <c r="AJ77" s="117"/>
      <c r="AK77" s="115"/>
      <c r="AL77" s="124"/>
      <c r="AM77" s="121"/>
      <c r="AO77" s="121">
        <f t="shared" si="156"/>
        <v>46924</v>
      </c>
      <c r="AP77" s="148">
        <f>VLOOKUP($AO77,[1]Plan1!$CI$223:$CM$400,2)</f>
        <v>1146.575</v>
      </c>
      <c r="AQ77" s="145">
        <f t="shared" si="163"/>
        <v>46863</v>
      </c>
      <c r="AR77" s="146">
        <f>VLOOKUP($AO77,[1]Plan1!$CI$223:$CM$400,4)</f>
        <v>1146.575</v>
      </c>
      <c r="AS77" s="145">
        <f t="shared" si="164"/>
        <v>46893</v>
      </c>
      <c r="AT77" s="147">
        <f t="shared" si="16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22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3"/>
      <c r="DH77" s="1"/>
      <c r="DI77" s="1"/>
      <c r="DJ77" s="1"/>
      <c r="DK77" s="1"/>
      <c r="DL77" s="1"/>
      <c r="DM77" s="1"/>
      <c r="DN77" s="1"/>
      <c r="DO77" s="1"/>
      <c r="DP77" s="1"/>
      <c r="DQ77" s="4"/>
      <c r="DR77" s="15"/>
      <c r="DS77" s="15"/>
      <c r="DT77" s="24"/>
      <c r="DU77" s="15"/>
      <c r="DV77" s="16"/>
      <c r="DW77" s="27"/>
    </row>
    <row r="78" spans="1:127" ht="12.75" x14ac:dyDescent="0.2">
      <c r="A78" s="102">
        <f t="shared" si="157"/>
        <v>44954</v>
      </c>
      <c r="B78" s="103">
        <f t="shared" si="148"/>
        <v>940.95602124999994</v>
      </c>
      <c r="C78" s="103">
        <f t="shared" si="166"/>
        <v>936.44025904</v>
      </c>
      <c r="D78" s="104">
        <f t="shared" si="158"/>
        <v>1155.829</v>
      </c>
      <c r="E78" s="105">
        <f t="shared" si="120"/>
        <v>1161.0060000000001</v>
      </c>
      <c r="F78" s="106">
        <f t="shared" si="121"/>
        <v>44915</v>
      </c>
      <c r="G78" s="107">
        <f t="shared" si="149"/>
        <v>4.479036258823843E-3</v>
      </c>
      <c r="H78" s="108">
        <f t="shared" si="167"/>
        <v>44979</v>
      </c>
      <c r="I78" s="108">
        <f t="shared" si="150"/>
        <v>44979</v>
      </c>
      <c r="J78" s="109">
        <f t="shared" si="159"/>
        <v>21</v>
      </c>
      <c r="K78" s="109">
        <f t="shared" si="144"/>
        <v>6</v>
      </c>
      <c r="L78" s="8">
        <f t="shared" si="160"/>
        <v>1.0012776800000001</v>
      </c>
      <c r="M78" s="110">
        <f t="shared" si="147"/>
        <v>1</v>
      </c>
      <c r="N78" s="110">
        <f t="shared" si="128"/>
        <v>1</v>
      </c>
      <c r="O78" s="103">
        <f t="shared" si="129"/>
        <v>1.0012776800000001</v>
      </c>
      <c r="P78" s="103">
        <f t="shared" si="151"/>
        <v>937.63673002999997</v>
      </c>
      <c r="Q78" s="11">
        <f t="shared" si="170"/>
        <v>0</v>
      </c>
      <c r="R78" s="30">
        <f t="shared" si="161"/>
        <v>0</v>
      </c>
      <c r="S78" s="8">
        <f t="shared" si="152"/>
        <v>0</v>
      </c>
      <c r="T78" s="113">
        <f t="shared" si="162"/>
        <v>0.16</v>
      </c>
      <c r="U78" s="111">
        <f t="shared" si="130"/>
        <v>6</v>
      </c>
      <c r="V78" s="111">
        <v>252</v>
      </c>
      <c r="W78" s="110">
        <f t="shared" si="153"/>
        <v>1.003540061</v>
      </c>
      <c r="X78" s="103">
        <f t="shared" si="154"/>
        <v>3.3192912200000002</v>
      </c>
      <c r="Y78" s="103">
        <f t="shared" si="155"/>
        <v>0</v>
      </c>
      <c r="Z78" s="114" t="str">
        <f t="shared" si="168"/>
        <v>A+J=</v>
      </c>
      <c r="AA78" s="108">
        <f t="shared" si="169"/>
        <v>44979</v>
      </c>
      <c r="AB78" s="4"/>
      <c r="AC78" s="115"/>
      <c r="AD78" s="121"/>
      <c r="AE78" s="117"/>
      <c r="AF78" s="119"/>
      <c r="AG78" s="128"/>
      <c r="AH78" s="127"/>
      <c r="AI78" s="123"/>
      <c r="AJ78" s="117"/>
      <c r="AK78" s="115"/>
      <c r="AL78" s="124"/>
      <c r="AM78" s="121"/>
      <c r="AO78" s="121">
        <f t="shared" si="156"/>
        <v>46954</v>
      </c>
      <c r="AP78" s="148">
        <f>VLOOKUP($AO78,[1]Plan1!$CI$223:$CM$400,2)</f>
        <v>1146.575</v>
      </c>
      <c r="AQ78" s="145">
        <f t="shared" si="163"/>
        <v>46893</v>
      </c>
      <c r="AR78" s="146">
        <f>VLOOKUP($AO78,[1]Plan1!$CI$223:$CM$400,4)</f>
        <v>1146.575</v>
      </c>
      <c r="AS78" s="145">
        <f t="shared" si="164"/>
        <v>46924</v>
      </c>
      <c r="AT78" s="147">
        <f t="shared" si="16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22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3"/>
      <c r="DH78" s="1"/>
      <c r="DI78" s="1"/>
      <c r="DJ78" s="1"/>
      <c r="DK78" s="1"/>
      <c r="DL78" s="1"/>
      <c r="DM78" s="1"/>
      <c r="DN78" s="1"/>
      <c r="DO78" s="1"/>
      <c r="DP78" s="1"/>
      <c r="DQ78" s="4"/>
      <c r="DR78" s="15"/>
      <c r="DS78" s="15"/>
      <c r="DT78" s="24"/>
      <c r="DU78" s="15"/>
      <c r="DV78" s="16"/>
      <c r="DW78" s="15"/>
    </row>
    <row r="79" spans="1:127" ht="12.75" x14ac:dyDescent="0.2">
      <c r="A79" s="102">
        <f t="shared" si="157"/>
        <v>44955</v>
      </c>
      <c r="B79" s="103">
        <f t="shared" si="148"/>
        <v>940.95602124999994</v>
      </c>
      <c r="C79" s="103">
        <f t="shared" si="166"/>
        <v>936.44025904</v>
      </c>
      <c r="D79" s="104">
        <f t="shared" si="158"/>
        <v>1155.829</v>
      </c>
      <c r="E79" s="105">
        <f t="shared" si="120"/>
        <v>1161.0060000000001</v>
      </c>
      <c r="F79" s="106">
        <f t="shared" si="121"/>
        <v>44915</v>
      </c>
      <c r="G79" s="107">
        <f t="shared" si="149"/>
        <v>4.479036258823843E-3</v>
      </c>
      <c r="H79" s="108">
        <f t="shared" si="167"/>
        <v>44979</v>
      </c>
      <c r="I79" s="108">
        <f t="shared" si="150"/>
        <v>44979</v>
      </c>
      <c r="J79" s="109">
        <f t="shared" si="159"/>
        <v>21</v>
      </c>
      <c r="K79" s="109">
        <f t="shared" si="144"/>
        <v>6</v>
      </c>
      <c r="L79" s="8">
        <f t="shared" si="160"/>
        <v>1.0012776800000001</v>
      </c>
      <c r="M79" s="110">
        <f t="shared" si="147"/>
        <v>1</v>
      </c>
      <c r="N79" s="110">
        <f t="shared" si="128"/>
        <v>1</v>
      </c>
      <c r="O79" s="103">
        <f t="shared" si="129"/>
        <v>1.0012776800000001</v>
      </c>
      <c r="P79" s="103">
        <f t="shared" si="151"/>
        <v>937.63673002999997</v>
      </c>
      <c r="Q79" s="11">
        <f t="shared" si="170"/>
        <v>0</v>
      </c>
      <c r="R79" s="30">
        <f t="shared" si="161"/>
        <v>0</v>
      </c>
      <c r="S79" s="8">
        <f t="shared" si="152"/>
        <v>0</v>
      </c>
      <c r="T79" s="113">
        <f t="shared" si="162"/>
        <v>0.16</v>
      </c>
      <c r="U79" s="111">
        <f t="shared" si="130"/>
        <v>6</v>
      </c>
      <c r="V79" s="111">
        <v>252</v>
      </c>
      <c r="W79" s="110">
        <f t="shared" si="153"/>
        <v>1.003540061</v>
      </c>
      <c r="X79" s="103">
        <f t="shared" si="154"/>
        <v>3.3192912200000002</v>
      </c>
      <c r="Y79" s="103">
        <f t="shared" si="155"/>
        <v>0</v>
      </c>
      <c r="Z79" s="114" t="str">
        <f t="shared" si="168"/>
        <v>A+J=</v>
      </c>
      <c r="AA79" s="108">
        <f t="shared" si="169"/>
        <v>44979</v>
      </c>
      <c r="AB79" s="4"/>
      <c r="AC79" s="115"/>
      <c r="AD79" s="121"/>
      <c r="AE79" s="117"/>
      <c r="AF79" s="119"/>
      <c r="AG79" s="128"/>
      <c r="AH79" s="127"/>
      <c r="AI79" s="123"/>
      <c r="AJ79" s="117"/>
      <c r="AK79" s="115"/>
      <c r="AL79" s="124"/>
      <c r="AM79" s="121"/>
      <c r="AO79" s="121">
        <f t="shared" si="156"/>
        <v>46986</v>
      </c>
      <c r="AP79" s="148">
        <f>VLOOKUP($AO79,[1]Plan1!$CI$223:$CM$400,2)</f>
        <v>1146.575</v>
      </c>
      <c r="AQ79" s="145">
        <f t="shared" si="163"/>
        <v>46925</v>
      </c>
      <c r="AR79" s="146">
        <f>VLOOKUP($AO79,[1]Plan1!$CI$223:$CM$400,4)</f>
        <v>1146.575</v>
      </c>
      <c r="AS79" s="145">
        <f t="shared" si="164"/>
        <v>46955</v>
      </c>
      <c r="AT79" s="147">
        <f t="shared" si="16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22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3"/>
      <c r="DH79" s="1"/>
      <c r="DI79" s="1"/>
      <c r="DJ79" s="1"/>
      <c r="DK79" s="1"/>
      <c r="DL79" s="1"/>
      <c r="DM79" s="1"/>
      <c r="DN79" s="1"/>
      <c r="DO79" s="1"/>
      <c r="DP79" s="1"/>
      <c r="DQ79" s="4"/>
      <c r="DR79" s="15"/>
      <c r="DS79" s="15"/>
      <c r="DT79" s="24"/>
      <c r="DU79" s="15"/>
      <c r="DV79" s="16"/>
      <c r="DW79" s="15"/>
    </row>
    <row r="80" spans="1:127" ht="15" x14ac:dyDescent="0.2">
      <c r="A80" s="102">
        <f t="shared" si="157"/>
        <v>44956</v>
      </c>
      <c r="B80" s="103">
        <f t="shared" si="148"/>
        <v>940.95602124999994</v>
      </c>
      <c r="C80" s="103">
        <f t="shared" si="166"/>
        <v>936.44025904</v>
      </c>
      <c r="D80" s="104">
        <f t="shared" si="158"/>
        <v>1155.829</v>
      </c>
      <c r="E80" s="105">
        <f t="shared" si="120"/>
        <v>1161.0060000000001</v>
      </c>
      <c r="F80" s="106">
        <f t="shared" si="121"/>
        <v>44915</v>
      </c>
      <c r="G80" s="107">
        <f t="shared" si="149"/>
        <v>4.479036258823843E-3</v>
      </c>
      <c r="H80" s="108">
        <f t="shared" si="167"/>
        <v>44979</v>
      </c>
      <c r="I80" s="108">
        <f t="shared" si="150"/>
        <v>44979</v>
      </c>
      <c r="J80" s="109">
        <f t="shared" si="159"/>
        <v>21</v>
      </c>
      <c r="K80" s="109">
        <f t="shared" si="144"/>
        <v>6</v>
      </c>
      <c r="L80" s="8">
        <f t="shared" si="160"/>
        <v>1.0012776800000001</v>
      </c>
      <c r="M80" s="110">
        <f t="shared" si="147"/>
        <v>1</v>
      </c>
      <c r="N80" s="110">
        <f t="shared" si="128"/>
        <v>1</v>
      </c>
      <c r="O80" s="103">
        <f t="shared" si="129"/>
        <v>1.0012776800000001</v>
      </c>
      <c r="P80" s="103">
        <f t="shared" si="151"/>
        <v>937.63673002999997</v>
      </c>
      <c r="Q80" s="11">
        <f t="shared" si="170"/>
        <v>0</v>
      </c>
      <c r="R80" s="30">
        <f t="shared" si="161"/>
        <v>0</v>
      </c>
      <c r="S80" s="8">
        <f t="shared" si="152"/>
        <v>0</v>
      </c>
      <c r="T80" s="113">
        <f t="shared" si="162"/>
        <v>0.16</v>
      </c>
      <c r="U80" s="111">
        <f t="shared" si="130"/>
        <v>6</v>
      </c>
      <c r="V80" s="111">
        <v>252</v>
      </c>
      <c r="W80" s="110">
        <f t="shared" si="153"/>
        <v>1.003540061</v>
      </c>
      <c r="X80" s="103">
        <f t="shared" si="154"/>
        <v>3.3192912200000002</v>
      </c>
      <c r="Y80" s="103">
        <f t="shared" si="155"/>
        <v>0</v>
      </c>
      <c r="Z80" s="114" t="str">
        <f t="shared" si="168"/>
        <v>A+J=</v>
      </c>
      <c r="AA80" s="108">
        <f t="shared" si="169"/>
        <v>44979</v>
      </c>
      <c r="AB80" s="185" t="s">
        <v>121</v>
      </c>
      <c r="AC80" s="115"/>
      <c r="AD80" s="121"/>
      <c r="AE80" s="117"/>
      <c r="AF80" s="119"/>
      <c r="AG80" s="128"/>
      <c r="AH80" s="127"/>
      <c r="AI80" s="123"/>
      <c r="AJ80" s="117"/>
      <c r="AK80" s="115"/>
      <c r="AL80" s="124"/>
      <c r="AM80" s="121"/>
      <c r="AO80" s="121">
        <f t="shared" si="156"/>
        <v>47016</v>
      </c>
      <c r="AP80" s="148">
        <f>VLOOKUP($AO80,[1]Plan1!$CI$223:$CM$400,2)</f>
        <v>1146.575</v>
      </c>
      <c r="AQ80" s="145">
        <f t="shared" si="163"/>
        <v>46954</v>
      </c>
      <c r="AR80" s="146">
        <f>VLOOKUP($AO80,[1]Plan1!$CI$223:$CM$400,4)</f>
        <v>1146.575</v>
      </c>
      <c r="AS80" s="145">
        <f t="shared" si="164"/>
        <v>46985</v>
      </c>
      <c r="AT80" s="147">
        <f t="shared" si="16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22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3"/>
      <c r="DH80" s="1"/>
      <c r="DI80" s="1"/>
      <c r="DJ80" s="1"/>
      <c r="DK80" s="1"/>
      <c r="DL80" s="1"/>
      <c r="DM80" s="1"/>
      <c r="DN80" s="1"/>
      <c r="DO80" s="1"/>
      <c r="DP80" s="1"/>
      <c r="DQ80" s="4"/>
      <c r="DR80" s="15"/>
      <c r="DS80" s="15"/>
      <c r="DT80" s="24"/>
      <c r="DU80" s="15"/>
      <c r="DV80" s="16"/>
      <c r="DW80" s="15"/>
    </row>
    <row r="81" spans="1:127" ht="15" x14ac:dyDescent="0.25">
      <c r="A81" s="179">
        <f t="shared" si="157"/>
        <v>44957</v>
      </c>
      <c r="B81" s="180">
        <f t="shared" si="148"/>
        <v>941.71075723000001</v>
      </c>
      <c r="C81" s="180">
        <f t="shared" si="166"/>
        <v>936.44025904</v>
      </c>
      <c r="D81" s="181">
        <f t="shared" si="158"/>
        <v>1155.829</v>
      </c>
      <c r="E81" s="182">
        <f t="shared" si="120"/>
        <v>1161.0060000000001</v>
      </c>
      <c r="F81" s="183">
        <f t="shared" si="121"/>
        <v>44915</v>
      </c>
      <c r="G81" s="184">
        <f t="shared" si="149"/>
        <v>4.479036258823843E-3</v>
      </c>
      <c r="H81" s="179">
        <f t="shared" si="167"/>
        <v>44979</v>
      </c>
      <c r="I81" s="179">
        <f t="shared" si="150"/>
        <v>44979</v>
      </c>
      <c r="J81" s="185">
        <f t="shared" si="159"/>
        <v>21</v>
      </c>
      <c r="K81" s="185">
        <f t="shared" si="144"/>
        <v>7</v>
      </c>
      <c r="L81" s="180">
        <f t="shared" si="160"/>
        <v>1.0014907799999999</v>
      </c>
      <c r="M81" s="186">
        <f t="shared" si="147"/>
        <v>1</v>
      </c>
      <c r="N81" s="186">
        <f t="shared" si="128"/>
        <v>1</v>
      </c>
      <c r="O81" s="180">
        <f t="shared" si="129"/>
        <v>1.0014907799999999</v>
      </c>
      <c r="P81" s="180">
        <f t="shared" si="151"/>
        <v>937.83628543999998</v>
      </c>
      <c r="Q81" s="187">
        <v>2.5</v>
      </c>
      <c r="R81" s="188">
        <f>S81/P81</f>
        <v>5.1555628792199614E-3</v>
      </c>
      <c r="S81" s="180">
        <v>4.83507394</v>
      </c>
      <c r="T81" s="189">
        <f t="shared" si="162"/>
        <v>0.16</v>
      </c>
      <c r="U81" s="187">
        <f t="shared" si="130"/>
        <v>7</v>
      </c>
      <c r="V81" s="187">
        <v>252</v>
      </c>
      <c r="W81" s="186">
        <f t="shared" si="153"/>
        <v>1.004131288</v>
      </c>
      <c r="X81" s="180">
        <f t="shared" si="154"/>
        <v>3.8744717899999999</v>
      </c>
      <c r="Y81" s="180">
        <f t="shared" si="155"/>
        <v>8.7095457300000003</v>
      </c>
      <c r="Z81" s="190" t="str">
        <f t="shared" si="168"/>
        <v>A+J=</v>
      </c>
      <c r="AA81" s="179">
        <f t="shared" si="169"/>
        <v>44979</v>
      </c>
      <c r="AB81" s="180">
        <f>P81-S81</f>
        <v>933.00121149999995</v>
      </c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56"/>
        <v>47046</v>
      </c>
      <c r="AP81" s="148">
        <f>VLOOKUP($AO81,[1]Plan1!$CI$223:$CM$400,2)</f>
        <v>1146.575</v>
      </c>
      <c r="AQ81" s="145">
        <f t="shared" si="163"/>
        <v>46985</v>
      </c>
      <c r="AR81" s="146">
        <f>VLOOKUP($AO81,[1]Plan1!$CI$223:$CM$400,4)</f>
        <v>1146.575</v>
      </c>
      <c r="AS81" s="145">
        <f t="shared" si="164"/>
        <v>47016</v>
      </c>
      <c r="AT81" s="147">
        <f t="shared" si="16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22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3"/>
      <c r="DH81" s="1"/>
      <c r="DI81" s="1"/>
      <c r="DJ81" s="1"/>
      <c r="DK81" s="1"/>
      <c r="DL81" s="1"/>
      <c r="DM81" s="1"/>
      <c r="DN81" s="1"/>
      <c r="DO81" s="1"/>
      <c r="DP81" s="1"/>
      <c r="DQ81" s="4"/>
      <c r="DR81" s="15"/>
      <c r="DS81" s="15"/>
      <c r="DT81" s="24"/>
      <c r="DU81" s="15"/>
      <c r="DV81" s="16"/>
      <c r="DW81" s="15"/>
    </row>
    <row r="82" spans="1:127" ht="15" x14ac:dyDescent="0.2">
      <c r="A82" s="102">
        <f t="shared" si="157"/>
        <v>44958</v>
      </c>
      <c r="B82" s="103">
        <f t="shared" si="148"/>
        <v>933.74957185999995</v>
      </c>
      <c r="C82" s="180">
        <f t="shared" ref="C82:C145" si="171">C81-(S81/O81)</f>
        <v>931.6123824019345</v>
      </c>
      <c r="D82" s="104">
        <f t="shared" si="158"/>
        <v>1155.829</v>
      </c>
      <c r="E82" s="105">
        <f t="shared" si="120"/>
        <v>1161.0060000000001</v>
      </c>
      <c r="F82" s="106">
        <f t="shared" si="121"/>
        <v>44915</v>
      </c>
      <c r="G82" s="107">
        <f t="shared" si="149"/>
        <v>4.479036258823843E-3</v>
      </c>
      <c r="H82" s="108">
        <f t="shared" si="167"/>
        <v>44979</v>
      </c>
      <c r="I82" s="108">
        <f t="shared" si="150"/>
        <v>44979</v>
      </c>
      <c r="J82" s="109">
        <f t="shared" si="159"/>
        <v>21</v>
      </c>
      <c r="K82" s="109">
        <f t="shared" si="144"/>
        <v>8</v>
      </c>
      <c r="L82" s="8">
        <f t="shared" si="160"/>
        <v>1.0017039299999999</v>
      </c>
      <c r="M82" s="110">
        <f t="shared" si="147"/>
        <v>1</v>
      </c>
      <c r="N82" s="110">
        <f t="shared" si="128"/>
        <v>1</v>
      </c>
      <c r="O82" s="103">
        <f t="shared" si="129"/>
        <v>1.0017039299999999</v>
      </c>
      <c r="P82" s="103">
        <f t="shared" si="151"/>
        <v>933.19978467999999</v>
      </c>
      <c r="Q82" s="11">
        <f t="shared" si="170"/>
        <v>0</v>
      </c>
      <c r="R82" s="30">
        <f t="shared" si="161"/>
        <v>0</v>
      </c>
      <c r="S82" s="8">
        <f t="shared" si="152"/>
        <v>0</v>
      </c>
      <c r="T82" s="113">
        <f t="shared" si="162"/>
        <v>0.16</v>
      </c>
      <c r="U82" s="111">
        <f t="shared" si="130"/>
        <v>1</v>
      </c>
      <c r="V82" s="111">
        <v>252</v>
      </c>
      <c r="W82" s="110">
        <f t="shared" si="153"/>
        <v>1.0005891419999999</v>
      </c>
      <c r="X82" s="103">
        <f t="shared" si="154"/>
        <v>0.54978718000000004</v>
      </c>
      <c r="Y82" s="103">
        <f t="shared" si="155"/>
        <v>0</v>
      </c>
      <c r="Z82" s="114" t="str">
        <f t="shared" si="168"/>
        <v>A+J=</v>
      </c>
      <c r="AA82" s="108">
        <f t="shared" si="169"/>
        <v>44979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56"/>
        <v>47078</v>
      </c>
      <c r="AP82" s="148">
        <f>VLOOKUP($AO82,[1]Plan1!$CI$223:$CM$400,2)</f>
        <v>1146.575</v>
      </c>
      <c r="AQ82" s="145">
        <f t="shared" si="163"/>
        <v>47017</v>
      </c>
      <c r="AR82" s="146">
        <f>VLOOKUP($AO82,[1]Plan1!$CI$223:$CM$400,4)</f>
        <v>1146.575</v>
      </c>
      <c r="AS82" s="145">
        <f t="shared" si="164"/>
        <v>47047</v>
      </c>
      <c r="AT82" s="147">
        <f t="shared" si="16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22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3"/>
      <c r="DH82" s="1"/>
      <c r="DI82" s="1"/>
      <c r="DJ82" s="1"/>
      <c r="DK82" s="1"/>
      <c r="DL82" s="1"/>
      <c r="DM82" s="1"/>
      <c r="DN82" s="1"/>
      <c r="DO82" s="1"/>
      <c r="DP82" s="1"/>
      <c r="DQ82" s="4"/>
      <c r="DR82" s="15"/>
      <c r="DS82" s="15"/>
      <c r="DT82" s="24"/>
      <c r="DU82" s="15"/>
      <c r="DV82" s="16"/>
      <c r="DW82" s="15"/>
    </row>
    <row r="83" spans="1:127" ht="15" x14ac:dyDescent="0.2">
      <c r="A83" s="102">
        <f t="shared" si="157"/>
        <v>44959</v>
      </c>
      <c r="B83" s="103">
        <f t="shared" si="148"/>
        <v>934.49853580000001</v>
      </c>
      <c r="C83" s="180">
        <f t="shared" si="171"/>
        <v>931.6123824019345</v>
      </c>
      <c r="D83" s="104">
        <f t="shared" si="158"/>
        <v>1155.829</v>
      </c>
      <c r="E83" s="105">
        <f t="shared" si="120"/>
        <v>1161.0060000000001</v>
      </c>
      <c r="F83" s="106">
        <f t="shared" si="121"/>
        <v>44915</v>
      </c>
      <c r="G83" s="107">
        <f t="shared" si="149"/>
        <v>4.479036258823843E-3</v>
      </c>
      <c r="H83" s="108">
        <f t="shared" si="167"/>
        <v>44979</v>
      </c>
      <c r="I83" s="108">
        <f t="shared" si="150"/>
        <v>44979</v>
      </c>
      <c r="J83" s="109">
        <f t="shared" si="159"/>
        <v>21</v>
      </c>
      <c r="K83" s="109">
        <f t="shared" si="144"/>
        <v>9</v>
      </c>
      <c r="L83" s="8">
        <f t="shared" si="160"/>
        <v>1.00191713</v>
      </c>
      <c r="M83" s="110">
        <f t="shared" si="147"/>
        <v>1</v>
      </c>
      <c r="N83" s="110">
        <f t="shared" si="128"/>
        <v>1</v>
      </c>
      <c r="O83" s="103">
        <f t="shared" si="129"/>
        <v>1.00191713</v>
      </c>
      <c r="P83" s="103">
        <f t="shared" si="151"/>
        <v>933.39840444000004</v>
      </c>
      <c r="Q83" s="11">
        <f t="shared" si="170"/>
        <v>0</v>
      </c>
      <c r="R83" s="30">
        <f t="shared" si="161"/>
        <v>0</v>
      </c>
      <c r="S83" s="8">
        <f t="shared" si="152"/>
        <v>0</v>
      </c>
      <c r="T83" s="113">
        <f t="shared" si="162"/>
        <v>0.16</v>
      </c>
      <c r="U83" s="111">
        <f t="shared" si="130"/>
        <v>2</v>
      </c>
      <c r="V83" s="111">
        <v>252</v>
      </c>
      <c r="W83" s="110">
        <f t="shared" si="153"/>
        <v>1.0011786300000001</v>
      </c>
      <c r="X83" s="103">
        <f t="shared" si="154"/>
        <v>1.10013136</v>
      </c>
      <c r="Y83" s="103">
        <f t="shared" si="155"/>
        <v>0</v>
      </c>
      <c r="Z83" s="114" t="str">
        <f t="shared" si="168"/>
        <v>A+J=</v>
      </c>
      <c r="AA83" s="108">
        <f t="shared" si="169"/>
        <v>44979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56"/>
        <v>47107</v>
      </c>
      <c r="AP83" s="148">
        <f>VLOOKUP($AO83,[1]Plan1!$CI$223:$CM$400,2)</f>
        <v>1146.575</v>
      </c>
      <c r="AQ83" s="145">
        <f t="shared" si="163"/>
        <v>47046</v>
      </c>
      <c r="AR83" s="146">
        <f>VLOOKUP($AO83,[1]Plan1!$CI$223:$CM$400,4)</f>
        <v>1146.575</v>
      </c>
      <c r="AS83" s="145">
        <f t="shared" si="164"/>
        <v>47077</v>
      </c>
      <c r="AT83" s="147">
        <f t="shared" si="16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22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3"/>
      <c r="DH83" s="1"/>
      <c r="DI83" s="1"/>
      <c r="DJ83" s="1"/>
      <c r="DK83" s="1"/>
      <c r="DL83" s="1"/>
      <c r="DM83" s="1"/>
      <c r="DN83" s="1"/>
      <c r="DO83" s="1"/>
      <c r="DP83" s="1"/>
      <c r="DQ83" s="4"/>
      <c r="DR83" s="15"/>
      <c r="DS83" s="15"/>
      <c r="DT83" s="24"/>
      <c r="DU83" s="15"/>
      <c r="DV83" s="16"/>
      <c r="DW83" s="15"/>
    </row>
    <row r="84" spans="1:127" ht="15" x14ac:dyDescent="0.2">
      <c r="A84" s="102">
        <f t="shared" si="157"/>
        <v>44960</v>
      </c>
      <c r="B84" s="103">
        <f t="shared" si="148"/>
        <v>935.24809705999996</v>
      </c>
      <c r="C84" s="180">
        <f t="shared" si="171"/>
        <v>931.6123824019345</v>
      </c>
      <c r="D84" s="104">
        <f t="shared" si="158"/>
        <v>1155.829</v>
      </c>
      <c r="E84" s="105">
        <f t="shared" si="120"/>
        <v>1161.0060000000001</v>
      </c>
      <c r="F84" s="106">
        <f t="shared" si="121"/>
        <v>44915</v>
      </c>
      <c r="G84" s="107">
        <f t="shared" si="149"/>
        <v>4.479036258823843E-3</v>
      </c>
      <c r="H84" s="108">
        <f t="shared" si="167"/>
        <v>44979</v>
      </c>
      <c r="I84" s="108">
        <f t="shared" si="150"/>
        <v>44979</v>
      </c>
      <c r="J84" s="109">
        <f t="shared" si="159"/>
        <v>21</v>
      </c>
      <c r="K84" s="109">
        <f t="shared" si="144"/>
        <v>10</v>
      </c>
      <c r="L84" s="8">
        <f t="shared" si="160"/>
        <v>1.0021303699999999</v>
      </c>
      <c r="M84" s="110">
        <f t="shared" si="147"/>
        <v>1</v>
      </c>
      <c r="N84" s="110">
        <f t="shared" si="128"/>
        <v>1</v>
      </c>
      <c r="O84" s="103">
        <f t="shared" si="129"/>
        <v>1.0021303699999999</v>
      </c>
      <c r="P84" s="103">
        <f t="shared" si="151"/>
        <v>933.59706146999997</v>
      </c>
      <c r="Q84" s="11">
        <f t="shared" si="170"/>
        <v>0</v>
      </c>
      <c r="R84" s="30">
        <f t="shared" si="161"/>
        <v>0</v>
      </c>
      <c r="S84" s="8">
        <f t="shared" si="152"/>
        <v>0</v>
      </c>
      <c r="T84" s="113">
        <f t="shared" si="162"/>
        <v>0.16</v>
      </c>
      <c r="U84" s="111">
        <f t="shared" si="130"/>
        <v>3</v>
      </c>
      <c r="V84" s="111">
        <v>252</v>
      </c>
      <c r="W84" s="110">
        <f t="shared" si="153"/>
        <v>1.001768467</v>
      </c>
      <c r="X84" s="103">
        <f t="shared" si="154"/>
        <v>1.65103559</v>
      </c>
      <c r="Y84" s="103">
        <f t="shared" si="155"/>
        <v>0</v>
      </c>
      <c r="Z84" s="114" t="str">
        <f t="shared" si="168"/>
        <v>A+J=</v>
      </c>
      <c r="AA84" s="108">
        <f t="shared" si="169"/>
        <v>44979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56"/>
        <v>47140</v>
      </c>
      <c r="AP84" s="148">
        <f>VLOOKUP($AO84,[1]Plan1!$CI$223:$CM$400,2)</f>
        <v>1146.575</v>
      </c>
      <c r="AQ84" s="145">
        <f t="shared" si="163"/>
        <v>47079</v>
      </c>
      <c r="AR84" s="146">
        <f>VLOOKUP($AO84,[1]Plan1!$CI$223:$CM$400,4)</f>
        <v>1146.575</v>
      </c>
      <c r="AS84" s="145">
        <f t="shared" si="164"/>
        <v>47109</v>
      </c>
      <c r="AT84" s="147">
        <f t="shared" si="16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22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3"/>
      <c r="DH84" s="1"/>
      <c r="DI84" s="1"/>
      <c r="DJ84" s="1"/>
      <c r="DK84" s="1"/>
      <c r="DL84" s="1"/>
      <c r="DM84" s="1"/>
      <c r="DN84" s="1"/>
      <c r="DO84" s="1"/>
      <c r="DP84" s="1"/>
      <c r="DQ84" s="4"/>
      <c r="DR84" s="15"/>
      <c r="DS84" s="15"/>
      <c r="DT84" s="24"/>
      <c r="DU84" s="15"/>
      <c r="DV84" s="16"/>
      <c r="DW84" s="15"/>
    </row>
    <row r="85" spans="1:127" ht="15" x14ac:dyDescent="0.2">
      <c r="A85" s="102">
        <f t="shared" si="157"/>
        <v>44961</v>
      </c>
      <c r="B85" s="103">
        <f t="shared" si="148"/>
        <v>935.99826244999997</v>
      </c>
      <c r="C85" s="180">
        <f t="shared" si="171"/>
        <v>931.6123824019345</v>
      </c>
      <c r="D85" s="104">
        <f t="shared" si="158"/>
        <v>1155.829</v>
      </c>
      <c r="E85" s="105">
        <f t="shared" si="120"/>
        <v>1161.0060000000001</v>
      </c>
      <c r="F85" s="106">
        <f t="shared" si="121"/>
        <v>44915</v>
      </c>
      <c r="G85" s="107">
        <f t="shared" si="149"/>
        <v>4.479036258823843E-3</v>
      </c>
      <c r="H85" s="108">
        <f t="shared" si="167"/>
        <v>44979</v>
      </c>
      <c r="I85" s="108">
        <f t="shared" si="150"/>
        <v>44979</v>
      </c>
      <c r="J85" s="109">
        <f t="shared" si="159"/>
        <v>21</v>
      </c>
      <c r="K85" s="109">
        <f t="shared" si="144"/>
        <v>11</v>
      </c>
      <c r="L85" s="8">
        <f t="shared" si="160"/>
        <v>1.00234366</v>
      </c>
      <c r="M85" s="110">
        <f t="shared" si="147"/>
        <v>1</v>
      </c>
      <c r="N85" s="110">
        <f t="shared" si="128"/>
        <v>1</v>
      </c>
      <c r="O85" s="103">
        <f t="shared" si="129"/>
        <v>1.00234366</v>
      </c>
      <c r="P85" s="103">
        <f t="shared" si="151"/>
        <v>933.79576507000002</v>
      </c>
      <c r="Q85" s="11">
        <f t="shared" si="170"/>
        <v>0</v>
      </c>
      <c r="R85" s="30">
        <f t="shared" si="161"/>
        <v>0</v>
      </c>
      <c r="S85" s="8">
        <f t="shared" si="152"/>
        <v>0</v>
      </c>
      <c r="T85" s="113">
        <f t="shared" si="162"/>
        <v>0.16</v>
      </c>
      <c r="U85" s="111">
        <f t="shared" si="130"/>
        <v>4</v>
      </c>
      <c r="V85" s="111">
        <v>252</v>
      </c>
      <c r="W85" s="110">
        <f t="shared" si="153"/>
        <v>1.0023586499999999</v>
      </c>
      <c r="X85" s="103">
        <f t="shared" si="154"/>
        <v>2.2024973800000001</v>
      </c>
      <c r="Y85" s="103">
        <f t="shared" si="155"/>
        <v>0</v>
      </c>
      <c r="Z85" s="114" t="str">
        <f t="shared" si="168"/>
        <v>A+J=</v>
      </c>
      <c r="AA85" s="108">
        <f t="shared" si="169"/>
        <v>44979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56"/>
        <v>47169</v>
      </c>
      <c r="AP85" s="148">
        <f>VLOOKUP($AO85,[1]Plan1!$CI$223:$CM$400,2)</f>
        <v>1146.575</v>
      </c>
      <c r="AQ85" s="145">
        <f t="shared" si="163"/>
        <v>47107</v>
      </c>
      <c r="AR85" s="146">
        <f>VLOOKUP($AO85,[1]Plan1!$CI$223:$CM$400,4)</f>
        <v>1146.575</v>
      </c>
      <c r="AS85" s="145">
        <f t="shared" si="164"/>
        <v>47138</v>
      </c>
      <c r="AT85" s="147">
        <f t="shared" si="16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22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3"/>
      <c r="DH85" s="1"/>
      <c r="DI85" s="1"/>
      <c r="DJ85" s="1"/>
      <c r="DK85" s="1"/>
      <c r="DL85" s="1"/>
      <c r="DM85" s="1"/>
      <c r="DN85" s="1"/>
      <c r="DO85" s="1"/>
      <c r="DP85" s="1"/>
      <c r="DQ85" s="4"/>
      <c r="DR85" s="15"/>
      <c r="DS85" s="15"/>
      <c r="DT85" s="24"/>
      <c r="DU85" s="15"/>
      <c r="DV85" s="16"/>
      <c r="DW85" s="15"/>
    </row>
    <row r="86" spans="1:127" ht="15" x14ac:dyDescent="0.2">
      <c r="A86" s="102">
        <f t="shared" si="157"/>
        <v>44962</v>
      </c>
      <c r="B86" s="103">
        <f t="shared" si="148"/>
        <v>935.99826244999997</v>
      </c>
      <c r="C86" s="180">
        <f t="shared" si="171"/>
        <v>931.6123824019345</v>
      </c>
      <c r="D86" s="104">
        <f t="shared" si="158"/>
        <v>1155.829</v>
      </c>
      <c r="E86" s="105">
        <f t="shared" si="120"/>
        <v>1161.0060000000001</v>
      </c>
      <c r="F86" s="106">
        <f t="shared" si="121"/>
        <v>44915</v>
      </c>
      <c r="G86" s="107">
        <f t="shared" si="149"/>
        <v>4.479036258823843E-3</v>
      </c>
      <c r="H86" s="108">
        <f t="shared" si="167"/>
        <v>44979</v>
      </c>
      <c r="I86" s="108">
        <f t="shared" si="150"/>
        <v>44979</v>
      </c>
      <c r="J86" s="109">
        <f t="shared" si="159"/>
        <v>21</v>
      </c>
      <c r="K86" s="109">
        <f t="shared" si="144"/>
        <v>11</v>
      </c>
      <c r="L86" s="8">
        <f t="shared" si="160"/>
        <v>1.00234366</v>
      </c>
      <c r="M86" s="110">
        <f t="shared" si="147"/>
        <v>1</v>
      </c>
      <c r="N86" s="110">
        <f t="shared" si="128"/>
        <v>1</v>
      </c>
      <c r="O86" s="103">
        <f t="shared" si="129"/>
        <v>1.00234366</v>
      </c>
      <c r="P86" s="103">
        <f t="shared" si="151"/>
        <v>933.79576507000002</v>
      </c>
      <c r="Q86" s="11">
        <f t="shared" si="170"/>
        <v>0</v>
      </c>
      <c r="R86" s="30">
        <f t="shared" si="161"/>
        <v>0</v>
      </c>
      <c r="S86" s="8">
        <f t="shared" si="152"/>
        <v>0</v>
      </c>
      <c r="T86" s="113">
        <f t="shared" si="162"/>
        <v>0.16</v>
      </c>
      <c r="U86" s="111">
        <f t="shared" si="130"/>
        <v>4</v>
      </c>
      <c r="V86" s="111">
        <v>252</v>
      </c>
      <c r="W86" s="110">
        <f t="shared" si="153"/>
        <v>1.0023586499999999</v>
      </c>
      <c r="X86" s="103">
        <f t="shared" si="154"/>
        <v>2.2024973800000001</v>
      </c>
      <c r="Y86" s="103">
        <f t="shared" si="155"/>
        <v>0</v>
      </c>
      <c r="Z86" s="114" t="str">
        <f t="shared" si="168"/>
        <v>A+J=</v>
      </c>
      <c r="AA86" s="108">
        <f t="shared" si="169"/>
        <v>44979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56"/>
        <v>47197</v>
      </c>
      <c r="AP86" s="148">
        <f>VLOOKUP($AO86,[1]Plan1!$CI$223:$CM$400,2)</f>
        <v>1146.575</v>
      </c>
      <c r="AQ86" s="145">
        <f t="shared" si="163"/>
        <v>47138</v>
      </c>
      <c r="AR86" s="146">
        <f>VLOOKUP($AO86,[1]Plan1!$CI$223:$CM$400,4)</f>
        <v>1146.575</v>
      </c>
      <c r="AS86" s="145">
        <f t="shared" si="164"/>
        <v>47169</v>
      </c>
      <c r="AT86" s="147">
        <f t="shared" si="16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22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3"/>
      <c r="DH86" s="1"/>
      <c r="DI86" s="1"/>
      <c r="DJ86" s="1"/>
      <c r="DK86" s="1"/>
      <c r="DL86" s="1"/>
      <c r="DM86" s="1"/>
      <c r="DN86" s="1"/>
      <c r="DO86" s="1"/>
      <c r="DP86" s="1"/>
      <c r="DQ86" s="4"/>
      <c r="DR86" s="15"/>
      <c r="DS86" s="15"/>
      <c r="DT86" s="24"/>
      <c r="DU86" s="15"/>
      <c r="DV86" s="16"/>
      <c r="DW86" s="15"/>
    </row>
    <row r="87" spans="1:127" ht="15" x14ac:dyDescent="0.2">
      <c r="A87" s="102">
        <f t="shared" si="157"/>
        <v>44963</v>
      </c>
      <c r="B87" s="103">
        <f t="shared" si="148"/>
        <v>935.99826244999997</v>
      </c>
      <c r="C87" s="180">
        <f t="shared" si="171"/>
        <v>931.6123824019345</v>
      </c>
      <c r="D87" s="104">
        <f t="shared" si="158"/>
        <v>1155.829</v>
      </c>
      <c r="E87" s="105">
        <f t="shared" si="120"/>
        <v>1161.0060000000001</v>
      </c>
      <c r="F87" s="106">
        <f t="shared" si="121"/>
        <v>44915</v>
      </c>
      <c r="G87" s="107">
        <f t="shared" si="149"/>
        <v>4.479036258823843E-3</v>
      </c>
      <c r="H87" s="108">
        <f t="shared" si="167"/>
        <v>44979</v>
      </c>
      <c r="I87" s="108">
        <f t="shared" si="150"/>
        <v>44979</v>
      </c>
      <c r="J87" s="109">
        <f t="shared" si="159"/>
        <v>21</v>
      </c>
      <c r="K87" s="109">
        <f t="shared" si="144"/>
        <v>11</v>
      </c>
      <c r="L87" s="8">
        <f t="shared" si="160"/>
        <v>1.00234366</v>
      </c>
      <c r="M87" s="110">
        <f t="shared" si="147"/>
        <v>1</v>
      </c>
      <c r="N87" s="110">
        <f t="shared" si="128"/>
        <v>1</v>
      </c>
      <c r="O87" s="103">
        <f t="shared" si="129"/>
        <v>1.00234366</v>
      </c>
      <c r="P87" s="103">
        <f t="shared" si="151"/>
        <v>933.79576507000002</v>
      </c>
      <c r="Q87" s="11">
        <f t="shared" si="170"/>
        <v>0</v>
      </c>
      <c r="R87" s="30">
        <f t="shared" si="161"/>
        <v>0</v>
      </c>
      <c r="S87" s="8">
        <f t="shared" si="152"/>
        <v>0</v>
      </c>
      <c r="T87" s="113">
        <f t="shared" si="162"/>
        <v>0.16</v>
      </c>
      <c r="U87" s="111">
        <f t="shared" si="130"/>
        <v>4</v>
      </c>
      <c r="V87" s="111">
        <v>252</v>
      </c>
      <c r="W87" s="110">
        <f t="shared" si="153"/>
        <v>1.0023586499999999</v>
      </c>
      <c r="X87" s="103">
        <f t="shared" si="154"/>
        <v>2.2024973800000001</v>
      </c>
      <c r="Y87" s="103">
        <f t="shared" si="155"/>
        <v>0</v>
      </c>
      <c r="Z87" s="114" t="str">
        <f t="shared" si="168"/>
        <v>A+J=</v>
      </c>
      <c r="AA87" s="108">
        <f t="shared" si="169"/>
        <v>44979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56"/>
        <v>47228</v>
      </c>
      <c r="AP87" s="148">
        <f>VLOOKUP($AO87,[1]Plan1!$CI$223:$CM$400,2)</f>
        <v>1146.575</v>
      </c>
      <c r="AQ87" s="145">
        <f t="shared" si="163"/>
        <v>47169</v>
      </c>
      <c r="AR87" s="146">
        <f>VLOOKUP($AO87,[1]Plan1!$CI$223:$CM$400,4)</f>
        <v>1146.575</v>
      </c>
      <c r="AS87" s="145">
        <f t="shared" si="164"/>
        <v>47197</v>
      </c>
      <c r="AT87" s="147">
        <f t="shared" si="16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22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3"/>
      <c r="DH87" s="1"/>
      <c r="DI87" s="1"/>
      <c r="DJ87" s="1"/>
      <c r="DK87" s="1"/>
      <c r="DL87" s="1"/>
      <c r="DM87" s="1"/>
      <c r="DN87" s="1"/>
      <c r="DO87" s="1"/>
      <c r="DP87" s="1"/>
      <c r="DQ87" s="4"/>
      <c r="DR87" s="15"/>
      <c r="DS87" s="15"/>
      <c r="DT87" s="24"/>
      <c r="DU87" s="15"/>
      <c r="DV87" s="16"/>
      <c r="DW87" s="15"/>
    </row>
    <row r="88" spans="1:127" ht="15" x14ac:dyDescent="0.2">
      <c r="A88" s="102">
        <f t="shared" si="157"/>
        <v>44964</v>
      </c>
      <c r="B88" s="103">
        <f t="shared" si="148"/>
        <v>936.74902571999996</v>
      </c>
      <c r="C88" s="180">
        <f t="shared" si="171"/>
        <v>931.6123824019345</v>
      </c>
      <c r="D88" s="104">
        <f t="shared" si="158"/>
        <v>1155.829</v>
      </c>
      <c r="E88" s="105">
        <f t="shared" si="120"/>
        <v>1161.0060000000001</v>
      </c>
      <c r="F88" s="106">
        <f t="shared" si="121"/>
        <v>44915</v>
      </c>
      <c r="G88" s="107">
        <f t="shared" si="149"/>
        <v>4.479036258823843E-3</v>
      </c>
      <c r="H88" s="108">
        <f t="shared" si="167"/>
        <v>44979</v>
      </c>
      <c r="I88" s="108">
        <f t="shared" si="150"/>
        <v>44979</v>
      </c>
      <c r="J88" s="109">
        <f t="shared" si="159"/>
        <v>21</v>
      </c>
      <c r="K88" s="109">
        <f t="shared" si="144"/>
        <v>12</v>
      </c>
      <c r="L88" s="8">
        <f t="shared" si="160"/>
        <v>1.00255699</v>
      </c>
      <c r="M88" s="110">
        <f t="shared" si="147"/>
        <v>1</v>
      </c>
      <c r="N88" s="110">
        <f t="shared" si="128"/>
        <v>1</v>
      </c>
      <c r="O88" s="103">
        <f t="shared" si="129"/>
        <v>1.00255699</v>
      </c>
      <c r="P88" s="103">
        <f t="shared" si="151"/>
        <v>933.99450593999995</v>
      </c>
      <c r="Q88" s="11">
        <f t="shared" si="170"/>
        <v>0</v>
      </c>
      <c r="R88" s="30">
        <f t="shared" si="161"/>
        <v>0</v>
      </c>
      <c r="S88" s="8">
        <f t="shared" si="152"/>
        <v>0</v>
      </c>
      <c r="T88" s="113">
        <f t="shared" si="162"/>
        <v>0.16</v>
      </c>
      <c r="U88" s="111">
        <f t="shared" si="130"/>
        <v>5</v>
      </c>
      <c r="V88" s="111">
        <v>252</v>
      </c>
      <c r="W88" s="110">
        <f t="shared" si="153"/>
        <v>1.0029491820000001</v>
      </c>
      <c r="X88" s="103">
        <f t="shared" si="154"/>
        <v>2.7545197799999999</v>
      </c>
      <c r="Y88" s="103">
        <f t="shared" si="155"/>
        <v>0</v>
      </c>
      <c r="Z88" s="114" t="str">
        <f t="shared" si="168"/>
        <v>A+J=</v>
      </c>
      <c r="AA88" s="108">
        <f t="shared" si="169"/>
        <v>44979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56"/>
        <v>47259</v>
      </c>
      <c r="AP88" s="148">
        <f>VLOOKUP($AO88,[1]Plan1!$CI$223:$CM$400,2)</f>
        <v>1146.575</v>
      </c>
      <c r="AQ88" s="145">
        <f t="shared" si="163"/>
        <v>47198</v>
      </c>
      <c r="AR88" s="146">
        <f>VLOOKUP($AO88,[1]Plan1!$CI$223:$CM$400,4)</f>
        <v>1146.575</v>
      </c>
      <c r="AS88" s="145">
        <f t="shared" si="164"/>
        <v>47229</v>
      </c>
      <c r="AT88" s="147">
        <f t="shared" si="16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22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3"/>
      <c r="DH88" s="1"/>
      <c r="DI88" s="1"/>
      <c r="DJ88" s="1"/>
      <c r="DK88" s="1"/>
      <c r="DL88" s="1"/>
      <c r="DM88" s="1"/>
      <c r="DN88" s="1"/>
      <c r="DO88" s="1"/>
      <c r="DP88" s="1"/>
      <c r="DQ88" s="4"/>
      <c r="DR88" s="15"/>
      <c r="DS88" s="15"/>
      <c r="DT88" s="24"/>
      <c r="DU88" s="15"/>
      <c r="DV88" s="16"/>
      <c r="DW88" s="15"/>
    </row>
    <row r="89" spans="1:127" ht="15" x14ac:dyDescent="0.2">
      <c r="A89" s="102">
        <f t="shared" si="157"/>
        <v>44965</v>
      </c>
      <c r="B89" s="103">
        <f t="shared" si="148"/>
        <v>937.50039462999996</v>
      </c>
      <c r="C89" s="180">
        <f t="shared" si="171"/>
        <v>931.6123824019345</v>
      </c>
      <c r="D89" s="104">
        <f t="shared" si="158"/>
        <v>1155.829</v>
      </c>
      <c r="E89" s="105">
        <f t="shared" si="120"/>
        <v>1161.0060000000001</v>
      </c>
      <c r="F89" s="106">
        <f t="shared" si="121"/>
        <v>44915</v>
      </c>
      <c r="G89" s="107">
        <f t="shared" si="149"/>
        <v>4.479036258823843E-3</v>
      </c>
      <c r="H89" s="108">
        <f t="shared" si="167"/>
        <v>44979</v>
      </c>
      <c r="I89" s="108">
        <f t="shared" si="150"/>
        <v>44979</v>
      </c>
      <c r="J89" s="109">
        <f t="shared" si="159"/>
        <v>21</v>
      </c>
      <c r="K89" s="109">
        <f t="shared" si="144"/>
        <v>13</v>
      </c>
      <c r="L89" s="8">
        <f t="shared" si="160"/>
        <v>1.0027703699999999</v>
      </c>
      <c r="M89" s="110">
        <f t="shared" si="147"/>
        <v>1</v>
      </c>
      <c r="N89" s="110">
        <f t="shared" si="128"/>
        <v>1</v>
      </c>
      <c r="O89" s="103">
        <f t="shared" si="129"/>
        <v>1.0027703699999999</v>
      </c>
      <c r="P89" s="103">
        <f t="shared" si="151"/>
        <v>934.19329339000001</v>
      </c>
      <c r="Q89" s="11">
        <f t="shared" si="170"/>
        <v>0</v>
      </c>
      <c r="R89" s="30">
        <f t="shared" si="161"/>
        <v>0</v>
      </c>
      <c r="S89" s="8">
        <f t="shared" si="152"/>
        <v>0</v>
      </c>
      <c r="T89" s="113">
        <f t="shared" si="162"/>
        <v>0.16</v>
      </c>
      <c r="U89" s="111">
        <f t="shared" si="130"/>
        <v>6</v>
      </c>
      <c r="V89" s="111">
        <v>252</v>
      </c>
      <c r="W89" s="110">
        <f t="shared" si="153"/>
        <v>1.003540061</v>
      </c>
      <c r="X89" s="103">
        <f t="shared" si="154"/>
        <v>3.3071012400000002</v>
      </c>
      <c r="Y89" s="103">
        <f t="shared" si="155"/>
        <v>0</v>
      </c>
      <c r="Z89" s="114" t="str">
        <f t="shared" si="168"/>
        <v>A+J=</v>
      </c>
      <c r="AA89" s="108">
        <f t="shared" si="169"/>
        <v>44979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56"/>
        <v>47289</v>
      </c>
      <c r="AP89" s="148">
        <f>VLOOKUP($AO89,[1]Plan1!$CI$223:$CM$400,2)</f>
        <v>1146.575</v>
      </c>
      <c r="AQ89" s="145">
        <f t="shared" si="163"/>
        <v>47228</v>
      </c>
      <c r="AR89" s="146">
        <f>VLOOKUP($AO89,[1]Plan1!$CI$223:$CM$400,4)</f>
        <v>1146.575</v>
      </c>
      <c r="AS89" s="145">
        <f t="shared" si="164"/>
        <v>47258</v>
      </c>
      <c r="AT89" s="147">
        <f t="shared" si="16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22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3"/>
      <c r="DH89" s="1"/>
      <c r="DI89" s="1"/>
      <c r="DJ89" s="1"/>
      <c r="DK89" s="1"/>
      <c r="DL89" s="1"/>
      <c r="DM89" s="1"/>
      <c r="DN89" s="1"/>
      <c r="DO89" s="1"/>
      <c r="DP89" s="1"/>
      <c r="DQ89" s="4"/>
      <c r="DR89" s="15"/>
      <c r="DS89" s="15"/>
      <c r="DT89" s="24"/>
      <c r="DU89" s="15"/>
      <c r="DV89" s="16"/>
      <c r="DW89" s="27"/>
    </row>
    <row r="90" spans="1:127" ht="15" x14ac:dyDescent="0.2">
      <c r="A90" s="102">
        <f t="shared" si="157"/>
        <v>44966</v>
      </c>
      <c r="B90" s="103">
        <f t="shared" si="148"/>
        <v>938.25236104999999</v>
      </c>
      <c r="C90" s="180">
        <f t="shared" si="171"/>
        <v>931.6123824019345</v>
      </c>
      <c r="D90" s="104">
        <f t="shared" si="158"/>
        <v>1155.829</v>
      </c>
      <c r="E90" s="105">
        <f t="shared" si="120"/>
        <v>1161.0060000000001</v>
      </c>
      <c r="F90" s="106">
        <f t="shared" si="121"/>
        <v>44915</v>
      </c>
      <c r="G90" s="107">
        <f t="shared" si="149"/>
        <v>4.479036258823843E-3</v>
      </c>
      <c r="H90" s="108">
        <f t="shared" si="167"/>
        <v>44979</v>
      </c>
      <c r="I90" s="108">
        <f t="shared" si="150"/>
        <v>44979</v>
      </c>
      <c r="J90" s="109">
        <f t="shared" si="159"/>
        <v>21</v>
      </c>
      <c r="K90" s="109">
        <f t="shared" si="144"/>
        <v>14</v>
      </c>
      <c r="L90" s="8">
        <f t="shared" si="160"/>
        <v>1.00298379</v>
      </c>
      <c r="M90" s="110">
        <f t="shared" si="147"/>
        <v>1</v>
      </c>
      <c r="N90" s="110">
        <f t="shared" si="128"/>
        <v>1</v>
      </c>
      <c r="O90" s="103">
        <f t="shared" si="129"/>
        <v>1.00298379</v>
      </c>
      <c r="P90" s="103">
        <f t="shared" si="151"/>
        <v>934.39211810999996</v>
      </c>
      <c r="Q90" s="11">
        <f t="shared" si="170"/>
        <v>0</v>
      </c>
      <c r="R90" s="30">
        <f t="shared" si="161"/>
        <v>0</v>
      </c>
      <c r="S90" s="8">
        <f t="shared" si="152"/>
        <v>0</v>
      </c>
      <c r="T90" s="113">
        <f t="shared" si="162"/>
        <v>0.16</v>
      </c>
      <c r="U90" s="111">
        <f t="shared" si="130"/>
        <v>7</v>
      </c>
      <c r="V90" s="111">
        <v>252</v>
      </c>
      <c r="W90" s="110">
        <f t="shared" si="153"/>
        <v>1.004131288</v>
      </c>
      <c r="X90" s="103">
        <f t="shared" si="154"/>
        <v>3.86024294</v>
      </c>
      <c r="Y90" s="103">
        <f t="shared" si="155"/>
        <v>0</v>
      </c>
      <c r="Z90" s="114" t="str">
        <f t="shared" si="168"/>
        <v>A+J=</v>
      </c>
      <c r="AA90" s="108">
        <f t="shared" si="169"/>
        <v>44979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56"/>
        <v>47319</v>
      </c>
      <c r="AP90" s="148">
        <f>VLOOKUP($AO90,[1]Plan1!$CI$223:$CM$400,2)</f>
        <v>1146.575</v>
      </c>
      <c r="AQ90" s="145">
        <f t="shared" si="163"/>
        <v>47258</v>
      </c>
      <c r="AR90" s="146">
        <f>VLOOKUP($AO90,[1]Plan1!$CI$223:$CM$400,4)</f>
        <v>1146.575</v>
      </c>
      <c r="AS90" s="145">
        <f t="shared" si="164"/>
        <v>47289</v>
      </c>
      <c r="AT90" s="147">
        <f t="shared" si="16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22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3"/>
      <c r="DH90" s="1"/>
      <c r="DI90" s="1"/>
      <c r="DJ90" s="1"/>
      <c r="DK90" s="1"/>
      <c r="DL90" s="1"/>
      <c r="DM90" s="1"/>
      <c r="DN90" s="1"/>
      <c r="DO90" s="1"/>
      <c r="DP90" s="1"/>
      <c r="DQ90" s="4"/>
      <c r="DR90" s="15"/>
      <c r="DS90" s="15"/>
      <c r="DT90" s="24"/>
      <c r="DU90" s="15"/>
      <c r="DV90" s="16"/>
      <c r="DW90" s="15"/>
    </row>
    <row r="91" spans="1:127" ht="15" x14ac:dyDescent="0.2">
      <c r="A91" s="102">
        <f t="shared" si="157"/>
        <v>44967</v>
      </c>
      <c r="B91" s="103">
        <f t="shared" si="148"/>
        <v>939.00493553000001</v>
      </c>
      <c r="C91" s="180">
        <f t="shared" si="171"/>
        <v>931.6123824019345</v>
      </c>
      <c r="D91" s="104">
        <f t="shared" si="158"/>
        <v>1155.829</v>
      </c>
      <c r="E91" s="105">
        <f t="shared" si="120"/>
        <v>1161.0060000000001</v>
      </c>
      <c r="F91" s="106">
        <f t="shared" si="121"/>
        <v>44915</v>
      </c>
      <c r="G91" s="107">
        <f t="shared" si="149"/>
        <v>4.479036258823843E-3</v>
      </c>
      <c r="H91" s="108">
        <f t="shared" si="167"/>
        <v>44979</v>
      </c>
      <c r="I91" s="108">
        <f t="shared" si="150"/>
        <v>44979</v>
      </c>
      <c r="J91" s="109">
        <f t="shared" si="159"/>
        <v>21</v>
      </c>
      <c r="K91" s="109">
        <f t="shared" si="144"/>
        <v>15</v>
      </c>
      <c r="L91" s="8">
        <f t="shared" si="160"/>
        <v>1.0031972600000001</v>
      </c>
      <c r="M91" s="110">
        <f t="shared" si="147"/>
        <v>1</v>
      </c>
      <c r="N91" s="110">
        <f t="shared" si="128"/>
        <v>1</v>
      </c>
      <c r="O91" s="103">
        <f t="shared" si="129"/>
        <v>1.0031972600000001</v>
      </c>
      <c r="P91" s="103">
        <f t="shared" si="151"/>
        <v>934.59098940000001</v>
      </c>
      <c r="Q91" s="11">
        <f t="shared" si="170"/>
        <v>0</v>
      </c>
      <c r="R91" s="30">
        <f t="shared" si="161"/>
        <v>0</v>
      </c>
      <c r="S91" s="8">
        <f t="shared" si="152"/>
        <v>0</v>
      </c>
      <c r="T91" s="113">
        <f t="shared" si="162"/>
        <v>0.16</v>
      </c>
      <c r="U91" s="111">
        <f t="shared" si="130"/>
        <v>8</v>
      </c>
      <c r="V91" s="111">
        <v>252</v>
      </c>
      <c r="W91" s="110">
        <f t="shared" si="153"/>
        <v>1.0047228640000001</v>
      </c>
      <c r="X91" s="103">
        <f t="shared" si="154"/>
        <v>4.4139461300000002</v>
      </c>
      <c r="Y91" s="103">
        <f t="shared" si="155"/>
        <v>0</v>
      </c>
      <c r="Z91" s="114" t="str">
        <f t="shared" si="168"/>
        <v>A+J=</v>
      </c>
      <c r="AA91" s="108">
        <f t="shared" si="169"/>
        <v>44979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56"/>
        <v>47350</v>
      </c>
      <c r="AP91" s="148">
        <f>VLOOKUP($AO91,[1]Plan1!$CI$223:$CM$400,2)</f>
        <v>1146.575</v>
      </c>
      <c r="AQ91" s="145">
        <f t="shared" si="163"/>
        <v>47289</v>
      </c>
      <c r="AR91" s="146">
        <f>VLOOKUP($AO91,[1]Plan1!$CI$223:$CM$400,4)</f>
        <v>1146.575</v>
      </c>
      <c r="AS91" s="145">
        <f t="shared" si="164"/>
        <v>47319</v>
      </c>
      <c r="AT91" s="147">
        <f t="shared" si="16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22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3"/>
      <c r="DH91" s="1"/>
      <c r="DI91" s="1"/>
      <c r="DJ91" s="1"/>
      <c r="DK91" s="1"/>
      <c r="DL91" s="1"/>
      <c r="DM91" s="1"/>
      <c r="DN91" s="1"/>
      <c r="DO91" s="1"/>
      <c r="DP91" s="1"/>
      <c r="DQ91" s="4"/>
      <c r="DR91" s="15"/>
      <c r="DS91" s="15"/>
      <c r="DT91" s="24"/>
      <c r="DU91" s="15"/>
      <c r="DV91" s="16"/>
      <c r="DW91" s="15"/>
    </row>
    <row r="92" spans="1:127" ht="15" x14ac:dyDescent="0.2">
      <c r="A92" s="102">
        <f t="shared" si="157"/>
        <v>44968</v>
      </c>
      <c r="B92" s="103">
        <f t="shared" si="148"/>
        <v>939.75811745999999</v>
      </c>
      <c r="C92" s="180">
        <f t="shared" si="171"/>
        <v>931.6123824019345</v>
      </c>
      <c r="D92" s="104">
        <f t="shared" si="158"/>
        <v>1155.829</v>
      </c>
      <c r="E92" s="105">
        <f t="shared" si="120"/>
        <v>1161.0060000000001</v>
      </c>
      <c r="F92" s="106">
        <f t="shared" si="121"/>
        <v>44915</v>
      </c>
      <c r="G92" s="107">
        <f t="shared" si="149"/>
        <v>4.479036258823843E-3</v>
      </c>
      <c r="H92" s="108">
        <f t="shared" si="167"/>
        <v>44979</v>
      </c>
      <c r="I92" s="108">
        <f t="shared" si="150"/>
        <v>44979</v>
      </c>
      <c r="J92" s="109">
        <f t="shared" si="159"/>
        <v>21</v>
      </c>
      <c r="K92" s="109">
        <f t="shared" si="144"/>
        <v>16</v>
      </c>
      <c r="L92" s="8">
        <f t="shared" si="160"/>
        <v>1.0034107800000001</v>
      </c>
      <c r="M92" s="110">
        <f t="shared" si="147"/>
        <v>1</v>
      </c>
      <c r="N92" s="110">
        <f t="shared" si="128"/>
        <v>1</v>
      </c>
      <c r="O92" s="103">
        <f t="shared" si="129"/>
        <v>1.0034107800000001</v>
      </c>
      <c r="P92" s="103">
        <f t="shared" si="151"/>
        <v>934.78990727999997</v>
      </c>
      <c r="Q92" s="11">
        <f t="shared" si="170"/>
        <v>0</v>
      </c>
      <c r="R92" s="30">
        <f t="shared" si="161"/>
        <v>0</v>
      </c>
      <c r="S92" s="8">
        <f t="shared" si="152"/>
        <v>0</v>
      </c>
      <c r="T92" s="113">
        <f t="shared" si="162"/>
        <v>0.16</v>
      </c>
      <c r="U92" s="111">
        <f t="shared" si="130"/>
        <v>9</v>
      </c>
      <c r="V92" s="111">
        <v>252</v>
      </c>
      <c r="W92" s="110">
        <f t="shared" si="153"/>
        <v>1.005314788</v>
      </c>
      <c r="X92" s="103">
        <f t="shared" si="154"/>
        <v>4.9682101799999998</v>
      </c>
      <c r="Y92" s="103">
        <f t="shared" si="155"/>
        <v>0</v>
      </c>
      <c r="Z92" s="114" t="str">
        <f t="shared" si="168"/>
        <v>A+J=</v>
      </c>
      <c r="AA92" s="108">
        <f t="shared" si="169"/>
        <v>44979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56"/>
        <v>47381</v>
      </c>
      <c r="AP92" s="148">
        <f>VLOOKUP($AO92,[1]Plan1!$CI$223:$CM$400,2)</f>
        <v>1146.575</v>
      </c>
      <c r="AQ92" s="145">
        <f t="shared" si="163"/>
        <v>47319</v>
      </c>
      <c r="AR92" s="146">
        <f>VLOOKUP($AO92,[1]Plan1!$CI$223:$CM$400,4)</f>
        <v>1146.575</v>
      </c>
      <c r="AS92" s="145">
        <f t="shared" si="164"/>
        <v>47350</v>
      </c>
      <c r="AT92" s="147">
        <f t="shared" si="16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22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3"/>
      <c r="DH92" s="1"/>
      <c r="DI92" s="1"/>
      <c r="DJ92" s="1"/>
      <c r="DK92" s="1"/>
      <c r="DL92" s="1"/>
      <c r="DM92" s="1"/>
      <c r="DN92" s="1"/>
      <c r="DO92" s="1"/>
      <c r="DP92" s="1"/>
      <c r="DQ92" s="4"/>
      <c r="DR92" s="15"/>
      <c r="DS92" s="15"/>
      <c r="DT92" s="24"/>
      <c r="DU92" s="15"/>
      <c r="DV92" s="16"/>
      <c r="DW92" s="15"/>
    </row>
    <row r="93" spans="1:127" ht="15" x14ac:dyDescent="0.2">
      <c r="A93" s="102">
        <f t="shared" si="157"/>
        <v>44969</v>
      </c>
      <c r="B93" s="103">
        <f t="shared" si="148"/>
        <v>939.75811745999999</v>
      </c>
      <c r="C93" s="180">
        <f t="shared" si="171"/>
        <v>931.6123824019345</v>
      </c>
      <c r="D93" s="104">
        <f t="shared" si="158"/>
        <v>1155.829</v>
      </c>
      <c r="E93" s="105">
        <f t="shared" si="120"/>
        <v>1161.0060000000001</v>
      </c>
      <c r="F93" s="106">
        <f t="shared" si="121"/>
        <v>44915</v>
      </c>
      <c r="G93" s="107">
        <f t="shared" si="149"/>
        <v>4.479036258823843E-3</v>
      </c>
      <c r="H93" s="108">
        <f t="shared" si="167"/>
        <v>44979</v>
      </c>
      <c r="I93" s="108">
        <f t="shared" si="150"/>
        <v>44979</v>
      </c>
      <c r="J93" s="109">
        <f t="shared" si="159"/>
        <v>21</v>
      </c>
      <c r="K93" s="109">
        <f t="shared" si="144"/>
        <v>16</v>
      </c>
      <c r="L93" s="8">
        <f t="shared" si="160"/>
        <v>1.0034107800000001</v>
      </c>
      <c r="M93" s="110">
        <f t="shared" si="147"/>
        <v>1</v>
      </c>
      <c r="N93" s="110">
        <f t="shared" si="128"/>
        <v>1</v>
      </c>
      <c r="O93" s="103">
        <f t="shared" si="129"/>
        <v>1.0034107800000001</v>
      </c>
      <c r="P93" s="103">
        <f t="shared" si="151"/>
        <v>934.78990727999997</v>
      </c>
      <c r="Q93" s="11">
        <f t="shared" si="170"/>
        <v>0</v>
      </c>
      <c r="R93" s="30">
        <f t="shared" si="161"/>
        <v>0</v>
      </c>
      <c r="S93" s="8">
        <f t="shared" si="152"/>
        <v>0</v>
      </c>
      <c r="T93" s="113">
        <f t="shared" si="162"/>
        <v>0.16</v>
      </c>
      <c r="U93" s="111">
        <f t="shared" si="130"/>
        <v>9</v>
      </c>
      <c r="V93" s="111">
        <v>252</v>
      </c>
      <c r="W93" s="110">
        <f t="shared" si="153"/>
        <v>1.005314788</v>
      </c>
      <c r="X93" s="103">
        <f t="shared" si="154"/>
        <v>4.9682101799999998</v>
      </c>
      <c r="Y93" s="103">
        <f t="shared" si="155"/>
        <v>0</v>
      </c>
      <c r="Z93" s="114" t="str">
        <f t="shared" si="168"/>
        <v>A+J=</v>
      </c>
      <c r="AA93" s="108">
        <f t="shared" si="169"/>
        <v>44979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56"/>
        <v>47413</v>
      </c>
      <c r="AP93" s="148">
        <f>VLOOKUP($AO93,[1]Plan1!$CI$223:$CM$400,2)</f>
        <v>1146.575</v>
      </c>
      <c r="AQ93" s="145">
        <f t="shared" si="163"/>
        <v>47352</v>
      </c>
      <c r="AR93" s="146">
        <f>VLOOKUP($AO93,[1]Plan1!$CI$223:$CM$400,4)</f>
        <v>1146.575</v>
      </c>
      <c r="AS93" s="145">
        <f t="shared" si="164"/>
        <v>47383</v>
      </c>
      <c r="AT93" s="147">
        <f t="shared" si="16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22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3"/>
      <c r="DH93" s="1"/>
      <c r="DI93" s="1"/>
      <c r="DJ93" s="1"/>
      <c r="DK93" s="1"/>
      <c r="DL93" s="1"/>
      <c r="DM93" s="1"/>
      <c r="DN93" s="1"/>
      <c r="DO93" s="1"/>
      <c r="DP93" s="1"/>
      <c r="DQ93" s="4"/>
      <c r="DR93" s="15"/>
      <c r="DS93" s="15"/>
      <c r="DT93" s="24"/>
      <c r="DU93" s="15"/>
      <c r="DV93" s="16"/>
      <c r="DW93" s="15"/>
    </row>
    <row r="94" spans="1:127" ht="15" x14ac:dyDescent="0.2">
      <c r="A94" s="102">
        <f t="shared" si="157"/>
        <v>44970</v>
      </c>
      <c r="B94" s="103">
        <f t="shared" si="148"/>
        <v>939.75811745999999</v>
      </c>
      <c r="C94" s="180">
        <f t="shared" si="171"/>
        <v>931.6123824019345</v>
      </c>
      <c r="D94" s="104">
        <f t="shared" si="158"/>
        <v>1155.829</v>
      </c>
      <c r="E94" s="105">
        <f t="shared" si="120"/>
        <v>1161.0060000000001</v>
      </c>
      <c r="F94" s="106">
        <f t="shared" si="121"/>
        <v>44915</v>
      </c>
      <c r="G94" s="107">
        <f t="shared" si="149"/>
        <v>4.479036258823843E-3</v>
      </c>
      <c r="H94" s="108">
        <f t="shared" si="167"/>
        <v>44979</v>
      </c>
      <c r="I94" s="108">
        <f t="shared" si="150"/>
        <v>44979</v>
      </c>
      <c r="J94" s="109">
        <f t="shared" si="159"/>
        <v>21</v>
      </c>
      <c r="K94" s="109">
        <f t="shared" si="144"/>
        <v>16</v>
      </c>
      <c r="L94" s="8">
        <f t="shared" si="160"/>
        <v>1.0034107800000001</v>
      </c>
      <c r="M94" s="110">
        <f t="shared" si="147"/>
        <v>1</v>
      </c>
      <c r="N94" s="110">
        <f t="shared" si="128"/>
        <v>1</v>
      </c>
      <c r="O94" s="103">
        <f t="shared" si="129"/>
        <v>1.0034107800000001</v>
      </c>
      <c r="P94" s="103">
        <f t="shared" si="151"/>
        <v>934.78990727999997</v>
      </c>
      <c r="Q94" s="11">
        <f t="shared" si="170"/>
        <v>0</v>
      </c>
      <c r="R94" s="30">
        <f t="shared" si="161"/>
        <v>0</v>
      </c>
      <c r="S94" s="8">
        <f t="shared" si="152"/>
        <v>0</v>
      </c>
      <c r="T94" s="113">
        <f t="shared" si="162"/>
        <v>0.16</v>
      </c>
      <c r="U94" s="111">
        <f t="shared" si="130"/>
        <v>9</v>
      </c>
      <c r="V94" s="111">
        <v>252</v>
      </c>
      <c r="W94" s="110">
        <f t="shared" si="153"/>
        <v>1.005314788</v>
      </c>
      <c r="X94" s="103">
        <f t="shared" si="154"/>
        <v>4.9682101799999998</v>
      </c>
      <c r="Y94" s="103">
        <f t="shared" si="155"/>
        <v>0</v>
      </c>
      <c r="Z94" s="114" t="str">
        <f t="shared" si="168"/>
        <v>A+J=</v>
      </c>
      <c r="AA94" s="108">
        <f t="shared" si="169"/>
        <v>44979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56"/>
        <v>47443</v>
      </c>
      <c r="AP94" s="148">
        <f>VLOOKUP($AO94,[1]Plan1!$CI$223:$CM$400,2)</f>
        <v>1146.575</v>
      </c>
      <c r="AQ94" s="145">
        <f t="shared" si="163"/>
        <v>47382</v>
      </c>
      <c r="AR94" s="146">
        <f>VLOOKUP($AO94,[1]Plan1!$CI$223:$CM$400,4)</f>
        <v>1146.575</v>
      </c>
      <c r="AS94" s="145">
        <f t="shared" si="164"/>
        <v>47412</v>
      </c>
      <c r="AT94" s="147">
        <f t="shared" si="16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22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3"/>
      <c r="DH94" s="1"/>
      <c r="DI94" s="1"/>
      <c r="DJ94" s="1"/>
      <c r="DK94" s="1"/>
      <c r="DL94" s="1"/>
      <c r="DM94" s="1"/>
      <c r="DN94" s="1"/>
      <c r="DO94" s="1"/>
      <c r="DP94" s="1"/>
      <c r="DQ94" s="4"/>
      <c r="DR94" s="15"/>
      <c r="DS94" s="15"/>
      <c r="DT94" s="24"/>
      <c r="DU94" s="15"/>
      <c r="DV94" s="16"/>
      <c r="DW94" s="15"/>
    </row>
    <row r="95" spans="1:127" ht="15" x14ac:dyDescent="0.2">
      <c r="A95" s="102">
        <f t="shared" si="157"/>
        <v>44971</v>
      </c>
      <c r="B95" s="103">
        <f t="shared" si="148"/>
        <v>940.51189866000004</v>
      </c>
      <c r="C95" s="180">
        <f t="shared" si="171"/>
        <v>931.6123824019345</v>
      </c>
      <c r="D95" s="104">
        <f t="shared" si="158"/>
        <v>1155.829</v>
      </c>
      <c r="E95" s="105">
        <f t="shared" si="120"/>
        <v>1161.0060000000001</v>
      </c>
      <c r="F95" s="106">
        <f t="shared" si="121"/>
        <v>44915</v>
      </c>
      <c r="G95" s="107">
        <f t="shared" si="149"/>
        <v>4.479036258823843E-3</v>
      </c>
      <c r="H95" s="108">
        <f t="shared" si="167"/>
        <v>44979</v>
      </c>
      <c r="I95" s="108">
        <f t="shared" si="150"/>
        <v>44979</v>
      </c>
      <c r="J95" s="109">
        <f t="shared" si="159"/>
        <v>21</v>
      </c>
      <c r="K95" s="109">
        <f t="shared" si="144"/>
        <v>17</v>
      </c>
      <c r="L95" s="8">
        <f t="shared" si="160"/>
        <v>1.00362434</v>
      </c>
      <c r="M95" s="110">
        <f t="shared" si="147"/>
        <v>1</v>
      </c>
      <c r="N95" s="110">
        <f t="shared" ref="N95:N158" si="172">IF(I95&gt;I94,N94*M95,N94)</f>
        <v>1</v>
      </c>
      <c r="O95" s="103">
        <f t="shared" si="129"/>
        <v>1.00362434</v>
      </c>
      <c r="P95" s="103">
        <f t="shared" si="151"/>
        <v>934.98886242000003</v>
      </c>
      <c r="Q95" s="11">
        <f t="shared" si="170"/>
        <v>0</v>
      </c>
      <c r="R95" s="30">
        <f t="shared" si="161"/>
        <v>0</v>
      </c>
      <c r="S95" s="8">
        <f t="shared" si="152"/>
        <v>0</v>
      </c>
      <c r="T95" s="113">
        <f t="shared" si="162"/>
        <v>0.16</v>
      </c>
      <c r="U95" s="111">
        <f t="shared" si="130"/>
        <v>10</v>
      </c>
      <c r="V95" s="111">
        <v>252</v>
      </c>
      <c r="W95" s="110">
        <f t="shared" si="153"/>
        <v>1.005907061</v>
      </c>
      <c r="X95" s="103">
        <f t="shared" si="154"/>
        <v>5.5230362399999997</v>
      </c>
      <c r="Y95" s="103">
        <f t="shared" si="155"/>
        <v>0</v>
      </c>
      <c r="Z95" s="114" t="str">
        <f t="shared" si="168"/>
        <v>A+J=</v>
      </c>
      <c r="AA95" s="108">
        <f t="shared" si="169"/>
        <v>44979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56"/>
        <v>47472</v>
      </c>
      <c r="AP95" s="148">
        <f>VLOOKUP($AO95,[1]Plan1!$CI$223:$CM$400,2)</f>
        <v>1146.575</v>
      </c>
      <c r="AQ95" s="145">
        <f t="shared" si="163"/>
        <v>47411</v>
      </c>
      <c r="AR95" s="146">
        <f>VLOOKUP($AO95,[1]Plan1!$CI$223:$CM$400,4)</f>
        <v>1146.575</v>
      </c>
      <c r="AS95" s="145">
        <f t="shared" si="164"/>
        <v>47442</v>
      </c>
      <c r="AT95" s="147">
        <f t="shared" si="16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22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3"/>
      <c r="DH95" s="1"/>
      <c r="DI95" s="1"/>
      <c r="DJ95" s="1"/>
      <c r="DK95" s="1"/>
      <c r="DL95" s="1"/>
      <c r="DM95" s="1"/>
      <c r="DN95" s="1"/>
      <c r="DO95" s="1"/>
      <c r="DP95" s="1"/>
      <c r="DQ95" s="4"/>
      <c r="DR95" s="15"/>
      <c r="DS95" s="15"/>
      <c r="DT95" s="24"/>
      <c r="DU95" s="15"/>
      <c r="DV95" s="16"/>
      <c r="DW95" s="15"/>
    </row>
    <row r="96" spans="1:127" ht="15" x14ac:dyDescent="0.2">
      <c r="A96" s="102">
        <f t="shared" si="157"/>
        <v>44972</v>
      </c>
      <c r="B96" s="103">
        <f t="shared" si="148"/>
        <v>941.26627941999993</v>
      </c>
      <c r="C96" s="180">
        <f t="shared" si="171"/>
        <v>931.6123824019345</v>
      </c>
      <c r="D96" s="104">
        <f t="shared" si="158"/>
        <v>1155.829</v>
      </c>
      <c r="E96" s="105">
        <f t="shared" si="120"/>
        <v>1161.0060000000001</v>
      </c>
      <c r="F96" s="106">
        <f t="shared" si="121"/>
        <v>44915</v>
      </c>
      <c r="G96" s="107">
        <f t="shared" si="149"/>
        <v>4.479036258823843E-3</v>
      </c>
      <c r="H96" s="108">
        <f t="shared" si="167"/>
        <v>44979</v>
      </c>
      <c r="I96" s="108">
        <f t="shared" si="150"/>
        <v>44979</v>
      </c>
      <c r="J96" s="109">
        <f t="shared" si="159"/>
        <v>21</v>
      </c>
      <c r="K96" s="109">
        <f t="shared" si="144"/>
        <v>18</v>
      </c>
      <c r="L96" s="8">
        <f t="shared" si="160"/>
        <v>1.0038379399999999</v>
      </c>
      <c r="M96" s="110">
        <f t="shared" si="147"/>
        <v>1</v>
      </c>
      <c r="N96" s="110">
        <f t="shared" si="172"/>
        <v>1</v>
      </c>
      <c r="O96" s="103">
        <f t="shared" si="129"/>
        <v>1.0038379399999999</v>
      </c>
      <c r="P96" s="103">
        <f t="shared" si="151"/>
        <v>935.18785481999998</v>
      </c>
      <c r="Q96" s="11">
        <f t="shared" si="170"/>
        <v>0</v>
      </c>
      <c r="R96" s="30">
        <f t="shared" si="161"/>
        <v>0</v>
      </c>
      <c r="S96" s="8">
        <f t="shared" si="152"/>
        <v>0</v>
      </c>
      <c r="T96" s="113">
        <f t="shared" si="162"/>
        <v>0.16</v>
      </c>
      <c r="U96" s="111">
        <f t="shared" si="130"/>
        <v>11</v>
      </c>
      <c r="V96" s="111">
        <v>252</v>
      </c>
      <c r="W96" s="110">
        <f t="shared" si="153"/>
        <v>1.0064996829999999</v>
      </c>
      <c r="X96" s="103">
        <f t="shared" si="154"/>
        <v>6.0784246</v>
      </c>
      <c r="Y96" s="103">
        <f t="shared" si="155"/>
        <v>0</v>
      </c>
      <c r="Z96" s="114" t="str">
        <f t="shared" si="168"/>
        <v>A+J=</v>
      </c>
      <c r="AA96" s="108">
        <f t="shared" si="169"/>
        <v>44979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56"/>
        <v>47504</v>
      </c>
      <c r="AP96" s="148">
        <f>VLOOKUP($AO96,[1]Plan1!$CI$223:$CM$400,2)</f>
        <v>1146.575</v>
      </c>
      <c r="AQ96" s="145">
        <f t="shared" si="163"/>
        <v>47443</v>
      </c>
      <c r="AR96" s="146">
        <f>VLOOKUP($AO96,[1]Plan1!$CI$223:$CM$400,4)</f>
        <v>1146.575</v>
      </c>
      <c r="AS96" s="145">
        <f t="shared" si="164"/>
        <v>47473</v>
      </c>
      <c r="AT96" s="147">
        <f t="shared" si="16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22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3"/>
      <c r="DH96" s="1"/>
      <c r="DI96" s="1"/>
      <c r="DJ96" s="1"/>
      <c r="DK96" s="1"/>
      <c r="DL96" s="1"/>
      <c r="DM96" s="1"/>
      <c r="DN96" s="1"/>
      <c r="DO96" s="1"/>
      <c r="DP96" s="1"/>
      <c r="DQ96" s="4"/>
      <c r="DR96" s="15"/>
      <c r="DS96" s="15"/>
      <c r="DT96" s="24"/>
      <c r="DU96" s="15"/>
      <c r="DV96" s="16"/>
      <c r="DW96" s="15"/>
    </row>
    <row r="97" spans="1:127" ht="15" x14ac:dyDescent="0.2">
      <c r="A97" s="102">
        <f t="shared" si="157"/>
        <v>44973</v>
      </c>
      <c r="B97" s="103">
        <f t="shared" si="148"/>
        <v>942.02126939999994</v>
      </c>
      <c r="C97" s="180">
        <f t="shared" si="171"/>
        <v>931.6123824019345</v>
      </c>
      <c r="D97" s="104">
        <f t="shared" si="158"/>
        <v>1155.829</v>
      </c>
      <c r="E97" s="105">
        <f t="shared" si="120"/>
        <v>1161.0060000000001</v>
      </c>
      <c r="F97" s="106">
        <f t="shared" si="121"/>
        <v>44915</v>
      </c>
      <c r="G97" s="107">
        <f t="shared" si="149"/>
        <v>4.479036258823843E-3</v>
      </c>
      <c r="H97" s="108">
        <f t="shared" si="167"/>
        <v>44979</v>
      </c>
      <c r="I97" s="108">
        <f t="shared" si="150"/>
        <v>44979</v>
      </c>
      <c r="J97" s="109">
        <f t="shared" si="159"/>
        <v>21</v>
      </c>
      <c r="K97" s="109">
        <f t="shared" si="144"/>
        <v>19</v>
      </c>
      <c r="L97" s="8">
        <f t="shared" si="160"/>
        <v>1.00405159</v>
      </c>
      <c r="M97" s="110">
        <f t="shared" si="147"/>
        <v>1</v>
      </c>
      <c r="N97" s="110">
        <f t="shared" si="172"/>
        <v>1</v>
      </c>
      <c r="O97" s="103">
        <f t="shared" si="129"/>
        <v>1.00405159</v>
      </c>
      <c r="P97" s="103">
        <f t="shared" si="151"/>
        <v>935.38689380999995</v>
      </c>
      <c r="Q97" s="11">
        <f t="shared" si="170"/>
        <v>0</v>
      </c>
      <c r="R97" s="30">
        <f t="shared" si="161"/>
        <v>0</v>
      </c>
      <c r="S97" s="8">
        <f t="shared" si="152"/>
        <v>0</v>
      </c>
      <c r="T97" s="113">
        <f t="shared" si="162"/>
        <v>0.16</v>
      </c>
      <c r="U97" s="111">
        <f t="shared" si="130"/>
        <v>12</v>
      </c>
      <c r="V97" s="111">
        <v>252</v>
      </c>
      <c r="W97" s="110">
        <f t="shared" si="153"/>
        <v>1.007092654</v>
      </c>
      <c r="X97" s="103">
        <f t="shared" si="154"/>
        <v>6.6343755900000003</v>
      </c>
      <c r="Y97" s="103">
        <f t="shared" si="155"/>
        <v>0</v>
      </c>
      <c r="Z97" s="114" t="str">
        <f t="shared" si="168"/>
        <v>A+J=</v>
      </c>
      <c r="AA97" s="108">
        <f t="shared" si="169"/>
        <v>44979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56"/>
        <v>47534</v>
      </c>
      <c r="AP97" s="148">
        <f>VLOOKUP($AO97,[1]Plan1!$CI$223:$CM$400,2)</f>
        <v>1146.575</v>
      </c>
      <c r="AQ97" s="145">
        <f t="shared" si="163"/>
        <v>47472</v>
      </c>
      <c r="AR97" s="146">
        <f>VLOOKUP($AO97,[1]Plan1!$CI$223:$CM$400,4)</f>
        <v>1146.575</v>
      </c>
      <c r="AS97" s="145">
        <f t="shared" si="164"/>
        <v>47503</v>
      </c>
      <c r="AT97" s="147">
        <f t="shared" si="16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22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3"/>
      <c r="DH97" s="1"/>
      <c r="DI97" s="1"/>
      <c r="DJ97" s="1"/>
      <c r="DK97" s="1"/>
      <c r="DL97" s="1"/>
      <c r="DM97" s="1"/>
      <c r="DN97" s="1"/>
      <c r="DO97" s="1"/>
      <c r="DP97" s="1"/>
      <c r="DQ97" s="4"/>
      <c r="DR97" s="15"/>
      <c r="DS97" s="15"/>
      <c r="DT97" s="24"/>
      <c r="DU97" s="15"/>
      <c r="DV97" s="16"/>
      <c r="DW97" s="15"/>
    </row>
    <row r="98" spans="1:127" ht="15" x14ac:dyDescent="0.2">
      <c r="A98" s="102">
        <f t="shared" si="157"/>
        <v>44974</v>
      </c>
      <c r="B98" s="103">
        <f t="shared" si="148"/>
        <v>942.77686889000006</v>
      </c>
      <c r="C98" s="180">
        <f t="shared" si="171"/>
        <v>931.6123824019345</v>
      </c>
      <c r="D98" s="104">
        <f t="shared" si="158"/>
        <v>1155.829</v>
      </c>
      <c r="E98" s="105">
        <f t="shared" si="120"/>
        <v>1161.0060000000001</v>
      </c>
      <c r="F98" s="106">
        <f t="shared" si="121"/>
        <v>44915</v>
      </c>
      <c r="G98" s="107">
        <f t="shared" si="149"/>
        <v>4.479036258823843E-3</v>
      </c>
      <c r="H98" s="108">
        <f t="shared" si="167"/>
        <v>44979</v>
      </c>
      <c r="I98" s="108">
        <f t="shared" si="150"/>
        <v>44979</v>
      </c>
      <c r="J98" s="109">
        <f t="shared" si="159"/>
        <v>21</v>
      </c>
      <c r="K98" s="109">
        <f t="shared" si="144"/>
        <v>20</v>
      </c>
      <c r="L98" s="8">
        <f t="shared" si="160"/>
        <v>1.00426529</v>
      </c>
      <c r="M98" s="110">
        <f t="shared" si="147"/>
        <v>1</v>
      </c>
      <c r="N98" s="110">
        <f t="shared" si="172"/>
        <v>1</v>
      </c>
      <c r="O98" s="103">
        <f t="shared" si="129"/>
        <v>1.00426529</v>
      </c>
      <c r="P98" s="103">
        <f t="shared" si="151"/>
        <v>935.58597938000003</v>
      </c>
      <c r="Q98" s="11">
        <f t="shared" si="170"/>
        <v>0</v>
      </c>
      <c r="R98" s="30">
        <f t="shared" si="161"/>
        <v>0</v>
      </c>
      <c r="S98" s="8">
        <f t="shared" si="152"/>
        <v>0</v>
      </c>
      <c r="T98" s="113">
        <f t="shared" si="162"/>
        <v>0.16</v>
      </c>
      <c r="U98" s="111">
        <f t="shared" si="130"/>
        <v>13</v>
      </c>
      <c r="V98" s="111">
        <v>252</v>
      </c>
      <c r="W98" s="110">
        <f t="shared" si="153"/>
        <v>1.0076859739999999</v>
      </c>
      <c r="X98" s="103">
        <f t="shared" si="154"/>
        <v>7.1908895099999999</v>
      </c>
      <c r="Y98" s="103">
        <f t="shared" si="155"/>
        <v>0</v>
      </c>
      <c r="Z98" s="114" t="str">
        <f t="shared" si="168"/>
        <v>A+J=</v>
      </c>
      <c r="AA98" s="108">
        <f t="shared" si="169"/>
        <v>44979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56"/>
        <v>47562</v>
      </c>
      <c r="AP98" s="148">
        <f>VLOOKUP($AO98,[1]Plan1!$CI$223:$CM$400,2)</f>
        <v>1146.575</v>
      </c>
      <c r="AQ98" s="145">
        <f t="shared" si="163"/>
        <v>47503</v>
      </c>
      <c r="AR98" s="146">
        <f>VLOOKUP($AO98,[1]Plan1!$CI$223:$CM$400,4)</f>
        <v>1146.575</v>
      </c>
      <c r="AS98" s="145">
        <f t="shared" si="164"/>
        <v>47534</v>
      </c>
      <c r="AT98" s="147">
        <f t="shared" si="16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22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3"/>
      <c r="DH98" s="1"/>
      <c r="DI98" s="1"/>
      <c r="DJ98" s="1"/>
      <c r="DK98" s="1"/>
      <c r="DL98" s="1"/>
      <c r="DM98" s="1"/>
      <c r="DN98" s="1"/>
      <c r="DO98" s="1"/>
      <c r="DP98" s="1"/>
      <c r="DQ98" s="4"/>
      <c r="DR98" s="15"/>
      <c r="DS98" s="15"/>
      <c r="DT98" s="24"/>
      <c r="DU98" s="15"/>
      <c r="DV98" s="16"/>
      <c r="DW98" s="15"/>
    </row>
    <row r="99" spans="1:127" ht="15" x14ac:dyDescent="0.2">
      <c r="A99" s="102">
        <f t="shared" si="157"/>
        <v>44975</v>
      </c>
      <c r="B99" s="103">
        <f t="shared" si="148"/>
        <v>943.53306970999995</v>
      </c>
      <c r="C99" s="180">
        <f t="shared" si="171"/>
        <v>931.6123824019345</v>
      </c>
      <c r="D99" s="104">
        <f t="shared" si="158"/>
        <v>1155.829</v>
      </c>
      <c r="E99" s="105">
        <f t="shared" si="120"/>
        <v>1161.0060000000001</v>
      </c>
      <c r="F99" s="106">
        <f t="shared" si="121"/>
        <v>44915</v>
      </c>
      <c r="G99" s="107">
        <f t="shared" si="149"/>
        <v>4.479036258823843E-3</v>
      </c>
      <c r="H99" s="108">
        <f t="shared" si="167"/>
        <v>44979</v>
      </c>
      <c r="I99" s="108">
        <f t="shared" si="150"/>
        <v>44979</v>
      </c>
      <c r="J99" s="109">
        <f t="shared" si="159"/>
        <v>21</v>
      </c>
      <c r="K99" s="109">
        <f t="shared" si="144"/>
        <v>21</v>
      </c>
      <c r="L99" s="8">
        <f t="shared" si="160"/>
        <v>1.0044790299999999</v>
      </c>
      <c r="M99" s="110">
        <f t="shared" si="147"/>
        <v>1</v>
      </c>
      <c r="N99" s="110">
        <f t="shared" si="172"/>
        <v>1</v>
      </c>
      <c r="O99" s="103">
        <f t="shared" si="129"/>
        <v>1.0044790299999999</v>
      </c>
      <c r="P99" s="103">
        <f t="shared" si="151"/>
        <v>935.78510220999999</v>
      </c>
      <c r="Q99" s="11">
        <f t="shared" si="170"/>
        <v>0</v>
      </c>
      <c r="R99" s="30">
        <f t="shared" si="161"/>
        <v>0</v>
      </c>
      <c r="S99" s="8">
        <f t="shared" si="152"/>
        <v>0</v>
      </c>
      <c r="T99" s="113">
        <f t="shared" si="162"/>
        <v>0.16</v>
      </c>
      <c r="U99" s="111">
        <f t="shared" si="130"/>
        <v>14</v>
      </c>
      <c r="V99" s="111">
        <v>252</v>
      </c>
      <c r="W99" s="110">
        <f t="shared" si="153"/>
        <v>1.0082796439999999</v>
      </c>
      <c r="X99" s="103">
        <f t="shared" si="154"/>
        <v>7.7479674999999997</v>
      </c>
      <c r="Y99" s="103">
        <f t="shared" si="155"/>
        <v>0</v>
      </c>
      <c r="Z99" s="114" t="str">
        <f t="shared" si="168"/>
        <v>A+J=</v>
      </c>
      <c r="AA99" s="108">
        <f t="shared" si="169"/>
        <v>44979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56"/>
        <v>47595</v>
      </c>
      <c r="AP99" s="148">
        <f>VLOOKUP($AO99,[1]Plan1!$CI$223:$CM$400,2)</f>
        <v>1146.575</v>
      </c>
      <c r="AQ99" s="145">
        <f t="shared" si="163"/>
        <v>47536</v>
      </c>
      <c r="AR99" s="146">
        <f>VLOOKUP($AO99,[1]Plan1!$CI$223:$CM$400,4)</f>
        <v>1146.575</v>
      </c>
      <c r="AS99" s="145">
        <f t="shared" si="164"/>
        <v>47564</v>
      </c>
      <c r="AT99" s="147">
        <f t="shared" si="16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22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3"/>
      <c r="DH99" s="1"/>
      <c r="DI99" s="1"/>
      <c r="DJ99" s="1"/>
      <c r="DK99" s="1"/>
      <c r="DL99" s="1"/>
      <c r="DM99" s="1"/>
      <c r="DN99" s="1"/>
      <c r="DO99" s="1"/>
      <c r="DP99" s="1"/>
      <c r="DQ99" s="4"/>
      <c r="DR99" s="15"/>
      <c r="DS99" s="15"/>
      <c r="DT99" s="24"/>
      <c r="DU99" s="15"/>
      <c r="DV99" s="16"/>
      <c r="DW99" s="15"/>
    </row>
    <row r="100" spans="1:127" ht="15" x14ac:dyDescent="0.2">
      <c r="A100" s="102">
        <f t="shared" si="157"/>
        <v>44976</v>
      </c>
      <c r="B100" s="103">
        <f t="shared" si="148"/>
        <v>943.53306970999995</v>
      </c>
      <c r="C100" s="180">
        <f t="shared" si="171"/>
        <v>931.6123824019345</v>
      </c>
      <c r="D100" s="104">
        <f t="shared" si="158"/>
        <v>1155.829</v>
      </c>
      <c r="E100" s="105">
        <f t="shared" si="120"/>
        <v>1161.0060000000001</v>
      </c>
      <c r="F100" s="106">
        <f t="shared" si="121"/>
        <v>44915</v>
      </c>
      <c r="G100" s="107">
        <f t="shared" si="149"/>
        <v>4.479036258823843E-3</v>
      </c>
      <c r="H100" s="108">
        <f t="shared" si="167"/>
        <v>44979</v>
      </c>
      <c r="I100" s="108">
        <f t="shared" si="150"/>
        <v>44979</v>
      </c>
      <c r="J100" s="109">
        <f t="shared" si="159"/>
        <v>21</v>
      </c>
      <c r="K100" s="109">
        <f t="shared" si="144"/>
        <v>21</v>
      </c>
      <c r="L100" s="8">
        <f t="shared" si="160"/>
        <v>1.0044790299999999</v>
      </c>
      <c r="M100" s="110">
        <f t="shared" si="147"/>
        <v>1</v>
      </c>
      <c r="N100" s="110">
        <f t="shared" si="172"/>
        <v>1</v>
      </c>
      <c r="O100" s="103">
        <f t="shared" si="129"/>
        <v>1.0044790299999999</v>
      </c>
      <c r="P100" s="103">
        <f t="shared" si="151"/>
        <v>935.78510220999999</v>
      </c>
      <c r="Q100" s="11">
        <f t="shared" si="170"/>
        <v>0</v>
      </c>
      <c r="R100" s="30">
        <f t="shared" si="161"/>
        <v>0</v>
      </c>
      <c r="S100" s="8">
        <f t="shared" si="152"/>
        <v>0</v>
      </c>
      <c r="T100" s="113">
        <f t="shared" si="162"/>
        <v>0.16</v>
      </c>
      <c r="U100" s="111">
        <f t="shared" si="130"/>
        <v>14</v>
      </c>
      <c r="V100" s="111">
        <v>252</v>
      </c>
      <c r="W100" s="110">
        <f t="shared" si="153"/>
        <v>1.0082796439999999</v>
      </c>
      <c r="X100" s="103">
        <f t="shared" si="154"/>
        <v>7.7479674999999997</v>
      </c>
      <c r="Y100" s="103">
        <f t="shared" si="155"/>
        <v>0</v>
      </c>
      <c r="Z100" s="114" t="str">
        <f t="shared" si="168"/>
        <v>A+J=</v>
      </c>
      <c r="AA100" s="108">
        <f t="shared" si="169"/>
        <v>44979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56"/>
        <v>47623</v>
      </c>
      <c r="AP100" s="148">
        <f>VLOOKUP($AO100,[1]Plan1!$CI$223:$CM$400,2)</f>
        <v>1146.575</v>
      </c>
      <c r="AQ100" s="145">
        <f t="shared" si="163"/>
        <v>47562</v>
      </c>
      <c r="AR100" s="146">
        <f>VLOOKUP($AO100,[1]Plan1!$CI$223:$CM$400,4)</f>
        <v>1146.575</v>
      </c>
      <c r="AS100" s="145">
        <f t="shared" si="164"/>
        <v>47593</v>
      </c>
      <c r="AT100" s="147">
        <f t="shared" si="16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22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3"/>
      <c r="DH100" s="1"/>
      <c r="DI100" s="1"/>
      <c r="DJ100" s="1"/>
      <c r="DK100" s="1"/>
      <c r="DL100" s="1"/>
      <c r="DM100" s="1"/>
      <c r="DN100" s="1"/>
      <c r="DO100" s="1"/>
      <c r="DP100" s="1"/>
      <c r="DQ100" s="4"/>
      <c r="DR100" s="15"/>
      <c r="DS100" s="15"/>
      <c r="DT100" s="24"/>
      <c r="DU100" s="15"/>
      <c r="DV100" s="16"/>
      <c r="DW100" s="15"/>
    </row>
    <row r="101" spans="1:127" ht="15" x14ac:dyDescent="0.2">
      <c r="A101" s="102">
        <f t="shared" si="157"/>
        <v>44977</v>
      </c>
      <c r="B101" s="103">
        <f t="shared" si="148"/>
        <v>943.53306970999995</v>
      </c>
      <c r="C101" s="180">
        <f t="shared" si="171"/>
        <v>931.6123824019345</v>
      </c>
      <c r="D101" s="104">
        <f t="shared" si="158"/>
        <v>1155.829</v>
      </c>
      <c r="E101" s="105">
        <f t="shared" si="120"/>
        <v>1161.0060000000001</v>
      </c>
      <c r="F101" s="106">
        <f t="shared" si="121"/>
        <v>44915</v>
      </c>
      <c r="G101" s="107">
        <f t="shared" si="149"/>
        <v>4.479036258823843E-3</v>
      </c>
      <c r="H101" s="108">
        <f t="shared" si="167"/>
        <v>45005</v>
      </c>
      <c r="I101" s="108">
        <f t="shared" si="150"/>
        <v>44979</v>
      </c>
      <c r="J101" s="109">
        <f t="shared" si="159"/>
        <v>21</v>
      </c>
      <c r="K101" s="109">
        <f t="shared" si="144"/>
        <v>21</v>
      </c>
      <c r="L101" s="8">
        <f t="shared" si="160"/>
        <v>1.0044790299999999</v>
      </c>
      <c r="M101" s="110">
        <f t="shared" si="147"/>
        <v>1</v>
      </c>
      <c r="N101" s="110">
        <f t="shared" si="172"/>
        <v>1</v>
      </c>
      <c r="O101" s="103">
        <f t="shared" si="129"/>
        <v>1.0044790299999999</v>
      </c>
      <c r="P101" s="103">
        <f t="shared" si="151"/>
        <v>935.78510220999999</v>
      </c>
      <c r="Q101" s="11">
        <f t="shared" si="170"/>
        <v>0</v>
      </c>
      <c r="R101" s="30">
        <f t="shared" si="161"/>
        <v>0</v>
      </c>
      <c r="S101" s="8">
        <f t="shared" si="152"/>
        <v>0</v>
      </c>
      <c r="T101" s="113">
        <f t="shared" si="162"/>
        <v>0.16</v>
      </c>
      <c r="U101" s="111">
        <f t="shared" ref="U101:U164" si="173">IF(Q100&gt;0,1,IF(K101=K100,U100,U100+1))</f>
        <v>14</v>
      </c>
      <c r="V101" s="111">
        <v>252</v>
      </c>
      <c r="W101" s="110">
        <f t="shared" si="153"/>
        <v>1.0082796439999999</v>
      </c>
      <c r="X101" s="103">
        <f t="shared" si="154"/>
        <v>7.7479674999999997</v>
      </c>
      <c r="Y101" s="103">
        <f t="shared" si="155"/>
        <v>0</v>
      </c>
      <c r="Z101" s="114" t="str">
        <f t="shared" si="168"/>
        <v>A+J=</v>
      </c>
      <c r="AA101" s="108">
        <f t="shared" si="169"/>
        <v>44979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56"/>
        <v>47655</v>
      </c>
      <c r="AP101" s="148">
        <f>VLOOKUP($AO101,[1]Plan1!$CI$223:$CM$400,2)</f>
        <v>1146.575</v>
      </c>
      <c r="AQ101" s="145">
        <f t="shared" si="163"/>
        <v>47594</v>
      </c>
      <c r="AR101" s="146">
        <f>VLOOKUP($AO101,[1]Plan1!$CI$223:$CM$400,4)</f>
        <v>1146.575</v>
      </c>
      <c r="AS101" s="145">
        <f t="shared" si="164"/>
        <v>47624</v>
      </c>
      <c r="AT101" s="147">
        <f t="shared" si="16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22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3"/>
      <c r="DH101" s="1"/>
      <c r="DI101" s="1"/>
      <c r="DJ101" s="1"/>
      <c r="DK101" s="1"/>
      <c r="DL101" s="1"/>
      <c r="DM101" s="1"/>
      <c r="DN101" s="1"/>
      <c r="DO101" s="1"/>
      <c r="DP101" s="1"/>
      <c r="DQ101" s="4"/>
      <c r="DR101" s="15"/>
      <c r="DS101" s="15"/>
      <c r="DT101" s="24"/>
      <c r="DU101" s="15"/>
      <c r="DV101" s="16"/>
      <c r="DW101" s="27"/>
    </row>
    <row r="102" spans="1:127" ht="15" x14ac:dyDescent="0.2">
      <c r="A102" s="102">
        <f t="shared" si="157"/>
        <v>44978</v>
      </c>
      <c r="B102" s="103">
        <f t="shared" si="148"/>
        <v>943.53306970999995</v>
      </c>
      <c r="C102" s="180">
        <f t="shared" si="171"/>
        <v>931.6123824019345</v>
      </c>
      <c r="D102" s="104">
        <f t="shared" si="158"/>
        <v>1155.829</v>
      </c>
      <c r="E102" s="105">
        <f t="shared" si="120"/>
        <v>1161.0060000000001</v>
      </c>
      <c r="F102" s="106">
        <f t="shared" si="121"/>
        <v>44915</v>
      </c>
      <c r="G102" s="107">
        <f t="shared" si="149"/>
        <v>4.479036258823843E-3</v>
      </c>
      <c r="H102" s="108">
        <f t="shared" si="167"/>
        <v>45005</v>
      </c>
      <c r="I102" s="108">
        <f t="shared" si="150"/>
        <v>44979</v>
      </c>
      <c r="J102" s="109">
        <f t="shared" si="159"/>
        <v>21</v>
      </c>
      <c r="K102" s="109">
        <f t="shared" si="144"/>
        <v>21</v>
      </c>
      <c r="L102" s="8">
        <f t="shared" si="160"/>
        <v>1.0044790299999999</v>
      </c>
      <c r="M102" s="110">
        <f t="shared" si="147"/>
        <v>1</v>
      </c>
      <c r="N102" s="110">
        <f t="shared" si="172"/>
        <v>1</v>
      </c>
      <c r="O102" s="103">
        <f t="shared" si="129"/>
        <v>1.0044790299999999</v>
      </c>
      <c r="P102" s="103">
        <f t="shared" si="151"/>
        <v>935.78510220999999</v>
      </c>
      <c r="Q102" s="11">
        <f t="shared" si="170"/>
        <v>0</v>
      </c>
      <c r="R102" s="30">
        <f t="shared" si="161"/>
        <v>0</v>
      </c>
      <c r="S102" s="8">
        <f t="shared" si="152"/>
        <v>0</v>
      </c>
      <c r="T102" s="113">
        <f t="shared" si="162"/>
        <v>0.16</v>
      </c>
      <c r="U102" s="111">
        <f t="shared" si="173"/>
        <v>14</v>
      </c>
      <c r="V102" s="111">
        <v>252</v>
      </c>
      <c r="W102" s="110">
        <f t="shared" si="153"/>
        <v>1.0082796439999999</v>
      </c>
      <c r="X102" s="103">
        <f t="shared" si="154"/>
        <v>7.7479674999999997</v>
      </c>
      <c r="Y102" s="103">
        <f t="shared" si="155"/>
        <v>0</v>
      </c>
      <c r="Z102" s="114" t="str">
        <f t="shared" si="168"/>
        <v>A+J=</v>
      </c>
      <c r="AA102" s="108">
        <f t="shared" si="169"/>
        <v>44979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56"/>
        <v>47686</v>
      </c>
      <c r="AP102" s="148">
        <f>VLOOKUP($AO102,[1]Plan1!$CI$223:$CM$400,2)</f>
        <v>1146.575</v>
      </c>
      <c r="AQ102" s="145">
        <f t="shared" si="163"/>
        <v>47625</v>
      </c>
      <c r="AR102" s="146">
        <f>VLOOKUP($AO102,[1]Plan1!$CI$223:$CM$400,4)</f>
        <v>1146.575</v>
      </c>
      <c r="AS102" s="145">
        <f t="shared" si="164"/>
        <v>47656</v>
      </c>
      <c r="AT102" s="147">
        <f t="shared" si="16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1"/>
      <c r="CQ102" s="1"/>
      <c r="CR102" s="22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3"/>
      <c r="DH102" s="1"/>
      <c r="DI102" s="1"/>
      <c r="DJ102" s="1"/>
      <c r="DK102" s="1"/>
      <c r="DL102" s="1"/>
      <c r="DM102" s="1"/>
      <c r="DN102" s="1"/>
      <c r="DO102" s="1"/>
      <c r="DP102" s="1"/>
      <c r="DQ102" s="26"/>
      <c r="DR102" s="15"/>
      <c r="DS102" s="15"/>
      <c r="DT102" s="24"/>
      <c r="DU102" s="15"/>
      <c r="DV102" s="16"/>
      <c r="DW102" s="15"/>
    </row>
    <row r="103" spans="1:127" ht="15" x14ac:dyDescent="0.2">
      <c r="A103" s="102">
        <f t="shared" si="157"/>
        <v>44979</v>
      </c>
      <c r="B103" s="103">
        <f t="shared" si="148"/>
        <v>943.53306970999995</v>
      </c>
      <c r="C103" s="180">
        <f t="shared" si="171"/>
        <v>931.6123824019345</v>
      </c>
      <c r="D103" s="104">
        <f t="shared" si="158"/>
        <v>1155.829</v>
      </c>
      <c r="E103" s="105">
        <f t="shared" si="120"/>
        <v>1161.0060000000001</v>
      </c>
      <c r="F103" s="106">
        <f t="shared" si="121"/>
        <v>44915</v>
      </c>
      <c r="G103" s="107">
        <f t="shared" si="149"/>
        <v>4.479036258823843E-3</v>
      </c>
      <c r="H103" s="108">
        <f t="shared" si="167"/>
        <v>45005</v>
      </c>
      <c r="I103" s="108">
        <f t="shared" si="150"/>
        <v>44979</v>
      </c>
      <c r="J103" s="109">
        <f t="shared" si="159"/>
        <v>21</v>
      </c>
      <c r="K103" s="109">
        <f t="shared" si="144"/>
        <v>21</v>
      </c>
      <c r="L103" s="8">
        <f t="shared" si="160"/>
        <v>1.0044790299999999</v>
      </c>
      <c r="M103" s="110">
        <f t="shared" si="147"/>
        <v>1</v>
      </c>
      <c r="N103" s="110">
        <f t="shared" si="172"/>
        <v>1</v>
      </c>
      <c r="O103" s="103">
        <f t="shared" si="129"/>
        <v>1.0044790299999999</v>
      </c>
      <c r="P103" s="103">
        <f t="shared" si="151"/>
        <v>935.78510220999999</v>
      </c>
      <c r="Q103" s="11">
        <f t="shared" si="170"/>
        <v>3</v>
      </c>
      <c r="R103" s="30">
        <f t="shared" si="161"/>
        <v>4.4596413376791245E-2</v>
      </c>
      <c r="S103" s="8">
        <f t="shared" si="152"/>
        <v>41.732659249999998</v>
      </c>
      <c r="T103" s="113">
        <f t="shared" si="162"/>
        <v>0.16</v>
      </c>
      <c r="U103" s="111">
        <f t="shared" si="173"/>
        <v>14</v>
      </c>
      <c r="V103" s="111">
        <v>252</v>
      </c>
      <c r="W103" s="110">
        <f t="shared" si="153"/>
        <v>1.0082796439999999</v>
      </c>
      <c r="X103" s="103">
        <f t="shared" si="154"/>
        <v>7.7479674999999997</v>
      </c>
      <c r="Y103" s="103">
        <f t="shared" si="155"/>
        <v>49.480626749999999</v>
      </c>
      <c r="Z103" s="114" t="str">
        <f t="shared" si="168"/>
        <v>A+J=</v>
      </c>
      <c r="AA103" s="108">
        <f t="shared" si="169"/>
        <v>44979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56"/>
        <v>47715</v>
      </c>
      <c r="AP103" s="148">
        <f>VLOOKUP($AO103,[1]Plan1!$CI$223:$CM$400,2)</f>
        <v>1146.575</v>
      </c>
      <c r="AQ103" s="145">
        <f t="shared" si="163"/>
        <v>47654</v>
      </c>
      <c r="AR103" s="146">
        <f>VLOOKUP($AO103,[1]Plan1!$CI$223:$CM$400,4)</f>
        <v>1146.575</v>
      </c>
      <c r="AS103" s="145">
        <f t="shared" si="164"/>
        <v>47684</v>
      </c>
      <c r="AT103" s="147">
        <f t="shared" si="16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22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3"/>
      <c r="DH103" s="1"/>
      <c r="DI103" s="1"/>
      <c r="DJ103" s="1"/>
      <c r="DK103" s="1"/>
      <c r="DL103" s="1"/>
      <c r="DM103" s="1"/>
      <c r="DN103" s="1"/>
      <c r="DO103" s="1"/>
      <c r="DP103" s="1"/>
      <c r="DQ103" s="4"/>
      <c r="DR103" s="15"/>
      <c r="DS103" s="15"/>
      <c r="DT103" s="24"/>
      <c r="DU103" s="15"/>
      <c r="DV103" s="16"/>
      <c r="DW103" s="15"/>
    </row>
    <row r="104" spans="1:127" ht="15" x14ac:dyDescent="0.2">
      <c r="A104" s="102">
        <f t="shared" si="157"/>
        <v>44980</v>
      </c>
      <c r="B104" s="103">
        <f t="shared" si="148"/>
        <v>894.68430988</v>
      </c>
      <c r="C104" s="180">
        <f t="shared" si="171"/>
        <v>890.06581148944861</v>
      </c>
      <c r="D104" s="104">
        <f t="shared" si="158"/>
        <v>1161.0060000000001</v>
      </c>
      <c r="E104" s="105">
        <f t="shared" ref="E104:E167" si="174">IF($K104=1,VLOOKUP($A103,$AO$10:$AS$165,4),E103)</f>
        <v>1163.4649999999999</v>
      </c>
      <c r="F104" s="106">
        <f t="shared" ref="F104:F167" si="175">IF($K104=1,VLOOKUP($A103,$AO$10:$AS$165,5),F103)</f>
        <v>44948</v>
      </c>
      <c r="G104" s="107">
        <f t="shared" si="149"/>
        <v>2.1179907769639517E-3</v>
      </c>
      <c r="H104" s="108">
        <f t="shared" si="167"/>
        <v>45005</v>
      </c>
      <c r="I104" s="108">
        <f t="shared" si="150"/>
        <v>45005</v>
      </c>
      <c r="J104" s="109">
        <f t="shared" si="159"/>
        <v>18</v>
      </c>
      <c r="K104" s="109">
        <f t="shared" si="144"/>
        <v>1</v>
      </c>
      <c r="L104" s="8">
        <f t="shared" si="160"/>
        <v>1.00011754</v>
      </c>
      <c r="M104" s="110">
        <f t="shared" si="147"/>
        <v>1.0044790299999999</v>
      </c>
      <c r="N104" s="110">
        <f t="shared" si="172"/>
        <v>1.0044790299999999</v>
      </c>
      <c r="O104" s="103">
        <f t="shared" si="129"/>
        <v>1.0045970900000001</v>
      </c>
      <c r="P104" s="103">
        <f t="shared" si="151"/>
        <v>894.15752412999996</v>
      </c>
      <c r="Q104" s="11">
        <f t="shared" si="170"/>
        <v>0</v>
      </c>
      <c r="R104" s="30">
        <f t="shared" si="161"/>
        <v>0</v>
      </c>
      <c r="S104" s="8">
        <f t="shared" si="152"/>
        <v>0</v>
      </c>
      <c r="T104" s="113">
        <f t="shared" si="162"/>
        <v>0.16</v>
      </c>
      <c r="U104" s="111">
        <f t="shared" si="173"/>
        <v>1</v>
      </c>
      <c r="V104" s="111">
        <v>252</v>
      </c>
      <c r="W104" s="110">
        <f t="shared" si="153"/>
        <v>1.0005891419999999</v>
      </c>
      <c r="X104" s="103">
        <f t="shared" si="154"/>
        <v>0.52678575000000005</v>
      </c>
      <c r="Y104" s="103">
        <f t="shared" si="155"/>
        <v>0</v>
      </c>
      <c r="Z104" s="114" t="str">
        <f t="shared" si="168"/>
        <v>A+J=</v>
      </c>
      <c r="AA104" s="108">
        <f t="shared" si="169"/>
        <v>45005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56"/>
        <v>47746</v>
      </c>
      <c r="AP104" s="148">
        <f>VLOOKUP($AO104,[1]Plan1!$CI$223:$CM$400,2)</f>
        <v>1146.575</v>
      </c>
      <c r="AQ104" s="145">
        <f t="shared" si="163"/>
        <v>47684</v>
      </c>
      <c r="AR104" s="146">
        <f>VLOOKUP($AO104,[1]Plan1!$CI$223:$CM$400,4)</f>
        <v>1146.575</v>
      </c>
      <c r="AS104" s="145">
        <f t="shared" si="164"/>
        <v>47715</v>
      </c>
      <c r="AT104" s="147">
        <f t="shared" si="16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22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3"/>
      <c r="DH104" s="1"/>
      <c r="DI104" s="1"/>
      <c r="DJ104" s="1"/>
      <c r="DK104" s="1"/>
      <c r="DL104" s="1"/>
      <c r="DM104" s="1"/>
      <c r="DN104" s="1"/>
      <c r="DO104" s="1"/>
      <c r="DP104" s="1"/>
      <c r="DQ104" s="4"/>
      <c r="DR104" s="21"/>
      <c r="DS104" s="15"/>
      <c r="DT104" s="24"/>
      <c r="DU104" s="21"/>
      <c r="DV104" s="16"/>
      <c r="DW104" s="15"/>
    </row>
    <row r="105" spans="1:127" ht="15" x14ac:dyDescent="0.2">
      <c r="A105" s="102">
        <f t="shared" si="157"/>
        <v>44981</v>
      </c>
      <c r="B105" s="103">
        <f t="shared" si="148"/>
        <v>895.31664566999996</v>
      </c>
      <c r="C105" s="180">
        <f t="shared" si="171"/>
        <v>890.06581148944861</v>
      </c>
      <c r="D105" s="104">
        <f t="shared" si="158"/>
        <v>1161.0060000000001</v>
      </c>
      <c r="E105" s="105">
        <f t="shared" si="174"/>
        <v>1163.4649999999999</v>
      </c>
      <c r="F105" s="106">
        <f t="shared" si="175"/>
        <v>44948</v>
      </c>
      <c r="G105" s="107">
        <f t="shared" si="149"/>
        <v>2.1179907769639517E-3</v>
      </c>
      <c r="H105" s="108">
        <f t="shared" si="167"/>
        <v>45005</v>
      </c>
      <c r="I105" s="108">
        <f t="shared" si="150"/>
        <v>45005</v>
      </c>
      <c r="J105" s="109">
        <f t="shared" si="159"/>
        <v>18</v>
      </c>
      <c r="K105" s="109">
        <f t="shared" si="144"/>
        <v>2</v>
      </c>
      <c r="L105" s="8">
        <f t="shared" si="160"/>
        <v>1.00023511</v>
      </c>
      <c r="M105" s="110">
        <f t="shared" si="147"/>
        <v>1.0044790299999999</v>
      </c>
      <c r="N105" s="110">
        <f t="shared" si="172"/>
        <v>1.0044790299999999</v>
      </c>
      <c r="O105" s="103">
        <f t="shared" ref="O105:O168" si="176">TRUNC(TRUNC((L105*N105),15),8)</f>
        <v>1.00471519</v>
      </c>
      <c r="P105" s="103">
        <f t="shared" si="151"/>
        <v>894.26264089999995</v>
      </c>
      <c r="Q105" s="11">
        <f t="shared" si="170"/>
        <v>0</v>
      </c>
      <c r="R105" s="30">
        <f t="shared" si="161"/>
        <v>0</v>
      </c>
      <c r="S105" s="8">
        <f t="shared" si="152"/>
        <v>0</v>
      </c>
      <c r="T105" s="113">
        <f t="shared" si="162"/>
        <v>0.16</v>
      </c>
      <c r="U105" s="111">
        <f t="shared" si="173"/>
        <v>2</v>
      </c>
      <c r="V105" s="111">
        <v>252</v>
      </c>
      <c r="W105" s="110">
        <f t="shared" si="153"/>
        <v>1.0011786300000001</v>
      </c>
      <c r="X105" s="103">
        <f t="shared" si="154"/>
        <v>1.0540047699999999</v>
      </c>
      <c r="Y105" s="103">
        <f t="shared" si="155"/>
        <v>0</v>
      </c>
      <c r="Z105" s="114" t="str">
        <f t="shared" si="168"/>
        <v>A+J=</v>
      </c>
      <c r="AA105" s="108">
        <f t="shared" si="169"/>
        <v>45005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56"/>
        <v>47777</v>
      </c>
      <c r="AP105" s="148">
        <f>VLOOKUP($AO105,[1]Plan1!$CI$223:$CM$400,2)</f>
        <v>1146.575</v>
      </c>
      <c r="AQ105" s="145">
        <f t="shared" si="163"/>
        <v>47716</v>
      </c>
      <c r="AR105" s="146">
        <f>VLOOKUP($AO105,[1]Plan1!$CI$223:$CM$400,4)</f>
        <v>1146.575</v>
      </c>
      <c r="AS105" s="145">
        <f t="shared" si="164"/>
        <v>47747</v>
      </c>
      <c r="AT105" s="147">
        <f t="shared" si="16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22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3"/>
      <c r="DH105" s="1"/>
      <c r="DI105" s="1"/>
      <c r="DJ105" s="1"/>
      <c r="DK105" s="1"/>
      <c r="DL105" s="1"/>
      <c r="DM105" s="1"/>
      <c r="DN105" s="1"/>
      <c r="DO105" s="1"/>
      <c r="DP105" s="1"/>
      <c r="DQ105" s="4"/>
      <c r="DR105" s="27"/>
      <c r="DS105" s="15"/>
      <c r="DT105" s="24"/>
      <c r="DU105" s="27"/>
      <c r="DV105" s="3"/>
      <c r="DW105" s="27"/>
    </row>
    <row r="106" spans="1:127" ht="15" x14ac:dyDescent="0.2">
      <c r="A106" s="102">
        <f t="shared" si="157"/>
        <v>44982</v>
      </c>
      <c r="B106" s="103">
        <f t="shared" si="148"/>
        <v>895.94940861000009</v>
      </c>
      <c r="C106" s="180">
        <f t="shared" si="171"/>
        <v>890.06581148944861</v>
      </c>
      <c r="D106" s="104">
        <f t="shared" si="158"/>
        <v>1161.0060000000001</v>
      </c>
      <c r="E106" s="105">
        <f t="shared" si="174"/>
        <v>1163.4649999999999</v>
      </c>
      <c r="F106" s="106">
        <f t="shared" si="175"/>
        <v>44948</v>
      </c>
      <c r="G106" s="107">
        <f t="shared" si="149"/>
        <v>2.1179907769639517E-3</v>
      </c>
      <c r="H106" s="108">
        <f t="shared" si="167"/>
        <v>45005</v>
      </c>
      <c r="I106" s="108">
        <f t="shared" si="150"/>
        <v>45005</v>
      </c>
      <c r="J106" s="109">
        <f t="shared" si="159"/>
        <v>18</v>
      </c>
      <c r="K106" s="109">
        <f t="shared" si="144"/>
        <v>3</v>
      </c>
      <c r="L106" s="8">
        <f t="shared" si="160"/>
        <v>1.00035268</v>
      </c>
      <c r="M106" s="110">
        <f t="shared" ref="M106:M169" si="177">IF(I106&gt;I105,L105,M105)</f>
        <v>1.0044790299999999</v>
      </c>
      <c r="N106" s="110">
        <f t="shared" si="172"/>
        <v>1.0044790299999999</v>
      </c>
      <c r="O106" s="103">
        <f t="shared" si="176"/>
        <v>1.0048332799999999</v>
      </c>
      <c r="P106" s="103">
        <f t="shared" si="151"/>
        <v>894.36774877000005</v>
      </c>
      <c r="Q106" s="11">
        <f t="shared" si="170"/>
        <v>0</v>
      </c>
      <c r="R106" s="30">
        <f t="shared" si="161"/>
        <v>0</v>
      </c>
      <c r="S106" s="8">
        <f t="shared" si="152"/>
        <v>0</v>
      </c>
      <c r="T106" s="113">
        <f t="shared" si="162"/>
        <v>0.16</v>
      </c>
      <c r="U106" s="111">
        <f t="shared" si="173"/>
        <v>3</v>
      </c>
      <c r="V106" s="111">
        <v>252</v>
      </c>
      <c r="W106" s="110">
        <f t="shared" si="153"/>
        <v>1.001768467</v>
      </c>
      <c r="X106" s="103">
        <f t="shared" si="154"/>
        <v>1.5816598399999999</v>
      </c>
      <c r="Y106" s="103">
        <f t="shared" si="155"/>
        <v>0</v>
      </c>
      <c r="Z106" s="114" t="str">
        <f t="shared" si="168"/>
        <v>A+J=</v>
      </c>
      <c r="AA106" s="108">
        <f t="shared" si="169"/>
        <v>45005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8">AJ267</f>
        <v>47808</v>
      </c>
      <c r="AP106" s="148">
        <f>VLOOKUP($AO106,[1]Plan1!$CI$223:$CM$400,2)</f>
        <v>1146.575</v>
      </c>
      <c r="AQ106" s="145">
        <f t="shared" si="163"/>
        <v>47747</v>
      </c>
      <c r="AR106" s="146">
        <f>VLOOKUP($AO106,[1]Plan1!$CI$223:$CM$400,4)</f>
        <v>1146.575</v>
      </c>
      <c r="AS106" s="145">
        <f t="shared" si="164"/>
        <v>47777</v>
      </c>
      <c r="AT106" s="147">
        <f t="shared" si="16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22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3"/>
      <c r="DH106" s="1"/>
      <c r="DI106" s="1"/>
      <c r="DJ106" s="1"/>
      <c r="DK106" s="1"/>
      <c r="DL106" s="1"/>
      <c r="DM106" s="1"/>
      <c r="DN106" s="1"/>
      <c r="DO106" s="1"/>
      <c r="DP106" s="1"/>
      <c r="DQ106" s="4"/>
      <c r="DR106" s="15"/>
      <c r="DS106" s="15"/>
      <c r="DT106" s="24"/>
      <c r="DU106" s="15"/>
      <c r="DV106" s="1"/>
      <c r="DW106" s="15"/>
    </row>
    <row r="107" spans="1:127" ht="15" x14ac:dyDescent="0.2">
      <c r="A107" s="102">
        <f t="shared" si="157"/>
        <v>44983</v>
      </c>
      <c r="B107" s="103">
        <f t="shared" si="148"/>
        <v>895.94940861000009</v>
      </c>
      <c r="C107" s="180">
        <f t="shared" si="171"/>
        <v>890.06581148944861</v>
      </c>
      <c r="D107" s="104">
        <f t="shared" si="158"/>
        <v>1161.0060000000001</v>
      </c>
      <c r="E107" s="105">
        <f t="shared" si="174"/>
        <v>1163.4649999999999</v>
      </c>
      <c r="F107" s="106">
        <f t="shared" si="175"/>
        <v>44948</v>
      </c>
      <c r="G107" s="107">
        <f t="shared" si="149"/>
        <v>2.1179907769639517E-3</v>
      </c>
      <c r="H107" s="108">
        <f t="shared" si="167"/>
        <v>45005</v>
      </c>
      <c r="I107" s="108">
        <f t="shared" si="150"/>
        <v>45005</v>
      </c>
      <c r="J107" s="109">
        <f t="shared" si="159"/>
        <v>18</v>
      </c>
      <c r="K107" s="109">
        <f t="shared" si="144"/>
        <v>3</v>
      </c>
      <c r="L107" s="8">
        <f t="shared" si="160"/>
        <v>1.00035268</v>
      </c>
      <c r="M107" s="110">
        <f t="shared" si="177"/>
        <v>1.0044790299999999</v>
      </c>
      <c r="N107" s="110">
        <f t="shared" si="172"/>
        <v>1.0044790299999999</v>
      </c>
      <c r="O107" s="103">
        <f t="shared" si="176"/>
        <v>1.0048332799999999</v>
      </c>
      <c r="P107" s="103">
        <f t="shared" si="151"/>
        <v>894.36774877000005</v>
      </c>
      <c r="Q107" s="11">
        <f t="shared" si="170"/>
        <v>0</v>
      </c>
      <c r="R107" s="30">
        <f t="shared" si="161"/>
        <v>0</v>
      </c>
      <c r="S107" s="8">
        <f t="shared" si="152"/>
        <v>0</v>
      </c>
      <c r="T107" s="113">
        <f t="shared" si="162"/>
        <v>0.16</v>
      </c>
      <c r="U107" s="111">
        <f t="shared" si="173"/>
        <v>3</v>
      </c>
      <c r="V107" s="111">
        <v>252</v>
      </c>
      <c r="W107" s="110">
        <f t="shared" si="153"/>
        <v>1.001768467</v>
      </c>
      <c r="X107" s="103">
        <f t="shared" si="154"/>
        <v>1.5816598399999999</v>
      </c>
      <c r="Y107" s="103">
        <f t="shared" si="155"/>
        <v>0</v>
      </c>
      <c r="Z107" s="114" t="str">
        <f t="shared" si="168"/>
        <v>A+J=</v>
      </c>
      <c r="AA107" s="108">
        <f t="shared" si="169"/>
        <v>45005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8"/>
        <v>47837</v>
      </c>
      <c r="AP107" s="148">
        <f>VLOOKUP($AO107,[1]Plan1!$CI$223:$CM$400,2)</f>
        <v>1146.575</v>
      </c>
      <c r="AQ107" s="145">
        <f t="shared" si="163"/>
        <v>47776</v>
      </c>
      <c r="AR107" s="146">
        <f>VLOOKUP($AO107,[1]Plan1!$CI$223:$CM$400,4)</f>
        <v>1146.575</v>
      </c>
      <c r="AS107" s="145">
        <f t="shared" si="164"/>
        <v>47807</v>
      </c>
      <c r="AT107" s="147">
        <f t="shared" si="16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22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3"/>
      <c r="DH107" s="1"/>
      <c r="DI107" s="1"/>
      <c r="DJ107" s="1"/>
      <c r="DK107" s="1"/>
      <c r="DL107" s="1"/>
      <c r="DM107" s="1"/>
      <c r="DN107" s="1"/>
      <c r="DO107" s="1"/>
      <c r="DP107" s="1"/>
      <c r="DQ107" s="4"/>
      <c r="DR107" s="15"/>
      <c r="DS107" s="15"/>
      <c r="DT107" s="24"/>
      <c r="DU107" s="15"/>
      <c r="DV107" s="1"/>
      <c r="DW107" s="15"/>
    </row>
    <row r="108" spans="1:127" ht="15" x14ac:dyDescent="0.2">
      <c r="A108" s="102">
        <f t="shared" si="157"/>
        <v>44984</v>
      </c>
      <c r="B108" s="103">
        <f t="shared" si="148"/>
        <v>895.94940861000009</v>
      </c>
      <c r="C108" s="180">
        <f t="shared" si="171"/>
        <v>890.06581148944861</v>
      </c>
      <c r="D108" s="104">
        <f t="shared" si="158"/>
        <v>1161.0060000000001</v>
      </c>
      <c r="E108" s="105">
        <f t="shared" si="174"/>
        <v>1163.4649999999999</v>
      </c>
      <c r="F108" s="106">
        <f t="shared" si="175"/>
        <v>44948</v>
      </c>
      <c r="G108" s="107">
        <f t="shared" si="149"/>
        <v>2.1179907769639517E-3</v>
      </c>
      <c r="H108" s="108">
        <f t="shared" si="167"/>
        <v>45005</v>
      </c>
      <c r="I108" s="108">
        <f t="shared" si="150"/>
        <v>45005</v>
      </c>
      <c r="J108" s="109">
        <f t="shared" si="159"/>
        <v>18</v>
      </c>
      <c r="K108" s="109">
        <f t="shared" ref="K108:K171" si="179">(J108-(NETWORKDAYS(A108,I108,AD$171:AD$502)-1))</f>
        <v>3</v>
      </c>
      <c r="L108" s="8">
        <f t="shared" si="160"/>
        <v>1.00035268</v>
      </c>
      <c r="M108" s="110">
        <f t="shared" si="177"/>
        <v>1.0044790299999999</v>
      </c>
      <c r="N108" s="110">
        <f t="shared" si="172"/>
        <v>1.0044790299999999</v>
      </c>
      <c r="O108" s="103">
        <f t="shared" si="176"/>
        <v>1.0048332799999999</v>
      </c>
      <c r="P108" s="103">
        <f t="shared" si="151"/>
        <v>894.36774877000005</v>
      </c>
      <c r="Q108" s="11">
        <f t="shared" si="170"/>
        <v>0</v>
      </c>
      <c r="R108" s="30">
        <f t="shared" si="161"/>
        <v>0</v>
      </c>
      <c r="S108" s="8">
        <f t="shared" si="152"/>
        <v>0</v>
      </c>
      <c r="T108" s="113">
        <f t="shared" si="162"/>
        <v>0.16</v>
      </c>
      <c r="U108" s="111">
        <f t="shared" si="173"/>
        <v>3</v>
      </c>
      <c r="V108" s="111">
        <v>252</v>
      </c>
      <c r="W108" s="110">
        <f t="shared" si="153"/>
        <v>1.001768467</v>
      </c>
      <c r="X108" s="103">
        <f t="shared" si="154"/>
        <v>1.5816598399999999</v>
      </c>
      <c r="Y108" s="103">
        <f t="shared" si="155"/>
        <v>0</v>
      </c>
      <c r="Z108" s="114" t="str">
        <f t="shared" si="168"/>
        <v>A+J=</v>
      </c>
      <c r="AA108" s="108">
        <f t="shared" si="169"/>
        <v>45005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8"/>
        <v>47868</v>
      </c>
      <c r="AP108" s="148">
        <f>VLOOKUP($AO108,[1]Plan1!$CI$223:$CM$400,2)</f>
        <v>1146.575</v>
      </c>
      <c r="AQ108" s="145">
        <f t="shared" si="163"/>
        <v>47807</v>
      </c>
      <c r="AR108" s="146">
        <f>VLOOKUP($AO108,[1]Plan1!$CI$223:$CM$400,4)</f>
        <v>1146.575</v>
      </c>
      <c r="AS108" s="145">
        <f t="shared" si="164"/>
        <v>47837</v>
      </c>
      <c r="AT108" s="147">
        <f t="shared" si="16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22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3"/>
      <c r="DH108" s="1"/>
      <c r="DI108" s="1"/>
      <c r="DJ108" s="1"/>
      <c r="DK108" s="1"/>
      <c r="DL108" s="1"/>
      <c r="DM108" s="1"/>
      <c r="DN108" s="1"/>
      <c r="DO108" s="1"/>
      <c r="DP108" s="1"/>
      <c r="DQ108" s="4"/>
      <c r="DR108" s="15"/>
      <c r="DS108" s="15"/>
      <c r="DT108" s="24"/>
      <c r="DU108" s="15"/>
      <c r="DV108" s="1"/>
      <c r="DW108" s="15"/>
    </row>
    <row r="109" spans="1:127" ht="15" x14ac:dyDescent="0.2">
      <c r="A109" s="102">
        <f t="shared" si="157"/>
        <v>44985</v>
      </c>
      <c r="B109" s="103">
        <f t="shared" si="148"/>
        <v>896.58263179999994</v>
      </c>
      <c r="C109" s="180">
        <f t="shared" si="171"/>
        <v>890.06581148944861</v>
      </c>
      <c r="D109" s="104">
        <f t="shared" si="158"/>
        <v>1161.0060000000001</v>
      </c>
      <c r="E109" s="105">
        <f t="shared" si="174"/>
        <v>1163.4649999999999</v>
      </c>
      <c r="F109" s="106">
        <f t="shared" si="175"/>
        <v>44948</v>
      </c>
      <c r="G109" s="107">
        <f t="shared" si="149"/>
        <v>2.1179907769639517E-3</v>
      </c>
      <c r="H109" s="108">
        <f t="shared" si="167"/>
        <v>45005</v>
      </c>
      <c r="I109" s="108">
        <f t="shared" si="150"/>
        <v>45005</v>
      </c>
      <c r="J109" s="109">
        <f t="shared" si="159"/>
        <v>18</v>
      </c>
      <c r="K109" s="109">
        <f t="shared" si="179"/>
        <v>4</v>
      </c>
      <c r="L109" s="8">
        <f t="shared" si="160"/>
        <v>1.0004702700000001</v>
      </c>
      <c r="M109" s="110">
        <f t="shared" si="177"/>
        <v>1.0044790299999999</v>
      </c>
      <c r="N109" s="110">
        <f t="shared" si="172"/>
        <v>1.0044790299999999</v>
      </c>
      <c r="O109" s="103">
        <f t="shared" si="176"/>
        <v>1.0049513999999999</v>
      </c>
      <c r="P109" s="103">
        <f t="shared" si="151"/>
        <v>894.47288333999995</v>
      </c>
      <c r="Q109" s="11">
        <f t="shared" si="170"/>
        <v>0</v>
      </c>
      <c r="R109" s="30">
        <f t="shared" si="161"/>
        <v>0</v>
      </c>
      <c r="S109" s="8">
        <f t="shared" si="152"/>
        <v>0</v>
      </c>
      <c r="T109" s="113">
        <f t="shared" si="162"/>
        <v>0.16</v>
      </c>
      <c r="U109" s="111">
        <f t="shared" si="173"/>
        <v>4</v>
      </c>
      <c r="V109" s="111">
        <v>252</v>
      </c>
      <c r="W109" s="110">
        <f t="shared" si="153"/>
        <v>1.0023586499999999</v>
      </c>
      <c r="X109" s="103">
        <f t="shared" si="154"/>
        <v>2.10974846</v>
      </c>
      <c r="Y109" s="103">
        <f t="shared" si="155"/>
        <v>0</v>
      </c>
      <c r="Z109" s="114" t="str">
        <f t="shared" si="168"/>
        <v>A+J=</v>
      </c>
      <c r="AA109" s="108">
        <f t="shared" si="169"/>
        <v>45005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8"/>
        <v>47899</v>
      </c>
      <c r="AP109" s="148">
        <f>VLOOKUP($AO109,[1]Plan1!$CI$223:$CM$400,2)</f>
        <v>1146.575</v>
      </c>
      <c r="AQ109" s="145">
        <f t="shared" si="163"/>
        <v>47837</v>
      </c>
      <c r="AR109" s="146">
        <f>VLOOKUP($AO109,[1]Plan1!$CI$223:$CM$400,4)</f>
        <v>1146.575</v>
      </c>
      <c r="AS109" s="145">
        <f t="shared" si="164"/>
        <v>47868</v>
      </c>
      <c r="AT109" s="147">
        <f t="shared" si="16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22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3"/>
      <c r="DH109" s="1"/>
      <c r="DI109" s="1"/>
      <c r="DJ109" s="1"/>
      <c r="DK109" s="1"/>
      <c r="DL109" s="1"/>
      <c r="DM109" s="1"/>
      <c r="DN109" s="1"/>
      <c r="DO109" s="1"/>
      <c r="DP109" s="1"/>
      <c r="DQ109" s="4"/>
      <c r="DR109" s="15"/>
      <c r="DS109" s="15"/>
      <c r="DT109" s="24"/>
      <c r="DU109" s="15"/>
      <c r="DV109" s="1"/>
      <c r="DW109" s="15"/>
    </row>
    <row r="110" spans="1:127" ht="15" x14ac:dyDescent="0.2">
      <c r="A110" s="102">
        <f t="shared" si="157"/>
        <v>44986</v>
      </c>
      <c r="B110" s="103">
        <f t="shared" si="148"/>
        <v>897.21630916000004</v>
      </c>
      <c r="C110" s="180">
        <f t="shared" si="171"/>
        <v>890.06581148944861</v>
      </c>
      <c r="D110" s="104">
        <f t="shared" si="158"/>
        <v>1161.0060000000001</v>
      </c>
      <c r="E110" s="105">
        <f t="shared" si="174"/>
        <v>1163.4649999999999</v>
      </c>
      <c r="F110" s="106">
        <f t="shared" si="175"/>
        <v>44948</v>
      </c>
      <c r="G110" s="107">
        <f t="shared" si="149"/>
        <v>2.1179907769639517E-3</v>
      </c>
      <c r="H110" s="108">
        <f t="shared" si="167"/>
        <v>45005</v>
      </c>
      <c r="I110" s="108">
        <f t="shared" si="150"/>
        <v>45005</v>
      </c>
      <c r="J110" s="109">
        <f t="shared" si="159"/>
        <v>18</v>
      </c>
      <c r="K110" s="109">
        <f t="shared" si="179"/>
        <v>5</v>
      </c>
      <c r="L110" s="8">
        <f t="shared" si="160"/>
        <v>1.0005878800000001</v>
      </c>
      <c r="M110" s="110">
        <f t="shared" si="177"/>
        <v>1.0044790299999999</v>
      </c>
      <c r="N110" s="110">
        <f t="shared" si="172"/>
        <v>1.0044790299999999</v>
      </c>
      <c r="O110" s="103">
        <f t="shared" si="176"/>
        <v>1.00506954</v>
      </c>
      <c r="P110" s="103">
        <f t="shared" si="151"/>
        <v>894.57803572</v>
      </c>
      <c r="Q110" s="11">
        <f t="shared" si="170"/>
        <v>0</v>
      </c>
      <c r="R110" s="30">
        <f t="shared" si="161"/>
        <v>0</v>
      </c>
      <c r="S110" s="8">
        <f t="shared" si="152"/>
        <v>0</v>
      </c>
      <c r="T110" s="113">
        <f t="shared" si="162"/>
        <v>0.16</v>
      </c>
      <c r="U110" s="111">
        <f t="shared" si="173"/>
        <v>5</v>
      </c>
      <c r="V110" s="111">
        <v>252</v>
      </c>
      <c r="W110" s="110">
        <f t="shared" si="153"/>
        <v>1.0029491820000001</v>
      </c>
      <c r="X110" s="103">
        <f t="shared" si="154"/>
        <v>2.6382734399999999</v>
      </c>
      <c r="Y110" s="103">
        <f t="shared" si="155"/>
        <v>0</v>
      </c>
      <c r="Z110" s="114" t="str">
        <f t="shared" si="168"/>
        <v>A+J=</v>
      </c>
      <c r="AA110" s="108">
        <f t="shared" si="169"/>
        <v>45005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8"/>
        <v>47927</v>
      </c>
      <c r="AP110" s="148">
        <f>VLOOKUP($AO110,[1]Plan1!$CI$223:$CM$400,2)</f>
        <v>1146.575</v>
      </c>
      <c r="AQ110" s="145">
        <f t="shared" si="163"/>
        <v>47868</v>
      </c>
      <c r="AR110" s="146">
        <f>VLOOKUP($AO110,[1]Plan1!$CI$223:$CM$400,4)</f>
        <v>1146.575</v>
      </c>
      <c r="AS110" s="145">
        <f t="shared" si="164"/>
        <v>47899</v>
      </c>
      <c r="AT110" s="147">
        <f t="shared" si="16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22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3"/>
      <c r="DH110" s="1"/>
      <c r="DI110" s="1"/>
      <c r="DJ110" s="1"/>
      <c r="DK110" s="1"/>
      <c r="DL110" s="1"/>
      <c r="DM110" s="1"/>
      <c r="DN110" s="1"/>
      <c r="DO110" s="1"/>
      <c r="DP110" s="1"/>
      <c r="DQ110" s="4"/>
      <c r="DR110" s="15"/>
      <c r="DS110" s="15"/>
      <c r="DT110" s="24"/>
      <c r="DU110" s="15"/>
      <c r="DV110" s="1"/>
      <c r="DW110" s="15"/>
    </row>
    <row r="111" spans="1:127" ht="15" x14ac:dyDescent="0.2">
      <c r="A111" s="102">
        <f t="shared" si="157"/>
        <v>44987</v>
      </c>
      <c r="B111" s="103">
        <f t="shared" si="148"/>
        <v>897.85041222000007</v>
      </c>
      <c r="C111" s="180">
        <f t="shared" si="171"/>
        <v>890.06581148944861</v>
      </c>
      <c r="D111" s="104">
        <f t="shared" si="158"/>
        <v>1161.0060000000001</v>
      </c>
      <c r="E111" s="105">
        <f t="shared" si="174"/>
        <v>1163.4649999999999</v>
      </c>
      <c r="F111" s="106">
        <f t="shared" si="175"/>
        <v>44948</v>
      </c>
      <c r="G111" s="107">
        <f t="shared" si="149"/>
        <v>2.1179907769639517E-3</v>
      </c>
      <c r="H111" s="108">
        <f t="shared" si="167"/>
        <v>45005</v>
      </c>
      <c r="I111" s="108">
        <f t="shared" si="150"/>
        <v>45005</v>
      </c>
      <c r="J111" s="109">
        <f t="shared" si="159"/>
        <v>18</v>
      </c>
      <c r="K111" s="109">
        <f t="shared" si="179"/>
        <v>6</v>
      </c>
      <c r="L111" s="8">
        <f t="shared" si="160"/>
        <v>1.0007054900000001</v>
      </c>
      <c r="M111" s="110">
        <f t="shared" si="177"/>
        <v>1.0044790299999999</v>
      </c>
      <c r="N111" s="110">
        <f t="shared" si="172"/>
        <v>1.0044790299999999</v>
      </c>
      <c r="O111" s="103">
        <f t="shared" si="176"/>
        <v>1.00518767</v>
      </c>
      <c r="P111" s="103">
        <f t="shared" si="151"/>
        <v>894.68317919000003</v>
      </c>
      <c r="Q111" s="11">
        <f t="shared" si="170"/>
        <v>0</v>
      </c>
      <c r="R111" s="30">
        <f t="shared" si="161"/>
        <v>0</v>
      </c>
      <c r="S111" s="8">
        <f t="shared" si="152"/>
        <v>0</v>
      </c>
      <c r="T111" s="113">
        <f t="shared" si="162"/>
        <v>0.16</v>
      </c>
      <c r="U111" s="111">
        <f t="shared" si="173"/>
        <v>6</v>
      </c>
      <c r="V111" s="111">
        <v>252</v>
      </c>
      <c r="W111" s="110">
        <f t="shared" si="153"/>
        <v>1.003540061</v>
      </c>
      <c r="X111" s="103">
        <f t="shared" si="154"/>
        <v>3.1672330299999998</v>
      </c>
      <c r="Y111" s="103">
        <f t="shared" si="155"/>
        <v>0</v>
      </c>
      <c r="Z111" s="114" t="str">
        <f t="shared" si="168"/>
        <v>A+J=</v>
      </c>
      <c r="AA111" s="108">
        <f t="shared" si="169"/>
        <v>45005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8"/>
        <v>47960</v>
      </c>
      <c r="AP111" s="148">
        <f>VLOOKUP($AO111,[1]Plan1!$CI$223:$CM$400,2)</f>
        <v>1146.575</v>
      </c>
      <c r="AQ111" s="145">
        <f t="shared" si="163"/>
        <v>47901</v>
      </c>
      <c r="AR111" s="146">
        <f>VLOOKUP($AO111,[1]Plan1!$CI$223:$CM$400,4)</f>
        <v>1146.575</v>
      </c>
      <c r="AS111" s="145">
        <f t="shared" si="164"/>
        <v>47929</v>
      </c>
      <c r="AT111" s="147">
        <f t="shared" si="16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22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3"/>
      <c r="DH111" s="1"/>
      <c r="DI111" s="1"/>
      <c r="DJ111" s="1"/>
      <c r="DK111" s="1"/>
      <c r="DL111" s="1"/>
      <c r="DM111" s="1"/>
      <c r="DN111" s="1"/>
      <c r="DO111" s="1"/>
      <c r="DP111" s="1"/>
      <c r="DQ111" s="4"/>
      <c r="DR111" s="15"/>
      <c r="DS111" s="15"/>
      <c r="DT111" s="24"/>
      <c r="DU111" s="15"/>
      <c r="DV111" s="1"/>
      <c r="DW111" s="15"/>
    </row>
    <row r="112" spans="1:127" ht="15" x14ac:dyDescent="0.2">
      <c r="A112" s="102">
        <f t="shared" si="157"/>
        <v>44988</v>
      </c>
      <c r="B112" s="103">
        <f t="shared" si="148"/>
        <v>898.48498667000001</v>
      </c>
      <c r="C112" s="180">
        <f t="shared" si="171"/>
        <v>890.06581148944861</v>
      </c>
      <c r="D112" s="104">
        <f t="shared" si="158"/>
        <v>1161.0060000000001</v>
      </c>
      <c r="E112" s="105">
        <f t="shared" si="174"/>
        <v>1163.4649999999999</v>
      </c>
      <c r="F112" s="106">
        <f t="shared" si="175"/>
        <v>44948</v>
      </c>
      <c r="G112" s="107">
        <f t="shared" si="149"/>
        <v>2.1179907769639517E-3</v>
      </c>
      <c r="H112" s="108">
        <f t="shared" si="167"/>
        <v>45005</v>
      </c>
      <c r="I112" s="108">
        <f t="shared" si="150"/>
        <v>45005</v>
      </c>
      <c r="J112" s="109">
        <f t="shared" si="159"/>
        <v>18</v>
      </c>
      <c r="K112" s="109">
        <f t="shared" si="179"/>
        <v>7</v>
      </c>
      <c r="L112" s="8">
        <f t="shared" si="160"/>
        <v>1.0008231299999999</v>
      </c>
      <c r="M112" s="110">
        <f t="shared" si="177"/>
        <v>1.0044790299999999</v>
      </c>
      <c r="N112" s="110">
        <f t="shared" si="172"/>
        <v>1.0044790299999999</v>
      </c>
      <c r="O112" s="103">
        <f t="shared" si="176"/>
        <v>1.0053058399999999</v>
      </c>
      <c r="P112" s="103">
        <f t="shared" si="151"/>
        <v>894.78835827</v>
      </c>
      <c r="Q112" s="11">
        <f t="shared" si="170"/>
        <v>0</v>
      </c>
      <c r="R112" s="30">
        <f t="shared" si="161"/>
        <v>0</v>
      </c>
      <c r="S112" s="8">
        <f t="shared" si="152"/>
        <v>0</v>
      </c>
      <c r="T112" s="113">
        <f t="shared" si="162"/>
        <v>0.16</v>
      </c>
      <c r="U112" s="111">
        <f t="shared" si="173"/>
        <v>7</v>
      </c>
      <c r="V112" s="111">
        <v>252</v>
      </c>
      <c r="W112" s="110">
        <f t="shared" si="153"/>
        <v>1.004131288</v>
      </c>
      <c r="X112" s="103">
        <f t="shared" si="154"/>
        <v>3.6966283999999998</v>
      </c>
      <c r="Y112" s="103">
        <f t="shared" si="155"/>
        <v>0</v>
      </c>
      <c r="Z112" s="114" t="str">
        <f t="shared" si="168"/>
        <v>A+J=</v>
      </c>
      <c r="AA112" s="108">
        <f t="shared" si="169"/>
        <v>45005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8"/>
        <v>47988</v>
      </c>
      <c r="AP112" s="148">
        <f>VLOOKUP($AO112,[1]Plan1!$CI$223:$CM$400,2)</f>
        <v>1146.575</v>
      </c>
      <c r="AQ112" s="145">
        <f t="shared" si="163"/>
        <v>47927</v>
      </c>
      <c r="AR112" s="146">
        <f>VLOOKUP($AO112,[1]Plan1!$CI$223:$CM$400,4)</f>
        <v>1146.575</v>
      </c>
      <c r="AS112" s="145">
        <f t="shared" si="164"/>
        <v>47958</v>
      </c>
      <c r="AT112" s="147">
        <f t="shared" si="16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22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3"/>
      <c r="DH112" s="1"/>
      <c r="DI112" s="1"/>
      <c r="DJ112" s="1"/>
      <c r="DK112" s="1"/>
      <c r="DL112" s="1"/>
      <c r="DM112" s="1"/>
      <c r="DN112" s="1"/>
      <c r="DO112" s="1"/>
      <c r="DP112" s="1"/>
      <c r="DQ112" s="4"/>
      <c r="DR112" s="15"/>
      <c r="DS112" s="15"/>
      <c r="DT112" s="24"/>
      <c r="DU112" s="15"/>
      <c r="DV112" s="1"/>
      <c r="DW112" s="15"/>
    </row>
    <row r="113" spans="1:127" ht="15" x14ac:dyDescent="0.2">
      <c r="A113" s="102">
        <f t="shared" si="157"/>
        <v>44989</v>
      </c>
      <c r="B113" s="103">
        <f t="shared" si="148"/>
        <v>899.11999781999998</v>
      </c>
      <c r="C113" s="180">
        <f t="shared" si="171"/>
        <v>890.06581148944861</v>
      </c>
      <c r="D113" s="104">
        <f t="shared" si="158"/>
        <v>1161.0060000000001</v>
      </c>
      <c r="E113" s="105">
        <f t="shared" si="174"/>
        <v>1163.4649999999999</v>
      </c>
      <c r="F113" s="106">
        <f t="shared" si="175"/>
        <v>44948</v>
      </c>
      <c r="G113" s="107">
        <f t="shared" si="149"/>
        <v>2.1179907769639517E-3</v>
      </c>
      <c r="H113" s="108">
        <f t="shared" si="167"/>
        <v>45005</v>
      </c>
      <c r="I113" s="108">
        <f t="shared" si="150"/>
        <v>45005</v>
      </c>
      <c r="J113" s="109">
        <f t="shared" si="159"/>
        <v>18</v>
      </c>
      <c r="K113" s="109">
        <f t="shared" si="179"/>
        <v>8</v>
      </c>
      <c r="L113" s="8">
        <f t="shared" si="160"/>
        <v>1.0009407699999999</v>
      </c>
      <c r="M113" s="110">
        <f t="shared" si="177"/>
        <v>1.0044790299999999</v>
      </c>
      <c r="N113" s="110">
        <f t="shared" si="172"/>
        <v>1.0044790299999999</v>
      </c>
      <c r="O113" s="103">
        <f t="shared" si="176"/>
        <v>1.00542401</v>
      </c>
      <c r="P113" s="103">
        <f t="shared" si="151"/>
        <v>894.89353734999997</v>
      </c>
      <c r="Q113" s="11">
        <f t="shared" si="170"/>
        <v>0</v>
      </c>
      <c r="R113" s="30">
        <f t="shared" si="161"/>
        <v>0</v>
      </c>
      <c r="S113" s="8">
        <f t="shared" si="152"/>
        <v>0</v>
      </c>
      <c r="T113" s="113">
        <f t="shared" si="162"/>
        <v>0.16</v>
      </c>
      <c r="U113" s="111">
        <f t="shared" si="173"/>
        <v>8</v>
      </c>
      <c r="V113" s="111">
        <v>252</v>
      </c>
      <c r="W113" s="110">
        <f t="shared" si="153"/>
        <v>1.0047228640000001</v>
      </c>
      <c r="X113" s="103">
        <f t="shared" si="154"/>
        <v>4.2264604700000001</v>
      </c>
      <c r="Y113" s="103">
        <f t="shared" si="155"/>
        <v>0</v>
      </c>
      <c r="Z113" s="114" t="str">
        <f t="shared" si="168"/>
        <v>A+J=</v>
      </c>
      <c r="AA113" s="108">
        <f t="shared" si="169"/>
        <v>45005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8"/>
        <v>48019</v>
      </c>
      <c r="AP113" s="148">
        <f>VLOOKUP($AO113,[1]Plan1!$CI$223:$CM$400,2)</f>
        <v>1146.575</v>
      </c>
      <c r="AQ113" s="145">
        <f t="shared" si="163"/>
        <v>47958</v>
      </c>
      <c r="AR113" s="146">
        <f>VLOOKUP($AO113,[1]Plan1!$CI$223:$CM$400,4)</f>
        <v>1146.575</v>
      </c>
      <c r="AS113" s="145">
        <f t="shared" si="164"/>
        <v>47988</v>
      </c>
      <c r="AT113" s="147">
        <f t="shared" si="16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22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3"/>
      <c r="DH113" s="1"/>
      <c r="DI113" s="1"/>
      <c r="DJ113" s="1"/>
      <c r="DK113" s="1"/>
      <c r="DL113" s="1"/>
      <c r="DM113" s="1"/>
      <c r="DN113" s="1"/>
      <c r="DO113" s="1"/>
      <c r="DP113" s="1"/>
      <c r="DQ113" s="4"/>
      <c r="DR113" s="15"/>
      <c r="DS113" s="15"/>
      <c r="DT113" s="24"/>
      <c r="DU113" s="15"/>
      <c r="DV113" s="1"/>
      <c r="DW113" s="27"/>
    </row>
    <row r="114" spans="1:127" ht="15" x14ac:dyDescent="0.2">
      <c r="A114" s="102">
        <f t="shared" si="157"/>
        <v>44990</v>
      </c>
      <c r="B114" s="103">
        <f t="shared" si="148"/>
        <v>899.11999781999998</v>
      </c>
      <c r="C114" s="180">
        <f t="shared" si="171"/>
        <v>890.06581148944861</v>
      </c>
      <c r="D114" s="104">
        <f t="shared" si="158"/>
        <v>1161.0060000000001</v>
      </c>
      <c r="E114" s="105">
        <f t="shared" si="174"/>
        <v>1163.4649999999999</v>
      </c>
      <c r="F114" s="106">
        <f t="shared" si="175"/>
        <v>44948</v>
      </c>
      <c r="G114" s="107">
        <f t="shared" si="149"/>
        <v>2.1179907769639517E-3</v>
      </c>
      <c r="H114" s="108">
        <f t="shared" si="167"/>
        <v>45005</v>
      </c>
      <c r="I114" s="108">
        <f t="shared" si="150"/>
        <v>45005</v>
      </c>
      <c r="J114" s="109">
        <f t="shared" si="159"/>
        <v>18</v>
      </c>
      <c r="K114" s="109">
        <f t="shared" si="179"/>
        <v>8</v>
      </c>
      <c r="L114" s="8">
        <f t="shared" si="160"/>
        <v>1.0009407699999999</v>
      </c>
      <c r="M114" s="110">
        <f t="shared" si="177"/>
        <v>1.0044790299999999</v>
      </c>
      <c r="N114" s="110">
        <f t="shared" si="172"/>
        <v>1.0044790299999999</v>
      </c>
      <c r="O114" s="103">
        <f t="shared" si="176"/>
        <v>1.00542401</v>
      </c>
      <c r="P114" s="103">
        <f t="shared" si="151"/>
        <v>894.89353734999997</v>
      </c>
      <c r="Q114" s="11">
        <f t="shared" si="170"/>
        <v>0</v>
      </c>
      <c r="R114" s="30">
        <f t="shared" si="161"/>
        <v>0</v>
      </c>
      <c r="S114" s="8">
        <f t="shared" si="152"/>
        <v>0</v>
      </c>
      <c r="T114" s="113">
        <f t="shared" si="162"/>
        <v>0.16</v>
      </c>
      <c r="U114" s="111">
        <f t="shared" si="173"/>
        <v>8</v>
      </c>
      <c r="V114" s="111">
        <v>252</v>
      </c>
      <c r="W114" s="110">
        <f t="shared" si="153"/>
        <v>1.0047228640000001</v>
      </c>
      <c r="X114" s="103">
        <f t="shared" si="154"/>
        <v>4.2264604700000001</v>
      </c>
      <c r="Y114" s="103">
        <f t="shared" si="155"/>
        <v>0</v>
      </c>
      <c r="Z114" s="114" t="str">
        <f t="shared" si="168"/>
        <v>A+J=</v>
      </c>
      <c r="AA114" s="108">
        <f t="shared" si="169"/>
        <v>45005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8"/>
        <v>48050</v>
      </c>
      <c r="AP114" s="148">
        <f>VLOOKUP($AO114,[1]Plan1!$CI$223:$CM$400,2)</f>
        <v>1146.575</v>
      </c>
      <c r="AQ114" s="145">
        <f t="shared" si="163"/>
        <v>47989</v>
      </c>
      <c r="AR114" s="146">
        <f>VLOOKUP($AO114,[1]Plan1!$CI$223:$CM$400,4)</f>
        <v>1146.575</v>
      </c>
      <c r="AS114" s="145">
        <f t="shared" si="164"/>
        <v>48020</v>
      </c>
      <c r="AT114" s="147">
        <f t="shared" si="16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22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3"/>
      <c r="DH114" s="1"/>
      <c r="DI114" s="1"/>
      <c r="DJ114" s="1"/>
      <c r="DK114" s="1"/>
      <c r="DL114" s="1"/>
      <c r="DM114" s="1"/>
      <c r="DN114" s="1"/>
      <c r="DO114" s="1"/>
      <c r="DP114" s="1"/>
      <c r="DQ114" s="4"/>
      <c r="DR114" s="15"/>
      <c r="DS114" s="15"/>
      <c r="DT114" s="24"/>
      <c r="DU114" s="15"/>
      <c r="DV114" s="1"/>
      <c r="DW114" s="15"/>
    </row>
    <row r="115" spans="1:127" ht="15" x14ac:dyDescent="0.2">
      <c r="A115" s="102">
        <f t="shared" si="157"/>
        <v>44991</v>
      </c>
      <c r="B115" s="103">
        <f t="shared" si="148"/>
        <v>899.11999781999998</v>
      </c>
      <c r="C115" s="180">
        <f t="shared" si="171"/>
        <v>890.06581148944861</v>
      </c>
      <c r="D115" s="104">
        <f t="shared" si="158"/>
        <v>1161.0060000000001</v>
      </c>
      <c r="E115" s="105">
        <f t="shared" si="174"/>
        <v>1163.4649999999999</v>
      </c>
      <c r="F115" s="106">
        <f t="shared" si="175"/>
        <v>44948</v>
      </c>
      <c r="G115" s="107">
        <f t="shared" si="149"/>
        <v>2.1179907769639517E-3</v>
      </c>
      <c r="H115" s="108">
        <f t="shared" si="167"/>
        <v>45005</v>
      </c>
      <c r="I115" s="108">
        <f t="shared" si="150"/>
        <v>45005</v>
      </c>
      <c r="J115" s="109">
        <f t="shared" si="159"/>
        <v>18</v>
      </c>
      <c r="K115" s="109">
        <f t="shared" si="179"/>
        <v>8</v>
      </c>
      <c r="L115" s="8">
        <f t="shared" si="160"/>
        <v>1.0009407699999999</v>
      </c>
      <c r="M115" s="110">
        <f t="shared" si="177"/>
        <v>1.0044790299999999</v>
      </c>
      <c r="N115" s="110">
        <f t="shared" si="172"/>
        <v>1.0044790299999999</v>
      </c>
      <c r="O115" s="103">
        <f t="shared" si="176"/>
        <v>1.00542401</v>
      </c>
      <c r="P115" s="103">
        <f t="shared" si="151"/>
        <v>894.89353734999997</v>
      </c>
      <c r="Q115" s="11">
        <f t="shared" si="170"/>
        <v>0</v>
      </c>
      <c r="R115" s="30">
        <f t="shared" si="161"/>
        <v>0</v>
      </c>
      <c r="S115" s="8">
        <f t="shared" si="152"/>
        <v>0</v>
      </c>
      <c r="T115" s="113">
        <f t="shared" si="162"/>
        <v>0.16</v>
      </c>
      <c r="U115" s="111">
        <f t="shared" si="173"/>
        <v>8</v>
      </c>
      <c r="V115" s="111">
        <v>252</v>
      </c>
      <c r="W115" s="110">
        <f t="shared" si="153"/>
        <v>1.0047228640000001</v>
      </c>
      <c r="X115" s="103">
        <f t="shared" si="154"/>
        <v>4.2264604700000001</v>
      </c>
      <c r="Y115" s="103">
        <f t="shared" si="155"/>
        <v>0</v>
      </c>
      <c r="Z115" s="114" t="str">
        <f t="shared" si="168"/>
        <v>A+J=</v>
      </c>
      <c r="AA115" s="108">
        <f t="shared" si="169"/>
        <v>45005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8"/>
        <v>48080</v>
      </c>
      <c r="AP115" s="148">
        <f>VLOOKUP($AO115,[1]Plan1!$CI$223:$CM$400,2)</f>
        <v>1146.575</v>
      </c>
      <c r="AQ115" s="145">
        <f t="shared" si="163"/>
        <v>48019</v>
      </c>
      <c r="AR115" s="146">
        <f>VLOOKUP($AO115,[1]Plan1!$CI$223:$CM$400,4)</f>
        <v>1146.575</v>
      </c>
      <c r="AS115" s="145">
        <f t="shared" si="164"/>
        <v>48049</v>
      </c>
      <c r="AT115" s="147">
        <f t="shared" si="16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22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3"/>
      <c r="DH115" s="1"/>
      <c r="DI115" s="1"/>
      <c r="DJ115" s="1"/>
      <c r="DK115" s="1"/>
      <c r="DL115" s="1"/>
      <c r="DM115" s="1"/>
      <c r="DN115" s="1"/>
      <c r="DO115" s="1"/>
      <c r="DP115" s="1"/>
      <c r="DQ115" s="4"/>
      <c r="DR115" s="15"/>
      <c r="DS115" s="15"/>
      <c r="DT115" s="24"/>
      <c r="DU115" s="15"/>
      <c r="DV115" s="1"/>
      <c r="DW115" s="15"/>
    </row>
    <row r="116" spans="1:127" ht="15" x14ac:dyDescent="0.2">
      <c r="A116" s="102">
        <f t="shared" si="157"/>
        <v>44992</v>
      </c>
      <c r="B116" s="103">
        <f t="shared" si="148"/>
        <v>899.75546274999999</v>
      </c>
      <c r="C116" s="180">
        <f t="shared" si="171"/>
        <v>890.06581148944861</v>
      </c>
      <c r="D116" s="104">
        <f t="shared" si="158"/>
        <v>1161.0060000000001</v>
      </c>
      <c r="E116" s="105">
        <f t="shared" si="174"/>
        <v>1163.4649999999999</v>
      </c>
      <c r="F116" s="106">
        <f t="shared" si="175"/>
        <v>44948</v>
      </c>
      <c r="G116" s="107">
        <f t="shared" si="149"/>
        <v>2.1179907769639517E-3</v>
      </c>
      <c r="H116" s="108">
        <f t="shared" si="167"/>
        <v>45005</v>
      </c>
      <c r="I116" s="108">
        <f t="shared" si="150"/>
        <v>45005</v>
      </c>
      <c r="J116" s="109">
        <f t="shared" si="159"/>
        <v>18</v>
      </c>
      <c r="K116" s="109">
        <f t="shared" si="179"/>
        <v>9</v>
      </c>
      <c r="L116" s="8">
        <f t="shared" si="160"/>
        <v>1.0010584300000001</v>
      </c>
      <c r="M116" s="110">
        <f t="shared" si="177"/>
        <v>1.0044790299999999</v>
      </c>
      <c r="N116" s="110">
        <f t="shared" si="172"/>
        <v>1.0044790299999999</v>
      </c>
      <c r="O116" s="103">
        <f t="shared" si="176"/>
        <v>1.0055422000000001</v>
      </c>
      <c r="P116" s="103">
        <f t="shared" si="151"/>
        <v>894.99873421999996</v>
      </c>
      <c r="Q116" s="11">
        <f t="shared" si="170"/>
        <v>0</v>
      </c>
      <c r="R116" s="30">
        <f t="shared" si="161"/>
        <v>0</v>
      </c>
      <c r="S116" s="8">
        <f t="shared" si="152"/>
        <v>0</v>
      </c>
      <c r="T116" s="113">
        <f t="shared" si="162"/>
        <v>0.16</v>
      </c>
      <c r="U116" s="111">
        <f t="shared" si="173"/>
        <v>9</v>
      </c>
      <c r="V116" s="111">
        <v>252</v>
      </c>
      <c r="W116" s="110">
        <f t="shared" si="153"/>
        <v>1.005314788</v>
      </c>
      <c r="X116" s="103">
        <f t="shared" si="154"/>
        <v>4.7567285300000002</v>
      </c>
      <c r="Y116" s="103">
        <f t="shared" si="155"/>
        <v>0</v>
      </c>
      <c r="Z116" s="114" t="str">
        <f t="shared" si="168"/>
        <v>A+J=</v>
      </c>
      <c r="AA116" s="108">
        <f t="shared" si="169"/>
        <v>45005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8"/>
        <v>48113</v>
      </c>
      <c r="AP116" s="148">
        <f>VLOOKUP($AO116,[1]Plan1!$CI$223:$CM$400,2)</f>
        <v>1146.575</v>
      </c>
      <c r="AQ116" s="145">
        <f t="shared" si="163"/>
        <v>48051</v>
      </c>
      <c r="AR116" s="146">
        <f>VLOOKUP($AO116,[1]Plan1!$CI$223:$CM$400,4)</f>
        <v>1146.575</v>
      </c>
      <c r="AS116" s="145">
        <f t="shared" si="164"/>
        <v>48082</v>
      </c>
      <c r="AT116" s="147">
        <f t="shared" si="16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22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3"/>
      <c r="DH116" s="1"/>
      <c r="DI116" s="1"/>
      <c r="DJ116" s="1"/>
      <c r="DK116" s="1"/>
      <c r="DL116" s="1"/>
      <c r="DM116" s="1"/>
      <c r="DN116" s="1"/>
      <c r="DO116" s="1"/>
      <c r="DP116" s="1"/>
      <c r="DQ116" s="4"/>
      <c r="DR116" s="15"/>
      <c r="DS116" s="15"/>
      <c r="DT116" s="24"/>
      <c r="DU116" s="15"/>
      <c r="DV116" s="1"/>
      <c r="DW116" s="15"/>
    </row>
    <row r="117" spans="1:127" ht="15" x14ac:dyDescent="0.2">
      <c r="A117" s="102">
        <f t="shared" si="157"/>
        <v>44993</v>
      </c>
      <c r="B117" s="103">
        <f t="shared" si="148"/>
        <v>900.39136461999999</v>
      </c>
      <c r="C117" s="180">
        <f t="shared" si="171"/>
        <v>890.06581148944861</v>
      </c>
      <c r="D117" s="104">
        <f t="shared" si="158"/>
        <v>1161.0060000000001</v>
      </c>
      <c r="E117" s="105">
        <f t="shared" si="174"/>
        <v>1163.4649999999999</v>
      </c>
      <c r="F117" s="106">
        <f t="shared" si="175"/>
        <v>44948</v>
      </c>
      <c r="G117" s="107">
        <f t="shared" si="149"/>
        <v>2.1179907769639517E-3</v>
      </c>
      <c r="H117" s="108">
        <f t="shared" si="167"/>
        <v>45005</v>
      </c>
      <c r="I117" s="108">
        <f t="shared" si="150"/>
        <v>45005</v>
      </c>
      <c r="J117" s="109">
        <f t="shared" si="159"/>
        <v>18</v>
      </c>
      <c r="K117" s="109">
        <f t="shared" si="179"/>
        <v>10</v>
      </c>
      <c r="L117" s="8">
        <f t="shared" si="160"/>
        <v>1.0011760999999999</v>
      </c>
      <c r="M117" s="110">
        <f t="shared" si="177"/>
        <v>1.0044790299999999</v>
      </c>
      <c r="N117" s="110">
        <f t="shared" si="172"/>
        <v>1.0044790299999999</v>
      </c>
      <c r="O117" s="103">
        <f t="shared" si="176"/>
        <v>1.0056603900000001</v>
      </c>
      <c r="P117" s="103">
        <f t="shared" si="151"/>
        <v>895.10393109999995</v>
      </c>
      <c r="Q117" s="11">
        <f t="shared" si="170"/>
        <v>0</v>
      </c>
      <c r="R117" s="30">
        <f t="shared" si="161"/>
        <v>0</v>
      </c>
      <c r="S117" s="8">
        <f t="shared" si="152"/>
        <v>0</v>
      </c>
      <c r="T117" s="113">
        <f t="shared" si="162"/>
        <v>0.16</v>
      </c>
      <c r="U117" s="111">
        <f t="shared" si="173"/>
        <v>10</v>
      </c>
      <c r="V117" s="111">
        <v>252</v>
      </c>
      <c r="W117" s="110">
        <f t="shared" si="153"/>
        <v>1.005907061</v>
      </c>
      <c r="X117" s="103">
        <f t="shared" si="154"/>
        <v>5.2874335200000004</v>
      </c>
      <c r="Y117" s="103">
        <f t="shared" si="155"/>
        <v>0</v>
      </c>
      <c r="Z117" s="114" t="str">
        <f t="shared" si="168"/>
        <v>A+J=</v>
      </c>
      <c r="AA117" s="108">
        <f t="shared" si="169"/>
        <v>45005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8"/>
        <v>48141</v>
      </c>
      <c r="AP117" s="148">
        <f>VLOOKUP($AO117,[1]Plan1!$CI$223:$CM$400,2)</f>
        <v>1146.575</v>
      </c>
      <c r="AQ117" s="145">
        <f t="shared" si="163"/>
        <v>48080</v>
      </c>
      <c r="AR117" s="146">
        <f>VLOOKUP($AO117,[1]Plan1!$CI$223:$CM$400,4)</f>
        <v>1146.575</v>
      </c>
      <c r="AS117" s="145">
        <f t="shared" si="164"/>
        <v>48111</v>
      </c>
      <c r="AT117" s="147">
        <f t="shared" si="16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22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3"/>
      <c r="DH117" s="1"/>
      <c r="DI117" s="1"/>
      <c r="DJ117" s="1"/>
      <c r="DK117" s="1"/>
      <c r="DL117" s="1"/>
      <c r="DM117" s="1"/>
      <c r="DN117" s="1"/>
      <c r="DO117" s="1"/>
      <c r="DP117" s="1"/>
      <c r="DQ117" s="4"/>
      <c r="DR117" s="15"/>
      <c r="DS117" s="15"/>
      <c r="DT117" s="24"/>
      <c r="DU117" s="15"/>
      <c r="DV117" s="1"/>
      <c r="DW117" s="15"/>
    </row>
    <row r="118" spans="1:127" ht="15" x14ac:dyDescent="0.2">
      <c r="A118" s="102">
        <f t="shared" si="157"/>
        <v>44994</v>
      </c>
      <c r="B118" s="103">
        <f t="shared" si="148"/>
        <v>901.0277304</v>
      </c>
      <c r="C118" s="180">
        <f t="shared" si="171"/>
        <v>890.06581148944861</v>
      </c>
      <c r="D118" s="104">
        <f t="shared" si="158"/>
        <v>1161.0060000000001</v>
      </c>
      <c r="E118" s="105">
        <f t="shared" si="174"/>
        <v>1163.4649999999999</v>
      </c>
      <c r="F118" s="106">
        <f t="shared" si="175"/>
        <v>44948</v>
      </c>
      <c r="G118" s="107">
        <f t="shared" si="149"/>
        <v>2.1179907769639517E-3</v>
      </c>
      <c r="H118" s="108">
        <f t="shared" si="167"/>
        <v>45005</v>
      </c>
      <c r="I118" s="108">
        <f t="shared" si="150"/>
        <v>45005</v>
      </c>
      <c r="J118" s="109">
        <f t="shared" si="159"/>
        <v>18</v>
      </c>
      <c r="K118" s="109">
        <f t="shared" si="179"/>
        <v>11</v>
      </c>
      <c r="L118" s="8">
        <f t="shared" si="160"/>
        <v>1.0012937900000001</v>
      </c>
      <c r="M118" s="110">
        <f t="shared" si="177"/>
        <v>1.0044790299999999</v>
      </c>
      <c r="N118" s="110">
        <f t="shared" si="172"/>
        <v>1.0044790299999999</v>
      </c>
      <c r="O118" s="103">
        <f t="shared" si="176"/>
        <v>1.0057786099999999</v>
      </c>
      <c r="P118" s="103">
        <f t="shared" si="151"/>
        <v>895.20915467999998</v>
      </c>
      <c r="Q118" s="11">
        <f t="shared" si="170"/>
        <v>0</v>
      </c>
      <c r="R118" s="30">
        <f t="shared" si="161"/>
        <v>0</v>
      </c>
      <c r="S118" s="8">
        <f t="shared" si="152"/>
        <v>0</v>
      </c>
      <c r="T118" s="113">
        <f t="shared" si="162"/>
        <v>0.16</v>
      </c>
      <c r="U118" s="111">
        <f t="shared" si="173"/>
        <v>11</v>
      </c>
      <c r="V118" s="111">
        <v>252</v>
      </c>
      <c r="W118" s="110">
        <f t="shared" si="153"/>
        <v>1.0064996829999999</v>
      </c>
      <c r="X118" s="103">
        <f t="shared" si="154"/>
        <v>5.8185757200000001</v>
      </c>
      <c r="Y118" s="103">
        <f t="shared" si="155"/>
        <v>0</v>
      </c>
      <c r="Z118" s="114" t="str">
        <f t="shared" si="168"/>
        <v>A+J=</v>
      </c>
      <c r="AA118" s="108">
        <f t="shared" si="169"/>
        <v>45005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8"/>
        <v>48173</v>
      </c>
      <c r="AP118" s="148">
        <f>VLOOKUP($AO118,[1]Plan1!$CI$223:$CM$400,2)</f>
        <v>1146.575</v>
      </c>
      <c r="AQ118" s="145">
        <f t="shared" si="163"/>
        <v>48112</v>
      </c>
      <c r="AR118" s="146">
        <f>VLOOKUP($AO118,[1]Plan1!$CI$223:$CM$400,4)</f>
        <v>1146.575</v>
      </c>
      <c r="AS118" s="145">
        <f t="shared" si="164"/>
        <v>48142</v>
      </c>
      <c r="AT118" s="147">
        <f t="shared" si="16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22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3"/>
      <c r="DH118" s="1"/>
      <c r="DI118" s="1"/>
      <c r="DJ118" s="1"/>
      <c r="DK118" s="1"/>
      <c r="DL118" s="1"/>
      <c r="DM118" s="1"/>
      <c r="DN118" s="1"/>
      <c r="DO118" s="1"/>
      <c r="DP118" s="1"/>
      <c r="DQ118" s="4"/>
      <c r="DR118" s="15"/>
      <c r="DS118" s="15"/>
      <c r="DT118" s="24"/>
      <c r="DU118" s="15"/>
      <c r="DV118" s="1"/>
      <c r="DW118" s="15"/>
    </row>
    <row r="119" spans="1:127" ht="15" x14ac:dyDescent="0.2">
      <c r="A119" s="102">
        <f t="shared" si="157"/>
        <v>44995</v>
      </c>
      <c r="B119" s="103">
        <f t="shared" si="148"/>
        <v>901.66454232000001</v>
      </c>
      <c r="C119" s="180">
        <f t="shared" si="171"/>
        <v>890.06581148944861</v>
      </c>
      <c r="D119" s="104">
        <f t="shared" si="158"/>
        <v>1161.0060000000001</v>
      </c>
      <c r="E119" s="105">
        <f t="shared" si="174"/>
        <v>1163.4649999999999</v>
      </c>
      <c r="F119" s="106">
        <f t="shared" si="175"/>
        <v>44948</v>
      </c>
      <c r="G119" s="107">
        <f t="shared" si="149"/>
        <v>2.1179907769639517E-3</v>
      </c>
      <c r="H119" s="108">
        <f t="shared" si="167"/>
        <v>45005</v>
      </c>
      <c r="I119" s="108">
        <f t="shared" si="150"/>
        <v>45005</v>
      </c>
      <c r="J119" s="109">
        <f t="shared" si="159"/>
        <v>18</v>
      </c>
      <c r="K119" s="109">
        <f t="shared" si="179"/>
        <v>12</v>
      </c>
      <c r="L119" s="8">
        <f t="shared" si="160"/>
        <v>1.00141149</v>
      </c>
      <c r="M119" s="110">
        <f t="shared" si="177"/>
        <v>1.0044790299999999</v>
      </c>
      <c r="N119" s="110">
        <f t="shared" si="172"/>
        <v>1.0044790299999999</v>
      </c>
      <c r="O119" s="103">
        <f t="shared" si="176"/>
        <v>1.0058968399999999</v>
      </c>
      <c r="P119" s="103">
        <f t="shared" si="151"/>
        <v>895.31438716000002</v>
      </c>
      <c r="Q119" s="11">
        <f t="shared" si="170"/>
        <v>0</v>
      </c>
      <c r="R119" s="30">
        <f t="shared" si="161"/>
        <v>0</v>
      </c>
      <c r="S119" s="8">
        <f t="shared" si="152"/>
        <v>0</v>
      </c>
      <c r="T119" s="113">
        <f t="shared" si="162"/>
        <v>0.16</v>
      </c>
      <c r="U119" s="111">
        <f t="shared" si="173"/>
        <v>12</v>
      </c>
      <c r="V119" s="111">
        <v>252</v>
      </c>
      <c r="W119" s="110">
        <f t="shared" si="153"/>
        <v>1.007092654</v>
      </c>
      <c r="X119" s="103">
        <f t="shared" si="154"/>
        <v>6.3501551599999999</v>
      </c>
      <c r="Y119" s="103">
        <f t="shared" si="155"/>
        <v>0</v>
      </c>
      <c r="Z119" s="114" t="str">
        <f t="shared" si="168"/>
        <v>A+J=</v>
      </c>
      <c r="AA119" s="108">
        <f t="shared" si="169"/>
        <v>45005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8"/>
        <v>48204</v>
      </c>
      <c r="AP119" s="148">
        <f>VLOOKUP($AO119,[1]Plan1!$CI$223:$CM$400,2)</f>
        <v>1146.575</v>
      </c>
      <c r="AQ119" s="145">
        <f t="shared" si="163"/>
        <v>48143</v>
      </c>
      <c r="AR119" s="146">
        <f>VLOOKUP($AO119,[1]Plan1!$CI$223:$CM$400,4)</f>
        <v>1146.575</v>
      </c>
      <c r="AS119" s="145">
        <f t="shared" si="164"/>
        <v>48174</v>
      </c>
      <c r="AT119" s="147">
        <f t="shared" si="16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22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3"/>
      <c r="DH119" s="1"/>
      <c r="DI119" s="1"/>
      <c r="DJ119" s="1"/>
      <c r="DK119" s="1"/>
      <c r="DL119" s="1"/>
      <c r="DM119" s="1"/>
      <c r="DN119" s="1"/>
      <c r="DO119" s="1"/>
      <c r="DP119" s="1"/>
      <c r="DQ119" s="4"/>
      <c r="DR119" s="15"/>
      <c r="DS119" s="15"/>
      <c r="DT119" s="24"/>
      <c r="DU119" s="15"/>
      <c r="DV119" s="1"/>
      <c r="DW119" s="15"/>
    </row>
    <row r="120" spans="1:127" ht="15" x14ac:dyDescent="0.2">
      <c r="A120" s="102">
        <f t="shared" si="157"/>
        <v>44996</v>
      </c>
      <c r="B120" s="103">
        <f t="shared" si="148"/>
        <v>902.30180052999992</v>
      </c>
      <c r="C120" s="180">
        <f t="shared" si="171"/>
        <v>890.06581148944861</v>
      </c>
      <c r="D120" s="104">
        <f t="shared" si="158"/>
        <v>1161.0060000000001</v>
      </c>
      <c r="E120" s="105">
        <f t="shared" si="174"/>
        <v>1163.4649999999999</v>
      </c>
      <c r="F120" s="106">
        <f t="shared" si="175"/>
        <v>44948</v>
      </c>
      <c r="G120" s="107">
        <f t="shared" si="149"/>
        <v>2.1179907769639517E-3</v>
      </c>
      <c r="H120" s="108">
        <f t="shared" si="167"/>
        <v>45005</v>
      </c>
      <c r="I120" s="108">
        <f t="shared" si="150"/>
        <v>45005</v>
      </c>
      <c r="J120" s="109">
        <f t="shared" si="159"/>
        <v>18</v>
      </c>
      <c r="K120" s="109">
        <f t="shared" si="179"/>
        <v>13</v>
      </c>
      <c r="L120" s="8">
        <f t="shared" si="160"/>
        <v>1.0015292099999999</v>
      </c>
      <c r="M120" s="110">
        <f t="shared" si="177"/>
        <v>1.0044790299999999</v>
      </c>
      <c r="N120" s="110">
        <f t="shared" si="172"/>
        <v>1.0044790299999999</v>
      </c>
      <c r="O120" s="103">
        <f t="shared" si="176"/>
        <v>1.0060150800000001</v>
      </c>
      <c r="P120" s="103">
        <f t="shared" si="151"/>
        <v>895.41962854999997</v>
      </c>
      <c r="Q120" s="11">
        <f t="shared" si="170"/>
        <v>0</v>
      </c>
      <c r="R120" s="30">
        <f t="shared" si="161"/>
        <v>0</v>
      </c>
      <c r="S120" s="8">
        <f t="shared" si="152"/>
        <v>0</v>
      </c>
      <c r="T120" s="113">
        <f t="shared" si="162"/>
        <v>0.16</v>
      </c>
      <c r="U120" s="111">
        <f t="shared" si="173"/>
        <v>13</v>
      </c>
      <c r="V120" s="111">
        <v>252</v>
      </c>
      <c r="W120" s="110">
        <f t="shared" si="153"/>
        <v>1.0076859739999999</v>
      </c>
      <c r="X120" s="103">
        <f t="shared" si="154"/>
        <v>6.8821719799999999</v>
      </c>
      <c r="Y120" s="103">
        <f t="shared" si="155"/>
        <v>0</v>
      </c>
      <c r="Z120" s="114" t="str">
        <f t="shared" si="168"/>
        <v>A+J=</v>
      </c>
      <c r="AA120" s="108">
        <f t="shared" si="169"/>
        <v>45005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8"/>
        <v>0</v>
      </c>
      <c r="AP120" s="148" t="e">
        <f>VLOOKUP($AO120,[1]Plan1!$CI$223:$CM$400,2)</f>
        <v>#N/A</v>
      </c>
      <c r="AQ120" s="145" t="e">
        <f t="shared" si="163"/>
        <v>#NUM!</v>
      </c>
      <c r="AR120" s="146" t="e">
        <f>VLOOKUP($AO120,[1]Plan1!$CI$223:$CM$400,4)</f>
        <v>#N/A</v>
      </c>
      <c r="AS120" s="145" t="e">
        <f t="shared" si="164"/>
        <v>#NUM!</v>
      </c>
      <c r="AT120" s="147" t="e">
        <f t="shared" si="16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22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3"/>
      <c r="DH120" s="1"/>
      <c r="DI120" s="1"/>
      <c r="DJ120" s="1"/>
      <c r="DK120" s="1"/>
      <c r="DL120" s="1"/>
      <c r="DM120" s="1"/>
      <c r="DN120" s="1"/>
      <c r="DO120" s="1"/>
      <c r="DP120" s="1"/>
      <c r="DQ120" s="4"/>
      <c r="DR120" s="15"/>
      <c r="DS120" s="15"/>
      <c r="DT120" s="24"/>
      <c r="DU120" s="15"/>
      <c r="DV120" s="1"/>
      <c r="DW120" s="15"/>
    </row>
    <row r="121" spans="1:127" ht="15" x14ac:dyDescent="0.2">
      <c r="A121" s="102">
        <f t="shared" si="157"/>
        <v>44997</v>
      </c>
      <c r="B121" s="103">
        <f t="shared" si="148"/>
        <v>902.30180052999992</v>
      </c>
      <c r="C121" s="180">
        <f t="shared" si="171"/>
        <v>890.06581148944861</v>
      </c>
      <c r="D121" s="104">
        <f t="shared" si="158"/>
        <v>1161.0060000000001</v>
      </c>
      <c r="E121" s="105">
        <f t="shared" si="174"/>
        <v>1163.4649999999999</v>
      </c>
      <c r="F121" s="106">
        <f t="shared" si="175"/>
        <v>44948</v>
      </c>
      <c r="G121" s="107">
        <f t="shared" si="149"/>
        <v>2.1179907769639517E-3</v>
      </c>
      <c r="H121" s="108">
        <f t="shared" si="167"/>
        <v>45005</v>
      </c>
      <c r="I121" s="108">
        <f t="shared" si="150"/>
        <v>45005</v>
      </c>
      <c r="J121" s="109">
        <f t="shared" si="159"/>
        <v>18</v>
      </c>
      <c r="K121" s="109">
        <f t="shared" si="179"/>
        <v>13</v>
      </c>
      <c r="L121" s="8">
        <f t="shared" si="160"/>
        <v>1.0015292099999999</v>
      </c>
      <c r="M121" s="110">
        <f t="shared" si="177"/>
        <v>1.0044790299999999</v>
      </c>
      <c r="N121" s="110">
        <f t="shared" si="172"/>
        <v>1.0044790299999999</v>
      </c>
      <c r="O121" s="103">
        <f t="shared" si="176"/>
        <v>1.0060150800000001</v>
      </c>
      <c r="P121" s="103">
        <f t="shared" si="151"/>
        <v>895.41962854999997</v>
      </c>
      <c r="Q121" s="11">
        <f t="shared" si="170"/>
        <v>0</v>
      </c>
      <c r="R121" s="30">
        <f t="shared" si="161"/>
        <v>0</v>
      </c>
      <c r="S121" s="8">
        <f t="shared" si="152"/>
        <v>0</v>
      </c>
      <c r="T121" s="113">
        <f t="shared" si="162"/>
        <v>0.16</v>
      </c>
      <c r="U121" s="111">
        <f t="shared" si="173"/>
        <v>13</v>
      </c>
      <c r="V121" s="111">
        <v>252</v>
      </c>
      <c r="W121" s="110">
        <f t="shared" si="153"/>
        <v>1.0076859739999999</v>
      </c>
      <c r="X121" s="103">
        <f t="shared" si="154"/>
        <v>6.8821719799999999</v>
      </c>
      <c r="Y121" s="103">
        <f t="shared" si="155"/>
        <v>0</v>
      </c>
      <c r="Z121" s="114" t="str">
        <f t="shared" si="168"/>
        <v>A+J=</v>
      </c>
      <c r="AA121" s="108">
        <f t="shared" si="169"/>
        <v>45005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22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3"/>
      <c r="DH121" s="1"/>
      <c r="DI121" s="1"/>
      <c r="DJ121" s="1"/>
      <c r="DK121" s="1"/>
      <c r="DL121" s="1"/>
      <c r="DM121" s="1"/>
      <c r="DN121" s="1"/>
      <c r="DO121" s="1"/>
      <c r="DP121" s="1"/>
      <c r="DQ121" s="4"/>
      <c r="DR121" s="15"/>
      <c r="DS121" s="15"/>
      <c r="DT121" s="24"/>
      <c r="DU121" s="15"/>
      <c r="DV121" s="1"/>
      <c r="DW121" s="15"/>
    </row>
    <row r="122" spans="1:127" ht="15" x14ac:dyDescent="0.2">
      <c r="A122" s="102">
        <f t="shared" si="157"/>
        <v>44998</v>
      </c>
      <c r="B122" s="103">
        <f t="shared" si="148"/>
        <v>902.30180052999992</v>
      </c>
      <c r="C122" s="180">
        <f t="shared" si="171"/>
        <v>890.06581148944861</v>
      </c>
      <c r="D122" s="104">
        <f t="shared" si="158"/>
        <v>1161.0060000000001</v>
      </c>
      <c r="E122" s="105">
        <f t="shared" si="174"/>
        <v>1163.4649999999999</v>
      </c>
      <c r="F122" s="106">
        <f t="shared" si="175"/>
        <v>44948</v>
      </c>
      <c r="G122" s="107">
        <f t="shared" si="149"/>
        <v>2.1179907769639517E-3</v>
      </c>
      <c r="H122" s="108">
        <f t="shared" si="167"/>
        <v>45005</v>
      </c>
      <c r="I122" s="108">
        <f t="shared" si="150"/>
        <v>45005</v>
      </c>
      <c r="J122" s="109">
        <f t="shared" si="159"/>
        <v>18</v>
      </c>
      <c r="K122" s="109">
        <f t="shared" si="179"/>
        <v>13</v>
      </c>
      <c r="L122" s="8">
        <f t="shared" si="160"/>
        <v>1.0015292099999999</v>
      </c>
      <c r="M122" s="110">
        <f t="shared" si="177"/>
        <v>1.0044790299999999</v>
      </c>
      <c r="N122" s="110">
        <f t="shared" si="172"/>
        <v>1.0044790299999999</v>
      </c>
      <c r="O122" s="103">
        <f t="shared" si="176"/>
        <v>1.0060150800000001</v>
      </c>
      <c r="P122" s="103">
        <f t="shared" si="151"/>
        <v>895.41962854999997</v>
      </c>
      <c r="Q122" s="11">
        <f t="shared" si="170"/>
        <v>0</v>
      </c>
      <c r="R122" s="30">
        <f t="shared" si="161"/>
        <v>0</v>
      </c>
      <c r="S122" s="8">
        <f t="shared" si="152"/>
        <v>0</v>
      </c>
      <c r="T122" s="113">
        <f t="shared" si="162"/>
        <v>0.16</v>
      </c>
      <c r="U122" s="111">
        <f t="shared" si="173"/>
        <v>13</v>
      </c>
      <c r="V122" s="111">
        <v>252</v>
      </c>
      <c r="W122" s="110">
        <f t="shared" si="153"/>
        <v>1.0076859739999999</v>
      </c>
      <c r="X122" s="103">
        <f t="shared" si="154"/>
        <v>6.8821719799999999</v>
      </c>
      <c r="Y122" s="103">
        <f t="shared" si="155"/>
        <v>0</v>
      </c>
      <c r="Z122" s="114" t="str">
        <f t="shared" si="168"/>
        <v>A+J=</v>
      </c>
      <c r="AA122" s="108">
        <f t="shared" si="169"/>
        <v>45005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22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3"/>
      <c r="DH122" s="1"/>
      <c r="DI122" s="1"/>
      <c r="DJ122" s="1"/>
      <c r="DK122" s="1"/>
      <c r="DL122" s="1"/>
      <c r="DM122" s="1"/>
      <c r="DN122" s="1"/>
      <c r="DO122" s="1"/>
      <c r="DP122" s="1"/>
      <c r="DQ122" s="4"/>
      <c r="DR122" s="15"/>
      <c r="DS122" s="15"/>
      <c r="DT122" s="24"/>
      <c r="DU122" s="15"/>
      <c r="DV122" s="1"/>
      <c r="DW122" s="15"/>
    </row>
    <row r="123" spans="1:127" ht="15" x14ac:dyDescent="0.2">
      <c r="A123" s="102">
        <f t="shared" si="157"/>
        <v>44999</v>
      </c>
      <c r="B123" s="103">
        <f t="shared" si="148"/>
        <v>902.93950601000006</v>
      </c>
      <c r="C123" s="180">
        <f t="shared" si="171"/>
        <v>890.06581148944861</v>
      </c>
      <c r="D123" s="104">
        <f t="shared" si="158"/>
        <v>1161.0060000000001</v>
      </c>
      <c r="E123" s="105">
        <f t="shared" si="174"/>
        <v>1163.4649999999999</v>
      </c>
      <c r="F123" s="106">
        <f t="shared" si="175"/>
        <v>44948</v>
      </c>
      <c r="G123" s="107">
        <f t="shared" si="149"/>
        <v>2.1179907769639517E-3</v>
      </c>
      <c r="H123" s="108">
        <f t="shared" si="167"/>
        <v>45005</v>
      </c>
      <c r="I123" s="108">
        <f t="shared" si="150"/>
        <v>45005</v>
      </c>
      <c r="J123" s="109">
        <f t="shared" si="159"/>
        <v>18</v>
      </c>
      <c r="K123" s="109">
        <f t="shared" si="179"/>
        <v>14</v>
      </c>
      <c r="L123" s="8">
        <f t="shared" si="160"/>
        <v>1.0016469299999999</v>
      </c>
      <c r="M123" s="110">
        <f t="shared" si="177"/>
        <v>1.0044790299999999</v>
      </c>
      <c r="N123" s="110">
        <f t="shared" si="172"/>
        <v>1.0044790299999999</v>
      </c>
      <c r="O123" s="103">
        <f t="shared" si="176"/>
        <v>1.0061333299999999</v>
      </c>
      <c r="P123" s="103">
        <f t="shared" si="151"/>
        <v>895.52487883000003</v>
      </c>
      <c r="Q123" s="11">
        <f t="shared" si="170"/>
        <v>0</v>
      </c>
      <c r="R123" s="30">
        <f t="shared" si="161"/>
        <v>0</v>
      </c>
      <c r="S123" s="8">
        <f t="shared" si="152"/>
        <v>0</v>
      </c>
      <c r="T123" s="113">
        <f t="shared" si="162"/>
        <v>0.16</v>
      </c>
      <c r="U123" s="111">
        <f t="shared" si="173"/>
        <v>14</v>
      </c>
      <c r="V123" s="111">
        <v>252</v>
      </c>
      <c r="W123" s="110">
        <f t="shared" si="153"/>
        <v>1.0082796439999999</v>
      </c>
      <c r="X123" s="103">
        <f t="shared" si="154"/>
        <v>7.4146271800000001</v>
      </c>
      <c r="Y123" s="103">
        <f t="shared" si="155"/>
        <v>0</v>
      </c>
      <c r="Z123" s="114" t="str">
        <f t="shared" si="168"/>
        <v>A+J=</v>
      </c>
      <c r="AA123" s="108">
        <f t="shared" si="169"/>
        <v>45005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22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3"/>
      <c r="DH123" s="1"/>
      <c r="DI123" s="1"/>
      <c r="DJ123" s="1"/>
      <c r="DK123" s="1"/>
      <c r="DL123" s="1"/>
      <c r="DM123" s="1"/>
      <c r="DN123" s="1"/>
      <c r="DO123" s="1"/>
      <c r="DP123" s="1"/>
      <c r="DQ123" s="4"/>
      <c r="DR123" s="15"/>
      <c r="DS123" s="15"/>
      <c r="DT123" s="24"/>
      <c r="DU123" s="15"/>
      <c r="DV123" s="1"/>
      <c r="DW123" s="15"/>
    </row>
    <row r="124" spans="1:127" ht="15" x14ac:dyDescent="0.2">
      <c r="A124" s="102">
        <f t="shared" si="157"/>
        <v>45000</v>
      </c>
      <c r="B124" s="103">
        <f t="shared" si="148"/>
        <v>903.57767688000001</v>
      </c>
      <c r="C124" s="180">
        <f t="shared" si="171"/>
        <v>890.06581148944861</v>
      </c>
      <c r="D124" s="104">
        <f t="shared" si="158"/>
        <v>1161.0060000000001</v>
      </c>
      <c r="E124" s="105">
        <f t="shared" si="174"/>
        <v>1163.4649999999999</v>
      </c>
      <c r="F124" s="106">
        <f t="shared" si="175"/>
        <v>44948</v>
      </c>
      <c r="G124" s="107">
        <f t="shared" si="149"/>
        <v>2.1179907769639517E-3</v>
      </c>
      <c r="H124" s="108">
        <f t="shared" si="167"/>
        <v>45005</v>
      </c>
      <c r="I124" s="108">
        <f t="shared" si="150"/>
        <v>45005</v>
      </c>
      <c r="J124" s="109">
        <f t="shared" si="159"/>
        <v>18</v>
      </c>
      <c r="K124" s="109">
        <f t="shared" si="179"/>
        <v>15</v>
      </c>
      <c r="L124" s="8">
        <f t="shared" si="160"/>
        <v>1.00176468</v>
      </c>
      <c r="M124" s="110">
        <f t="shared" si="177"/>
        <v>1.0044790299999999</v>
      </c>
      <c r="N124" s="110">
        <f t="shared" si="172"/>
        <v>1.0044790299999999</v>
      </c>
      <c r="O124" s="103">
        <f t="shared" si="176"/>
        <v>1.0062516100000001</v>
      </c>
      <c r="P124" s="103">
        <f t="shared" si="151"/>
        <v>895.63015581000002</v>
      </c>
      <c r="Q124" s="11">
        <f t="shared" si="170"/>
        <v>0</v>
      </c>
      <c r="R124" s="30">
        <f t="shared" si="161"/>
        <v>0</v>
      </c>
      <c r="S124" s="8">
        <f t="shared" si="152"/>
        <v>0</v>
      </c>
      <c r="T124" s="113">
        <f t="shared" si="162"/>
        <v>0.16</v>
      </c>
      <c r="U124" s="111">
        <f t="shared" si="173"/>
        <v>15</v>
      </c>
      <c r="V124" s="111">
        <v>252</v>
      </c>
      <c r="W124" s="110">
        <f t="shared" si="153"/>
        <v>1.008873664</v>
      </c>
      <c r="X124" s="103">
        <f t="shared" si="154"/>
        <v>7.9475210699999996</v>
      </c>
      <c r="Y124" s="103">
        <f t="shared" si="155"/>
        <v>0</v>
      </c>
      <c r="Z124" s="114" t="str">
        <f t="shared" si="168"/>
        <v>A+J=</v>
      </c>
      <c r="AA124" s="108">
        <f t="shared" si="169"/>
        <v>45005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22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3"/>
      <c r="DH124" s="1"/>
      <c r="DI124" s="1"/>
      <c r="DJ124" s="1"/>
      <c r="DK124" s="1"/>
      <c r="DL124" s="1"/>
      <c r="DM124" s="1"/>
      <c r="DN124" s="1"/>
      <c r="DO124" s="1"/>
      <c r="DP124" s="1"/>
      <c r="DQ124" s="4"/>
      <c r="DR124" s="15"/>
      <c r="DS124" s="15"/>
      <c r="DT124" s="24"/>
      <c r="DU124" s="15"/>
      <c r="DV124" s="1"/>
      <c r="DW124" s="15"/>
    </row>
    <row r="125" spans="1:127" ht="15" x14ac:dyDescent="0.2">
      <c r="A125" s="102">
        <f t="shared" si="157"/>
        <v>45001</v>
      </c>
      <c r="B125" s="103">
        <f t="shared" si="148"/>
        <v>904.21628542999997</v>
      </c>
      <c r="C125" s="180">
        <f t="shared" si="171"/>
        <v>890.06581148944861</v>
      </c>
      <c r="D125" s="104">
        <f t="shared" si="158"/>
        <v>1161.0060000000001</v>
      </c>
      <c r="E125" s="105">
        <f t="shared" si="174"/>
        <v>1163.4649999999999</v>
      </c>
      <c r="F125" s="106">
        <f t="shared" si="175"/>
        <v>44948</v>
      </c>
      <c r="G125" s="107">
        <f t="shared" si="149"/>
        <v>2.1179907769639517E-3</v>
      </c>
      <c r="H125" s="108">
        <f t="shared" si="167"/>
        <v>45005</v>
      </c>
      <c r="I125" s="108">
        <f t="shared" si="150"/>
        <v>45005</v>
      </c>
      <c r="J125" s="109">
        <f t="shared" si="159"/>
        <v>18</v>
      </c>
      <c r="K125" s="109">
        <f t="shared" si="179"/>
        <v>16</v>
      </c>
      <c r="L125" s="8">
        <f t="shared" si="160"/>
        <v>1.00188243</v>
      </c>
      <c r="M125" s="110">
        <f t="shared" si="177"/>
        <v>1.0044790299999999</v>
      </c>
      <c r="N125" s="110">
        <f t="shared" si="172"/>
        <v>1.0044790299999999</v>
      </c>
      <c r="O125" s="103">
        <f t="shared" si="176"/>
        <v>1.00636989</v>
      </c>
      <c r="P125" s="103">
        <f t="shared" si="151"/>
        <v>895.73543280000001</v>
      </c>
      <c r="Q125" s="11">
        <f t="shared" si="170"/>
        <v>0</v>
      </c>
      <c r="R125" s="30">
        <f t="shared" si="161"/>
        <v>0</v>
      </c>
      <c r="S125" s="8">
        <f t="shared" si="152"/>
        <v>0</v>
      </c>
      <c r="T125" s="113">
        <f t="shared" si="162"/>
        <v>0.16</v>
      </c>
      <c r="U125" s="111">
        <f t="shared" si="173"/>
        <v>16</v>
      </c>
      <c r="V125" s="111">
        <v>252</v>
      </c>
      <c r="W125" s="110">
        <f t="shared" si="153"/>
        <v>1.0094680330000001</v>
      </c>
      <c r="X125" s="103">
        <f t="shared" si="154"/>
        <v>8.4808526299999993</v>
      </c>
      <c r="Y125" s="103">
        <f t="shared" si="155"/>
        <v>0</v>
      </c>
      <c r="Z125" s="114" t="str">
        <f t="shared" si="168"/>
        <v>A+J=</v>
      </c>
      <c r="AA125" s="108">
        <f t="shared" si="169"/>
        <v>45005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22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3"/>
      <c r="DH125" s="1"/>
      <c r="DI125" s="1"/>
      <c r="DJ125" s="1"/>
      <c r="DK125" s="1"/>
      <c r="DL125" s="1"/>
      <c r="DM125" s="1"/>
      <c r="DN125" s="1"/>
      <c r="DO125" s="1"/>
      <c r="DP125" s="1"/>
      <c r="DQ125" s="4"/>
      <c r="DR125" s="15"/>
      <c r="DS125" s="15"/>
      <c r="DT125" s="24"/>
      <c r="DU125" s="15"/>
      <c r="DV125" s="1"/>
      <c r="DW125" s="15"/>
    </row>
    <row r="126" spans="1:127" ht="15" x14ac:dyDescent="0.2">
      <c r="A126" s="102">
        <f t="shared" si="157"/>
        <v>45002</v>
      </c>
      <c r="B126" s="103">
        <f t="shared" si="148"/>
        <v>904.85534255000005</v>
      </c>
      <c r="C126" s="180">
        <f t="shared" si="171"/>
        <v>890.06581148944861</v>
      </c>
      <c r="D126" s="104">
        <f t="shared" si="158"/>
        <v>1161.0060000000001</v>
      </c>
      <c r="E126" s="105">
        <f t="shared" si="174"/>
        <v>1163.4649999999999</v>
      </c>
      <c r="F126" s="106">
        <f t="shared" si="175"/>
        <v>44948</v>
      </c>
      <c r="G126" s="107">
        <f t="shared" si="149"/>
        <v>2.1179907769639517E-3</v>
      </c>
      <c r="H126" s="108">
        <f t="shared" si="167"/>
        <v>45005</v>
      </c>
      <c r="I126" s="108">
        <f t="shared" si="150"/>
        <v>45005</v>
      </c>
      <c r="J126" s="109">
        <f t="shared" si="159"/>
        <v>18</v>
      </c>
      <c r="K126" s="109">
        <f t="shared" si="179"/>
        <v>17</v>
      </c>
      <c r="L126" s="8">
        <f t="shared" si="160"/>
        <v>1.0020001999999999</v>
      </c>
      <c r="M126" s="110">
        <f t="shared" si="177"/>
        <v>1.0044790299999999</v>
      </c>
      <c r="N126" s="110">
        <f t="shared" si="172"/>
        <v>1.0044790299999999</v>
      </c>
      <c r="O126" s="103">
        <f t="shared" si="176"/>
        <v>1.0064881800000001</v>
      </c>
      <c r="P126" s="103">
        <f t="shared" si="151"/>
        <v>895.84071868000001</v>
      </c>
      <c r="Q126" s="11">
        <f t="shared" si="170"/>
        <v>0</v>
      </c>
      <c r="R126" s="30">
        <f t="shared" si="161"/>
        <v>0</v>
      </c>
      <c r="S126" s="8">
        <f t="shared" si="152"/>
        <v>0</v>
      </c>
      <c r="T126" s="113">
        <f t="shared" si="162"/>
        <v>0.16</v>
      </c>
      <c r="U126" s="111">
        <f t="shared" si="173"/>
        <v>17</v>
      </c>
      <c r="V126" s="111">
        <v>252</v>
      </c>
      <c r="W126" s="110">
        <f t="shared" si="153"/>
        <v>1.0100627529999999</v>
      </c>
      <c r="X126" s="103">
        <f t="shared" si="154"/>
        <v>9.0146238699999994</v>
      </c>
      <c r="Y126" s="103">
        <f t="shared" si="155"/>
        <v>0</v>
      </c>
      <c r="Z126" s="114" t="str">
        <f t="shared" si="168"/>
        <v>A+J=</v>
      </c>
      <c r="AA126" s="108">
        <f t="shared" si="169"/>
        <v>45005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22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3"/>
      <c r="DH126" s="1"/>
      <c r="DI126" s="1"/>
      <c r="DJ126" s="1"/>
      <c r="DK126" s="1"/>
      <c r="DL126" s="1"/>
      <c r="DM126" s="1"/>
      <c r="DN126" s="1"/>
      <c r="DO126" s="1"/>
      <c r="DP126" s="1"/>
      <c r="DQ126" s="4"/>
      <c r="DR126" s="15"/>
      <c r="DS126" s="15"/>
      <c r="DT126" s="24"/>
      <c r="DU126" s="15"/>
      <c r="DV126" s="1"/>
      <c r="DW126" s="15"/>
    </row>
    <row r="127" spans="1:127" ht="15" x14ac:dyDescent="0.2">
      <c r="A127" s="102">
        <f t="shared" si="157"/>
        <v>45003</v>
      </c>
      <c r="B127" s="103">
        <f t="shared" si="148"/>
        <v>905.49486548000004</v>
      </c>
      <c r="C127" s="180">
        <f t="shared" si="171"/>
        <v>890.06581148944861</v>
      </c>
      <c r="D127" s="104">
        <f t="shared" si="158"/>
        <v>1161.0060000000001</v>
      </c>
      <c r="E127" s="105">
        <f t="shared" si="174"/>
        <v>1163.4649999999999</v>
      </c>
      <c r="F127" s="106">
        <f t="shared" si="175"/>
        <v>44948</v>
      </c>
      <c r="G127" s="107">
        <f t="shared" si="149"/>
        <v>2.1179907769639517E-3</v>
      </c>
      <c r="H127" s="108">
        <f t="shared" si="167"/>
        <v>45005</v>
      </c>
      <c r="I127" s="108">
        <f t="shared" si="150"/>
        <v>45005</v>
      </c>
      <c r="J127" s="109">
        <f t="shared" si="159"/>
        <v>18</v>
      </c>
      <c r="K127" s="109">
        <f t="shared" si="179"/>
        <v>18</v>
      </c>
      <c r="L127" s="8">
        <f t="shared" si="160"/>
        <v>1.0021179899999999</v>
      </c>
      <c r="M127" s="110">
        <f t="shared" si="177"/>
        <v>1.0044790299999999</v>
      </c>
      <c r="N127" s="110">
        <f t="shared" si="172"/>
        <v>1.0044790299999999</v>
      </c>
      <c r="O127" s="103">
        <f t="shared" si="176"/>
        <v>1.0066065</v>
      </c>
      <c r="P127" s="103">
        <f t="shared" si="151"/>
        <v>895.94603127000005</v>
      </c>
      <c r="Q127" s="11">
        <f t="shared" si="170"/>
        <v>0</v>
      </c>
      <c r="R127" s="30">
        <f t="shared" si="161"/>
        <v>0</v>
      </c>
      <c r="S127" s="8">
        <f t="shared" si="152"/>
        <v>0</v>
      </c>
      <c r="T127" s="113">
        <f t="shared" si="162"/>
        <v>0.16</v>
      </c>
      <c r="U127" s="111">
        <f t="shared" si="173"/>
        <v>18</v>
      </c>
      <c r="V127" s="111">
        <v>252</v>
      </c>
      <c r="W127" s="110">
        <f t="shared" si="153"/>
        <v>1.0106578230000001</v>
      </c>
      <c r="X127" s="103">
        <f t="shared" si="154"/>
        <v>9.5488342100000008</v>
      </c>
      <c r="Y127" s="103">
        <f t="shared" si="155"/>
        <v>0</v>
      </c>
      <c r="Z127" s="114" t="str">
        <f t="shared" si="168"/>
        <v>A+J=</v>
      </c>
      <c r="AA127" s="108">
        <f t="shared" si="169"/>
        <v>45005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22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3"/>
      <c r="DH127" s="1"/>
      <c r="DI127" s="1"/>
      <c r="DJ127" s="1"/>
      <c r="DK127" s="1"/>
      <c r="DL127" s="1"/>
      <c r="DM127" s="1"/>
      <c r="DN127" s="1"/>
      <c r="DO127" s="1"/>
      <c r="DP127" s="1"/>
      <c r="DQ127" s="4"/>
      <c r="DR127" s="15"/>
      <c r="DS127" s="15"/>
      <c r="DT127" s="24"/>
      <c r="DU127" s="15"/>
      <c r="DV127" s="1"/>
      <c r="DW127" s="15"/>
    </row>
    <row r="128" spans="1:127" ht="15" x14ac:dyDescent="0.2">
      <c r="A128" s="102">
        <f t="shared" si="157"/>
        <v>45004</v>
      </c>
      <c r="B128" s="103">
        <f t="shared" si="148"/>
        <v>905.49486548000004</v>
      </c>
      <c r="C128" s="180">
        <f t="shared" si="171"/>
        <v>890.06581148944861</v>
      </c>
      <c r="D128" s="104">
        <f t="shared" si="158"/>
        <v>1161.0060000000001</v>
      </c>
      <c r="E128" s="105">
        <f t="shared" si="174"/>
        <v>1163.4649999999999</v>
      </c>
      <c r="F128" s="106">
        <f t="shared" si="175"/>
        <v>44948</v>
      </c>
      <c r="G128" s="107">
        <f t="shared" si="149"/>
        <v>2.1179907769639517E-3</v>
      </c>
      <c r="H128" s="108">
        <f t="shared" si="167"/>
        <v>45005</v>
      </c>
      <c r="I128" s="108">
        <f t="shared" si="150"/>
        <v>45005</v>
      </c>
      <c r="J128" s="109">
        <f t="shared" si="159"/>
        <v>18</v>
      </c>
      <c r="K128" s="109">
        <f t="shared" si="179"/>
        <v>18</v>
      </c>
      <c r="L128" s="8">
        <f t="shared" si="160"/>
        <v>1.0021179899999999</v>
      </c>
      <c r="M128" s="110">
        <f t="shared" si="177"/>
        <v>1.0044790299999999</v>
      </c>
      <c r="N128" s="110">
        <f t="shared" si="172"/>
        <v>1.0044790299999999</v>
      </c>
      <c r="O128" s="103">
        <f t="shared" si="176"/>
        <v>1.0066065</v>
      </c>
      <c r="P128" s="103">
        <f t="shared" si="151"/>
        <v>895.94603127000005</v>
      </c>
      <c r="Q128" s="11">
        <f t="shared" si="170"/>
        <v>0</v>
      </c>
      <c r="R128" s="30">
        <f t="shared" si="161"/>
        <v>0</v>
      </c>
      <c r="S128" s="8">
        <f t="shared" si="152"/>
        <v>0</v>
      </c>
      <c r="T128" s="113">
        <f t="shared" si="162"/>
        <v>0.16</v>
      </c>
      <c r="U128" s="111">
        <f t="shared" si="173"/>
        <v>18</v>
      </c>
      <c r="V128" s="111">
        <v>252</v>
      </c>
      <c r="W128" s="110">
        <f t="shared" si="153"/>
        <v>1.0106578230000001</v>
      </c>
      <c r="X128" s="103">
        <f t="shared" si="154"/>
        <v>9.5488342100000008</v>
      </c>
      <c r="Y128" s="103">
        <f t="shared" si="155"/>
        <v>0</v>
      </c>
      <c r="Z128" s="114" t="str">
        <f t="shared" si="168"/>
        <v>A+J=</v>
      </c>
      <c r="AA128" s="108">
        <f t="shared" si="169"/>
        <v>45005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22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3"/>
      <c r="DH128" s="1"/>
      <c r="DI128" s="1"/>
      <c r="DJ128" s="1"/>
      <c r="DK128" s="1"/>
      <c r="DL128" s="1"/>
      <c r="DM128" s="1"/>
      <c r="DN128" s="1"/>
      <c r="DO128" s="1"/>
      <c r="DP128" s="1"/>
      <c r="DQ128" s="4"/>
      <c r="DR128" s="15"/>
      <c r="DS128" s="15"/>
      <c r="DT128" s="24"/>
      <c r="DU128" s="15"/>
      <c r="DV128" s="1"/>
      <c r="DW128" s="15"/>
    </row>
    <row r="129" spans="1:127" ht="15" x14ac:dyDescent="0.2">
      <c r="A129" s="102">
        <f t="shared" si="157"/>
        <v>45005</v>
      </c>
      <c r="B129" s="103">
        <f t="shared" si="148"/>
        <v>905.49486548000004</v>
      </c>
      <c r="C129" s="180">
        <f t="shared" si="171"/>
        <v>890.06581148944861</v>
      </c>
      <c r="D129" s="104">
        <f t="shared" si="158"/>
        <v>1161.0060000000001</v>
      </c>
      <c r="E129" s="105">
        <f t="shared" si="174"/>
        <v>1163.4649999999999</v>
      </c>
      <c r="F129" s="106">
        <f t="shared" si="175"/>
        <v>44948</v>
      </c>
      <c r="G129" s="107">
        <f t="shared" si="149"/>
        <v>2.1179907769639517E-3</v>
      </c>
      <c r="H129" s="108">
        <f t="shared" si="167"/>
        <v>45036</v>
      </c>
      <c r="I129" s="108">
        <f t="shared" si="150"/>
        <v>45005</v>
      </c>
      <c r="J129" s="109">
        <f t="shared" si="159"/>
        <v>18</v>
      </c>
      <c r="K129" s="109">
        <f t="shared" si="179"/>
        <v>18</v>
      </c>
      <c r="L129" s="8">
        <f t="shared" si="160"/>
        <v>1.0021179899999999</v>
      </c>
      <c r="M129" s="110">
        <f t="shared" si="177"/>
        <v>1.0044790299999999</v>
      </c>
      <c r="N129" s="110">
        <f t="shared" si="172"/>
        <v>1.0044790299999999</v>
      </c>
      <c r="O129" s="103">
        <f t="shared" si="176"/>
        <v>1.0066065</v>
      </c>
      <c r="P129" s="103">
        <f t="shared" si="151"/>
        <v>895.94603127000005</v>
      </c>
      <c r="Q129" s="11">
        <f t="shared" si="170"/>
        <v>4</v>
      </c>
      <c r="R129" s="30">
        <f t="shared" si="161"/>
        <v>3.9016999763309863E-2</v>
      </c>
      <c r="S129" s="8">
        <f t="shared" si="152"/>
        <v>34.957126090000003</v>
      </c>
      <c r="T129" s="113">
        <f t="shared" si="162"/>
        <v>0.16</v>
      </c>
      <c r="U129" s="111">
        <f t="shared" si="173"/>
        <v>18</v>
      </c>
      <c r="V129" s="111">
        <v>252</v>
      </c>
      <c r="W129" s="110">
        <f t="shared" si="153"/>
        <v>1.0106578230000001</v>
      </c>
      <c r="X129" s="103">
        <f t="shared" si="154"/>
        <v>9.5488342100000008</v>
      </c>
      <c r="Y129" s="103">
        <f t="shared" si="155"/>
        <v>44.505960300000005</v>
      </c>
      <c r="Z129" s="114" t="str">
        <f t="shared" si="168"/>
        <v>A+J=</v>
      </c>
      <c r="AA129" s="108">
        <f t="shared" si="169"/>
        <v>45005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22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3"/>
      <c r="DH129" s="1"/>
      <c r="DI129" s="1"/>
      <c r="DJ129" s="1"/>
      <c r="DK129" s="1"/>
      <c r="DL129" s="1"/>
      <c r="DM129" s="1"/>
      <c r="DN129" s="1"/>
      <c r="DO129" s="1"/>
      <c r="DP129" s="1"/>
      <c r="DQ129" s="4"/>
      <c r="DR129" s="15"/>
      <c r="DS129" s="15"/>
      <c r="DT129" s="24"/>
      <c r="DU129" s="15"/>
      <c r="DV129" s="1"/>
      <c r="DW129" s="15"/>
    </row>
    <row r="130" spans="1:127" ht="15" x14ac:dyDescent="0.2">
      <c r="A130" s="102">
        <f t="shared" si="157"/>
        <v>45006</v>
      </c>
      <c r="B130" s="103">
        <f t="shared" si="148"/>
        <v>861.49614989999998</v>
      </c>
      <c r="C130" s="180">
        <f t="shared" si="171"/>
        <v>855.33811393335293</v>
      </c>
      <c r="D130" s="104">
        <f t="shared" si="158"/>
        <v>1163.4649999999999</v>
      </c>
      <c r="E130" s="105">
        <f t="shared" si="174"/>
        <v>1162.761</v>
      </c>
      <c r="F130" s="106">
        <f t="shared" si="175"/>
        <v>44977</v>
      </c>
      <c r="G130" s="107">
        <f t="shared" si="149"/>
        <v>-6.050891088257293E-4</v>
      </c>
      <c r="H130" s="108">
        <f t="shared" si="167"/>
        <v>45036</v>
      </c>
      <c r="I130" s="108">
        <f t="shared" si="150"/>
        <v>45036</v>
      </c>
      <c r="J130" s="109">
        <f t="shared" si="159"/>
        <v>22</v>
      </c>
      <c r="K130" s="109">
        <f t="shared" si="179"/>
        <v>1</v>
      </c>
      <c r="L130" s="8">
        <f t="shared" si="160"/>
        <v>1</v>
      </c>
      <c r="M130" s="110">
        <f t="shared" si="177"/>
        <v>1.0021179899999999</v>
      </c>
      <c r="N130" s="110">
        <f t="shared" si="172"/>
        <v>1.0066065065407495</v>
      </c>
      <c r="O130" s="103">
        <f t="shared" si="176"/>
        <v>1.0066065</v>
      </c>
      <c r="P130" s="103">
        <f t="shared" si="151"/>
        <v>860.98890517999996</v>
      </c>
      <c r="Q130" s="11">
        <f t="shared" si="170"/>
        <v>0</v>
      </c>
      <c r="R130" s="30">
        <f t="shared" si="161"/>
        <v>0</v>
      </c>
      <c r="S130" s="8">
        <f t="shared" si="152"/>
        <v>0</v>
      </c>
      <c r="T130" s="113">
        <f t="shared" si="162"/>
        <v>0.16</v>
      </c>
      <c r="U130" s="111">
        <f t="shared" si="173"/>
        <v>1</v>
      </c>
      <c r="V130" s="111">
        <v>252</v>
      </c>
      <c r="W130" s="110">
        <f t="shared" si="153"/>
        <v>1.0005891419999999</v>
      </c>
      <c r="X130" s="103">
        <f t="shared" si="154"/>
        <v>0.50724471999999998</v>
      </c>
      <c r="Y130" s="103">
        <f t="shared" si="155"/>
        <v>0</v>
      </c>
      <c r="Z130" s="114" t="str">
        <f t="shared" si="168"/>
        <v>A+J=</v>
      </c>
      <c r="AA130" s="108">
        <f t="shared" si="169"/>
        <v>45036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22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3"/>
      <c r="DH130" s="1"/>
      <c r="DI130" s="1"/>
      <c r="DJ130" s="1"/>
      <c r="DK130" s="1"/>
      <c r="DL130" s="1"/>
      <c r="DM130" s="1"/>
      <c r="DN130" s="1"/>
      <c r="DO130" s="1"/>
      <c r="DP130" s="1"/>
      <c r="DQ130" s="4"/>
      <c r="DR130" s="15"/>
      <c r="DS130" s="15"/>
      <c r="DT130" s="24"/>
      <c r="DU130" s="15"/>
      <c r="DV130" s="1"/>
      <c r="DW130" s="15"/>
    </row>
    <row r="131" spans="1:127" ht="15" x14ac:dyDescent="0.2">
      <c r="A131" s="102">
        <f t="shared" si="157"/>
        <v>45007</v>
      </c>
      <c r="B131" s="103">
        <f t="shared" si="148"/>
        <v>862.00369252999997</v>
      </c>
      <c r="C131" s="180">
        <f t="shared" si="171"/>
        <v>855.33811393335293</v>
      </c>
      <c r="D131" s="104">
        <f t="shared" si="158"/>
        <v>1163.4649999999999</v>
      </c>
      <c r="E131" s="105">
        <f t="shared" si="174"/>
        <v>1162.761</v>
      </c>
      <c r="F131" s="106">
        <f t="shared" si="175"/>
        <v>44977</v>
      </c>
      <c r="G131" s="107">
        <f t="shared" si="149"/>
        <v>-6.050891088257293E-4</v>
      </c>
      <c r="H131" s="108">
        <f t="shared" si="167"/>
        <v>45036</v>
      </c>
      <c r="I131" s="108">
        <f t="shared" si="150"/>
        <v>45036</v>
      </c>
      <c r="J131" s="109">
        <f t="shared" si="159"/>
        <v>22</v>
      </c>
      <c r="K131" s="109">
        <f t="shared" si="179"/>
        <v>2</v>
      </c>
      <c r="L131" s="8">
        <f t="shared" si="160"/>
        <v>1</v>
      </c>
      <c r="M131" s="110">
        <f t="shared" si="177"/>
        <v>1.0021179899999999</v>
      </c>
      <c r="N131" s="110">
        <f t="shared" si="172"/>
        <v>1.0066065065407495</v>
      </c>
      <c r="O131" s="103">
        <f t="shared" si="176"/>
        <v>1.0066065</v>
      </c>
      <c r="P131" s="103">
        <f t="shared" si="151"/>
        <v>860.98890517999996</v>
      </c>
      <c r="Q131" s="11">
        <f t="shared" si="170"/>
        <v>0</v>
      </c>
      <c r="R131" s="30">
        <f t="shared" si="161"/>
        <v>0</v>
      </c>
      <c r="S131" s="8">
        <f t="shared" si="152"/>
        <v>0</v>
      </c>
      <c r="T131" s="113">
        <f t="shared" si="162"/>
        <v>0.16</v>
      </c>
      <c r="U131" s="111">
        <f t="shared" si="173"/>
        <v>2</v>
      </c>
      <c r="V131" s="111">
        <v>252</v>
      </c>
      <c r="W131" s="110">
        <f t="shared" si="153"/>
        <v>1.0011786300000001</v>
      </c>
      <c r="X131" s="103">
        <f t="shared" si="154"/>
        <v>1.01478735</v>
      </c>
      <c r="Y131" s="103">
        <f t="shared" si="155"/>
        <v>0</v>
      </c>
      <c r="Z131" s="114" t="str">
        <f t="shared" si="168"/>
        <v>A+J=</v>
      </c>
      <c r="AA131" s="108">
        <f t="shared" si="169"/>
        <v>45036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22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3"/>
      <c r="DH131" s="1"/>
      <c r="DI131" s="1"/>
      <c r="DJ131" s="1"/>
      <c r="DK131" s="1"/>
      <c r="DL131" s="1"/>
      <c r="DM131" s="1"/>
      <c r="DN131" s="1"/>
      <c r="DO131" s="1"/>
      <c r="DP131" s="1"/>
      <c r="DQ131" s="4"/>
      <c r="DR131" s="15"/>
      <c r="DS131" s="15"/>
      <c r="DT131" s="24"/>
      <c r="DU131" s="15"/>
      <c r="DV131" s="1"/>
      <c r="DW131" s="15"/>
    </row>
    <row r="132" spans="1:127" ht="15" x14ac:dyDescent="0.2">
      <c r="A132" s="102">
        <f t="shared" si="157"/>
        <v>45008</v>
      </c>
      <c r="B132" s="103">
        <f t="shared" si="148"/>
        <v>862.51153563999992</v>
      </c>
      <c r="C132" s="180">
        <f t="shared" si="171"/>
        <v>855.33811393335293</v>
      </c>
      <c r="D132" s="104">
        <f t="shared" si="158"/>
        <v>1163.4649999999999</v>
      </c>
      <c r="E132" s="105">
        <f t="shared" si="174"/>
        <v>1162.761</v>
      </c>
      <c r="F132" s="106">
        <f t="shared" si="175"/>
        <v>44977</v>
      </c>
      <c r="G132" s="107">
        <f t="shared" si="149"/>
        <v>-6.050891088257293E-4</v>
      </c>
      <c r="H132" s="108">
        <f t="shared" si="167"/>
        <v>45036</v>
      </c>
      <c r="I132" s="108">
        <f t="shared" si="150"/>
        <v>45036</v>
      </c>
      <c r="J132" s="109">
        <f t="shared" si="159"/>
        <v>22</v>
      </c>
      <c r="K132" s="109">
        <f t="shared" si="179"/>
        <v>3</v>
      </c>
      <c r="L132" s="8">
        <f t="shared" si="160"/>
        <v>1</v>
      </c>
      <c r="M132" s="110">
        <f t="shared" si="177"/>
        <v>1.0021179899999999</v>
      </c>
      <c r="N132" s="110">
        <f t="shared" si="172"/>
        <v>1.0066065065407495</v>
      </c>
      <c r="O132" s="103">
        <f t="shared" si="176"/>
        <v>1.0066065</v>
      </c>
      <c r="P132" s="103">
        <f t="shared" si="151"/>
        <v>860.98890517999996</v>
      </c>
      <c r="Q132" s="11">
        <f t="shared" si="170"/>
        <v>0</v>
      </c>
      <c r="R132" s="30">
        <f t="shared" si="161"/>
        <v>0</v>
      </c>
      <c r="S132" s="8">
        <f t="shared" si="152"/>
        <v>0</v>
      </c>
      <c r="T132" s="113">
        <f t="shared" si="162"/>
        <v>0.16</v>
      </c>
      <c r="U132" s="111">
        <f t="shared" si="173"/>
        <v>3</v>
      </c>
      <c r="V132" s="111">
        <v>252</v>
      </c>
      <c r="W132" s="110">
        <f t="shared" si="153"/>
        <v>1.001768467</v>
      </c>
      <c r="X132" s="103">
        <f t="shared" si="154"/>
        <v>1.52263046</v>
      </c>
      <c r="Y132" s="103">
        <f t="shared" si="155"/>
        <v>0</v>
      </c>
      <c r="Z132" s="114" t="str">
        <f t="shared" si="168"/>
        <v>A+J=</v>
      </c>
      <c r="AA132" s="108">
        <f t="shared" si="169"/>
        <v>45036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22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3"/>
      <c r="DH132" s="1"/>
      <c r="DI132" s="1"/>
      <c r="DJ132" s="1"/>
      <c r="DK132" s="1"/>
      <c r="DL132" s="1"/>
      <c r="DM132" s="1"/>
      <c r="DN132" s="1"/>
      <c r="DO132" s="1"/>
      <c r="DP132" s="1"/>
      <c r="DQ132" s="4"/>
      <c r="DR132" s="15"/>
      <c r="DS132" s="15"/>
      <c r="DT132" s="24"/>
      <c r="DU132" s="15"/>
      <c r="DV132" s="1"/>
      <c r="DW132" s="15"/>
    </row>
    <row r="133" spans="1:127" ht="15" x14ac:dyDescent="0.2">
      <c r="A133" s="102">
        <f t="shared" si="157"/>
        <v>45009</v>
      </c>
      <c r="B133" s="103">
        <f t="shared" si="148"/>
        <v>863.01967665999996</v>
      </c>
      <c r="C133" s="180">
        <f t="shared" si="171"/>
        <v>855.33811393335293</v>
      </c>
      <c r="D133" s="104">
        <f t="shared" si="158"/>
        <v>1163.4649999999999</v>
      </c>
      <c r="E133" s="105">
        <f t="shared" si="174"/>
        <v>1162.761</v>
      </c>
      <c r="F133" s="106">
        <f t="shared" si="175"/>
        <v>44977</v>
      </c>
      <c r="G133" s="107">
        <f t="shared" si="149"/>
        <v>-6.050891088257293E-4</v>
      </c>
      <c r="H133" s="108">
        <f t="shared" si="167"/>
        <v>45036</v>
      </c>
      <c r="I133" s="108">
        <f t="shared" si="150"/>
        <v>45036</v>
      </c>
      <c r="J133" s="109">
        <f t="shared" si="159"/>
        <v>22</v>
      </c>
      <c r="K133" s="109">
        <f t="shared" si="179"/>
        <v>4</v>
      </c>
      <c r="L133" s="8">
        <f t="shared" si="160"/>
        <v>1</v>
      </c>
      <c r="M133" s="110">
        <f t="shared" si="177"/>
        <v>1.0021179899999999</v>
      </c>
      <c r="N133" s="110">
        <f t="shared" si="172"/>
        <v>1.0066065065407495</v>
      </c>
      <c r="O133" s="103">
        <f t="shared" si="176"/>
        <v>1.0066065</v>
      </c>
      <c r="P133" s="103">
        <f t="shared" si="151"/>
        <v>860.98890517999996</v>
      </c>
      <c r="Q133" s="11">
        <f t="shared" si="170"/>
        <v>0</v>
      </c>
      <c r="R133" s="30">
        <f t="shared" si="161"/>
        <v>0</v>
      </c>
      <c r="S133" s="8">
        <f t="shared" si="152"/>
        <v>0</v>
      </c>
      <c r="T133" s="113">
        <f t="shared" si="162"/>
        <v>0.16</v>
      </c>
      <c r="U133" s="111">
        <f t="shared" si="173"/>
        <v>4</v>
      </c>
      <c r="V133" s="111">
        <v>252</v>
      </c>
      <c r="W133" s="110">
        <f t="shared" si="153"/>
        <v>1.0023586499999999</v>
      </c>
      <c r="X133" s="103">
        <f t="shared" si="154"/>
        <v>2.0307714799999999</v>
      </c>
      <c r="Y133" s="103">
        <f t="shared" si="155"/>
        <v>0</v>
      </c>
      <c r="Z133" s="114" t="str">
        <f t="shared" si="168"/>
        <v>A+J=</v>
      </c>
      <c r="AA133" s="108">
        <f t="shared" si="169"/>
        <v>45036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22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3"/>
      <c r="DH133" s="1"/>
      <c r="DI133" s="1"/>
      <c r="DJ133" s="1"/>
      <c r="DK133" s="1"/>
      <c r="DL133" s="1"/>
      <c r="DM133" s="1"/>
      <c r="DN133" s="1"/>
      <c r="DO133" s="1"/>
      <c r="DP133" s="1"/>
      <c r="DQ133" s="4"/>
      <c r="DR133" s="15"/>
      <c r="DS133" s="15"/>
      <c r="DT133" s="24"/>
      <c r="DU133" s="15"/>
      <c r="DV133" s="1"/>
      <c r="DW133" s="15"/>
    </row>
    <row r="134" spans="1:127" ht="15" x14ac:dyDescent="0.2">
      <c r="A134" s="102">
        <f t="shared" si="157"/>
        <v>45010</v>
      </c>
      <c r="B134" s="103">
        <f t="shared" si="148"/>
        <v>863.52811815999996</v>
      </c>
      <c r="C134" s="180">
        <f t="shared" si="171"/>
        <v>855.33811393335293</v>
      </c>
      <c r="D134" s="104">
        <f t="shared" si="158"/>
        <v>1163.4649999999999</v>
      </c>
      <c r="E134" s="105">
        <f t="shared" si="174"/>
        <v>1162.761</v>
      </c>
      <c r="F134" s="106">
        <f t="shared" si="175"/>
        <v>44977</v>
      </c>
      <c r="G134" s="107">
        <f t="shared" si="149"/>
        <v>-6.050891088257293E-4</v>
      </c>
      <c r="H134" s="108">
        <f t="shared" si="167"/>
        <v>45036</v>
      </c>
      <c r="I134" s="108">
        <f t="shared" si="150"/>
        <v>45036</v>
      </c>
      <c r="J134" s="109">
        <f t="shared" si="159"/>
        <v>22</v>
      </c>
      <c r="K134" s="109">
        <f t="shared" si="179"/>
        <v>5</v>
      </c>
      <c r="L134" s="8">
        <f t="shared" si="160"/>
        <v>1</v>
      </c>
      <c r="M134" s="110">
        <f t="shared" si="177"/>
        <v>1.0021179899999999</v>
      </c>
      <c r="N134" s="110">
        <f t="shared" si="172"/>
        <v>1.0066065065407495</v>
      </c>
      <c r="O134" s="103">
        <f t="shared" si="176"/>
        <v>1.0066065</v>
      </c>
      <c r="P134" s="103">
        <f t="shared" si="151"/>
        <v>860.98890517999996</v>
      </c>
      <c r="Q134" s="11">
        <f t="shared" si="170"/>
        <v>0</v>
      </c>
      <c r="R134" s="30">
        <f t="shared" si="161"/>
        <v>0</v>
      </c>
      <c r="S134" s="8">
        <f t="shared" si="152"/>
        <v>0</v>
      </c>
      <c r="T134" s="113">
        <f t="shared" si="162"/>
        <v>0.16</v>
      </c>
      <c r="U134" s="111">
        <f t="shared" si="173"/>
        <v>5</v>
      </c>
      <c r="V134" s="111">
        <v>252</v>
      </c>
      <c r="W134" s="110">
        <f t="shared" si="153"/>
        <v>1.0029491820000001</v>
      </c>
      <c r="X134" s="103">
        <f t="shared" si="154"/>
        <v>2.5392129799999998</v>
      </c>
      <c r="Y134" s="103">
        <f t="shared" si="155"/>
        <v>0</v>
      </c>
      <c r="Z134" s="114" t="str">
        <f t="shared" si="168"/>
        <v>A+J=</v>
      </c>
      <c r="AA134" s="108">
        <f t="shared" si="169"/>
        <v>45036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1"/>
      <c r="CQ134" s="1"/>
      <c r="CR134" s="22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3"/>
      <c r="DH134" s="1"/>
      <c r="DI134" s="1"/>
      <c r="DJ134" s="1"/>
      <c r="DK134" s="1"/>
      <c r="DL134" s="1"/>
      <c r="DM134" s="1"/>
      <c r="DN134" s="1"/>
      <c r="DO134" s="1"/>
      <c r="DP134" s="1"/>
      <c r="DQ134" s="26"/>
      <c r="DR134" s="15"/>
      <c r="DS134" s="15"/>
      <c r="DT134" s="24"/>
      <c r="DU134" s="15"/>
      <c r="DV134" s="1"/>
      <c r="DW134" s="15"/>
    </row>
    <row r="135" spans="1:127" ht="15" x14ac:dyDescent="0.2">
      <c r="A135" s="102">
        <f t="shared" si="157"/>
        <v>45011</v>
      </c>
      <c r="B135" s="103">
        <f t="shared" si="148"/>
        <v>863.52811815999996</v>
      </c>
      <c r="C135" s="180">
        <f t="shared" si="171"/>
        <v>855.33811393335293</v>
      </c>
      <c r="D135" s="104">
        <f t="shared" si="158"/>
        <v>1163.4649999999999</v>
      </c>
      <c r="E135" s="105">
        <f t="shared" si="174"/>
        <v>1162.761</v>
      </c>
      <c r="F135" s="106">
        <f t="shared" si="175"/>
        <v>44977</v>
      </c>
      <c r="G135" s="107">
        <f t="shared" si="149"/>
        <v>-6.050891088257293E-4</v>
      </c>
      <c r="H135" s="108">
        <f t="shared" si="167"/>
        <v>45036</v>
      </c>
      <c r="I135" s="108">
        <f t="shared" si="150"/>
        <v>45036</v>
      </c>
      <c r="J135" s="109">
        <f t="shared" si="159"/>
        <v>22</v>
      </c>
      <c r="K135" s="109">
        <f t="shared" si="179"/>
        <v>5</v>
      </c>
      <c r="L135" s="8">
        <f t="shared" si="160"/>
        <v>1</v>
      </c>
      <c r="M135" s="110">
        <f t="shared" si="177"/>
        <v>1.0021179899999999</v>
      </c>
      <c r="N135" s="110">
        <f t="shared" si="172"/>
        <v>1.0066065065407495</v>
      </c>
      <c r="O135" s="103">
        <f t="shared" si="176"/>
        <v>1.0066065</v>
      </c>
      <c r="P135" s="103">
        <f t="shared" si="151"/>
        <v>860.98890517999996</v>
      </c>
      <c r="Q135" s="11">
        <f t="shared" si="170"/>
        <v>0</v>
      </c>
      <c r="R135" s="30">
        <f t="shared" si="161"/>
        <v>0</v>
      </c>
      <c r="S135" s="8">
        <f t="shared" si="152"/>
        <v>0</v>
      </c>
      <c r="T135" s="113">
        <f t="shared" si="162"/>
        <v>0.16</v>
      </c>
      <c r="U135" s="111">
        <f t="shared" si="173"/>
        <v>5</v>
      </c>
      <c r="V135" s="111">
        <v>252</v>
      </c>
      <c r="W135" s="110">
        <f t="shared" si="153"/>
        <v>1.0029491820000001</v>
      </c>
      <c r="X135" s="103">
        <f t="shared" si="154"/>
        <v>2.5392129799999998</v>
      </c>
      <c r="Y135" s="103">
        <f t="shared" si="155"/>
        <v>0</v>
      </c>
      <c r="Z135" s="114" t="str">
        <f t="shared" si="168"/>
        <v>A+J=</v>
      </c>
      <c r="AA135" s="108">
        <f t="shared" si="169"/>
        <v>45036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22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3"/>
      <c r="DH135" s="1"/>
      <c r="DI135" s="1"/>
      <c r="DJ135" s="1"/>
      <c r="DK135" s="1"/>
      <c r="DL135" s="1"/>
      <c r="DM135" s="1"/>
      <c r="DN135" s="1"/>
      <c r="DO135" s="1"/>
      <c r="DP135" s="1"/>
      <c r="DQ135" s="4"/>
      <c r="DR135" s="15"/>
      <c r="DS135" s="15"/>
      <c r="DT135" s="24"/>
      <c r="DU135" s="15"/>
      <c r="DV135" s="1"/>
      <c r="DW135" s="15"/>
    </row>
    <row r="136" spans="1:127" ht="15" x14ac:dyDescent="0.2">
      <c r="A136" s="102">
        <f t="shared" si="157"/>
        <v>45012</v>
      </c>
      <c r="B136" s="103">
        <f t="shared" si="148"/>
        <v>863.52811815999996</v>
      </c>
      <c r="C136" s="180">
        <f t="shared" si="171"/>
        <v>855.33811393335293</v>
      </c>
      <c r="D136" s="104">
        <f t="shared" si="158"/>
        <v>1163.4649999999999</v>
      </c>
      <c r="E136" s="105">
        <f t="shared" si="174"/>
        <v>1162.761</v>
      </c>
      <c r="F136" s="106">
        <f t="shared" si="175"/>
        <v>44977</v>
      </c>
      <c r="G136" s="107">
        <f t="shared" si="149"/>
        <v>-6.050891088257293E-4</v>
      </c>
      <c r="H136" s="108">
        <f t="shared" si="167"/>
        <v>45036</v>
      </c>
      <c r="I136" s="108">
        <f t="shared" si="150"/>
        <v>45036</v>
      </c>
      <c r="J136" s="109">
        <f t="shared" si="159"/>
        <v>22</v>
      </c>
      <c r="K136" s="109">
        <f t="shared" si="179"/>
        <v>5</v>
      </c>
      <c r="L136" s="8">
        <f t="shared" si="160"/>
        <v>1</v>
      </c>
      <c r="M136" s="110">
        <f t="shared" si="177"/>
        <v>1.0021179899999999</v>
      </c>
      <c r="N136" s="110">
        <f t="shared" si="172"/>
        <v>1.0066065065407495</v>
      </c>
      <c r="O136" s="103">
        <f t="shared" si="176"/>
        <v>1.0066065</v>
      </c>
      <c r="P136" s="103">
        <f t="shared" si="151"/>
        <v>860.98890517999996</v>
      </c>
      <c r="Q136" s="11">
        <f t="shared" si="170"/>
        <v>0</v>
      </c>
      <c r="R136" s="30">
        <f t="shared" si="161"/>
        <v>0</v>
      </c>
      <c r="S136" s="8">
        <f t="shared" si="152"/>
        <v>0</v>
      </c>
      <c r="T136" s="113">
        <f t="shared" si="162"/>
        <v>0.16</v>
      </c>
      <c r="U136" s="111">
        <f t="shared" si="173"/>
        <v>5</v>
      </c>
      <c r="V136" s="111">
        <v>252</v>
      </c>
      <c r="W136" s="110">
        <f t="shared" si="153"/>
        <v>1.0029491820000001</v>
      </c>
      <c r="X136" s="103">
        <f t="shared" si="154"/>
        <v>2.5392129799999998</v>
      </c>
      <c r="Y136" s="103">
        <f t="shared" si="155"/>
        <v>0</v>
      </c>
      <c r="Z136" s="114" t="str">
        <f t="shared" si="168"/>
        <v>A+J=</v>
      </c>
      <c r="AA136" s="108">
        <f t="shared" si="169"/>
        <v>45036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22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3"/>
      <c r="DH136" s="1"/>
      <c r="DI136" s="1"/>
      <c r="DJ136" s="1"/>
      <c r="DK136" s="1"/>
      <c r="DL136" s="1"/>
      <c r="DM136" s="1"/>
      <c r="DN136" s="1"/>
      <c r="DO136" s="1"/>
      <c r="DP136" s="1"/>
      <c r="DQ136" s="4"/>
      <c r="DR136" s="15"/>
      <c r="DS136" s="15"/>
      <c r="DT136" s="24"/>
      <c r="DU136" s="15"/>
      <c r="DV136" s="1"/>
      <c r="DW136" s="15"/>
    </row>
    <row r="137" spans="1:127" ht="15" x14ac:dyDescent="0.2">
      <c r="A137" s="102">
        <f t="shared" si="157"/>
        <v>45013</v>
      </c>
      <c r="B137" s="103">
        <f t="shared" si="148"/>
        <v>864.03685841999993</v>
      </c>
      <c r="C137" s="180">
        <f t="shared" si="171"/>
        <v>855.33811393335293</v>
      </c>
      <c r="D137" s="104">
        <f t="shared" si="158"/>
        <v>1163.4649999999999</v>
      </c>
      <c r="E137" s="105">
        <f t="shared" si="174"/>
        <v>1162.761</v>
      </c>
      <c r="F137" s="106">
        <f t="shared" si="175"/>
        <v>44977</v>
      </c>
      <c r="G137" s="107">
        <f t="shared" si="149"/>
        <v>-6.050891088257293E-4</v>
      </c>
      <c r="H137" s="108">
        <f t="shared" si="167"/>
        <v>45036</v>
      </c>
      <c r="I137" s="108">
        <f t="shared" si="150"/>
        <v>45036</v>
      </c>
      <c r="J137" s="109">
        <f t="shared" si="159"/>
        <v>22</v>
      </c>
      <c r="K137" s="109">
        <f t="shared" si="179"/>
        <v>6</v>
      </c>
      <c r="L137" s="8">
        <f t="shared" si="160"/>
        <v>1</v>
      </c>
      <c r="M137" s="110">
        <f t="shared" si="177"/>
        <v>1.0021179899999999</v>
      </c>
      <c r="N137" s="110">
        <f t="shared" si="172"/>
        <v>1.0066065065407495</v>
      </c>
      <c r="O137" s="103">
        <f t="shared" si="176"/>
        <v>1.0066065</v>
      </c>
      <c r="P137" s="103">
        <f t="shared" si="151"/>
        <v>860.98890517999996</v>
      </c>
      <c r="Q137" s="11">
        <f t="shared" si="170"/>
        <v>0</v>
      </c>
      <c r="R137" s="30">
        <f t="shared" si="161"/>
        <v>0</v>
      </c>
      <c r="S137" s="8">
        <f t="shared" si="152"/>
        <v>0</v>
      </c>
      <c r="T137" s="113">
        <f t="shared" si="162"/>
        <v>0.16</v>
      </c>
      <c r="U137" s="111">
        <f t="shared" si="173"/>
        <v>6</v>
      </c>
      <c r="V137" s="111">
        <v>252</v>
      </c>
      <c r="W137" s="110">
        <f t="shared" si="153"/>
        <v>1.003540061</v>
      </c>
      <c r="X137" s="103">
        <f t="shared" si="154"/>
        <v>3.04795324</v>
      </c>
      <c r="Y137" s="103">
        <f t="shared" si="155"/>
        <v>0</v>
      </c>
      <c r="Z137" s="114" t="str">
        <f t="shared" si="168"/>
        <v>A+J=</v>
      </c>
      <c r="AA137" s="108">
        <f t="shared" si="169"/>
        <v>45036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22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3"/>
      <c r="DH137" s="1"/>
      <c r="DI137" s="1"/>
      <c r="DJ137" s="1"/>
      <c r="DK137" s="1"/>
      <c r="DL137" s="1"/>
      <c r="DM137" s="1"/>
      <c r="DN137" s="1"/>
      <c r="DO137" s="1"/>
      <c r="DP137" s="1"/>
      <c r="DQ137" s="4"/>
      <c r="DR137" s="15"/>
      <c r="DS137" s="15"/>
      <c r="DT137" s="24"/>
      <c r="DU137" s="15"/>
      <c r="DV137" s="1"/>
      <c r="DW137" s="15"/>
    </row>
    <row r="138" spans="1:127" ht="15" x14ac:dyDescent="0.2">
      <c r="A138" s="102">
        <f t="shared" si="157"/>
        <v>45014</v>
      </c>
      <c r="B138" s="103">
        <f t="shared" ref="B138:B201" si="180">(P138+X138)</f>
        <v>864.54589830999998</v>
      </c>
      <c r="C138" s="180">
        <f t="shared" si="171"/>
        <v>855.33811393335293</v>
      </c>
      <c r="D138" s="104">
        <f t="shared" si="158"/>
        <v>1163.4649999999999</v>
      </c>
      <c r="E138" s="105">
        <f t="shared" si="174"/>
        <v>1162.761</v>
      </c>
      <c r="F138" s="106">
        <f t="shared" si="175"/>
        <v>44977</v>
      </c>
      <c r="G138" s="107">
        <f t="shared" ref="G138:G201" si="181">(E138/D138)-1</f>
        <v>-6.050891088257293E-4</v>
      </c>
      <c r="H138" s="108">
        <f t="shared" si="167"/>
        <v>45036</v>
      </c>
      <c r="I138" s="108">
        <f t="shared" ref="I138:I201" si="182">IF(A138&gt;I137,H138,I137)</f>
        <v>45036</v>
      </c>
      <c r="J138" s="109">
        <f t="shared" si="159"/>
        <v>22</v>
      </c>
      <c r="K138" s="109">
        <f t="shared" si="179"/>
        <v>7</v>
      </c>
      <c r="L138" s="8">
        <f t="shared" si="160"/>
        <v>1</v>
      </c>
      <c r="M138" s="110">
        <f t="shared" si="177"/>
        <v>1.0021179899999999</v>
      </c>
      <c r="N138" s="110">
        <f t="shared" si="172"/>
        <v>1.0066065065407495</v>
      </c>
      <c r="O138" s="103">
        <f t="shared" si="176"/>
        <v>1.0066065</v>
      </c>
      <c r="P138" s="103">
        <f t="shared" ref="P138:P201" si="183">TRUNC(C138*O138,8)</f>
        <v>860.98890517999996</v>
      </c>
      <c r="Q138" s="11">
        <f t="shared" si="170"/>
        <v>0</v>
      </c>
      <c r="R138" s="30">
        <f t="shared" si="161"/>
        <v>0</v>
      </c>
      <c r="S138" s="8">
        <f t="shared" ref="S138:S201" si="184">IF(R138&gt;0,TRUNC(R138*P138,8),0)</f>
        <v>0</v>
      </c>
      <c r="T138" s="113">
        <f t="shared" si="162"/>
        <v>0.16</v>
      </c>
      <c r="U138" s="111">
        <f t="shared" si="173"/>
        <v>7</v>
      </c>
      <c r="V138" s="111">
        <v>252</v>
      </c>
      <c r="W138" s="110">
        <f t="shared" ref="W138:W201" si="185">ROUND((1+T138)^TRUNC((U138/V138),9),9)</f>
        <v>1.004131288</v>
      </c>
      <c r="X138" s="103">
        <f t="shared" ref="X138:X201" si="186">TRUNC((P138*(W138-1)),8)</f>
        <v>3.5569931299999999</v>
      </c>
      <c r="Y138" s="103">
        <f t="shared" ref="Y138:Y201" si="187">IF(Q138&gt;0,S138+X138,0)</f>
        <v>0</v>
      </c>
      <c r="Z138" s="114" t="str">
        <f t="shared" si="168"/>
        <v>A+J=</v>
      </c>
      <c r="AA138" s="108">
        <f t="shared" si="169"/>
        <v>45036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22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3"/>
      <c r="DH138" s="1"/>
      <c r="DI138" s="1"/>
      <c r="DJ138" s="1"/>
      <c r="DK138" s="1"/>
      <c r="DL138" s="1"/>
      <c r="DM138" s="1"/>
      <c r="DN138" s="1"/>
      <c r="DO138" s="1"/>
      <c r="DP138" s="1"/>
      <c r="DQ138" s="4"/>
      <c r="DR138" s="15"/>
      <c r="DS138" s="15"/>
      <c r="DT138" s="24"/>
      <c r="DU138" s="15"/>
      <c r="DV138" s="1"/>
      <c r="DW138" s="15"/>
    </row>
    <row r="139" spans="1:127" ht="15" x14ac:dyDescent="0.2">
      <c r="A139" s="102">
        <f t="shared" ref="A139:A202" si="188">(A138+1)</f>
        <v>45015</v>
      </c>
      <c r="B139" s="103">
        <f t="shared" si="180"/>
        <v>865.05523868</v>
      </c>
      <c r="C139" s="180">
        <f t="shared" si="171"/>
        <v>855.33811393335293</v>
      </c>
      <c r="D139" s="104">
        <f t="shared" ref="D139:D202" si="189">IF(E139=E138,D138,E138)</f>
        <v>1163.4649999999999</v>
      </c>
      <c r="E139" s="105">
        <f t="shared" si="174"/>
        <v>1162.761</v>
      </c>
      <c r="F139" s="106">
        <f t="shared" si="175"/>
        <v>44977</v>
      </c>
      <c r="G139" s="107">
        <f t="shared" si="181"/>
        <v>-6.050891088257293E-4</v>
      </c>
      <c r="H139" s="108">
        <f t="shared" si="167"/>
        <v>45036</v>
      </c>
      <c r="I139" s="108">
        <f t="shared" si="182"/>
        <v>45036</v>
      </c>
      <c r="J139" s="109">
        <f t="shared" ref="J139:J202" si="190">IF(I139=I138,J138,NETWORKDAYS(I138,I139,$AD$171:$AD$502)-1)</f>
        <v>22</v>
      </c>
      <c r="K139" s="109">
        <f t="shared" si="179"/>
        <v>8</v>
      </c>
      <c r="L139" s="8">
        <f t="shared" ref="L139:L202" si="191">IF(E139&lt;D139,1,TRUNC((E139/D139)^TRUNC((K139/J139),9),8))</f>
        <v>1</v>
      </c>
      <c r="M139" s="110">
        <f t="shared" si="177"/>
        <v>1.0021179899999999</v>
      </c>
      <c r="N139" s="110">
        <f t="shared" si="172"/>
        <v>1.0066065065407495</v>
      </c>
      <c r="O139" s="103">
        <f t="shared" si="176"/>
        <v>1.0066065</v>
      </c>
      <c r="P139" s="103">
        <f t="shared" si="183"/>
        <v>860.98890517999996</v>
      </c>
      <c r="Q139" s="11">
        <f t="shared" si="170"/>
        <v>0</v>
      </c>
      <c r="R139" s="30">
        <f t="shared" ref="R139:R202" si="192">IF(Q139&gt;0,VLOOKUP($A139,$AD$10:$AI$165,6),0)</f>
        <v>0</v>
      </c>
      <c r="S139" s="8">
        <f t="shared" si="184"/>
        <v>0</v>
      </c>
      <c r="T139" s="113">
        <f t="shared" ref="T139:T202" si="193">(T138)</f>
        <v>0.16</v>
      </c>
      <c r="U139" s="111">
        <f t="shared" si="173"/>
        <v>8</v>
      </c>
      <c r="V139" s="111">
        <v>252</v>
      </c>
      <c r="W139" s="110">
        <f t="shared" si="185"/>
        <v>1.0047228640000001</v>
      </c>
      <c r="X139" s="103">
        <f t="shared" si="186"/>
        <v>4.0663334999999998</v>
      </c>
      <c r="Y139" s="103">
        <f t="shared" si="187"/>
        <v>0</v>
      </c>
      <c r="Z139" s="114" t="str">
        <f t="shared" si="168"/>
        <v>A+J=</v>
      </c>
      <c r="AA139" s="108">
        <f t="shared" si="169"/>
        <v>45036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22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3"/>
      <c r="DH139" s="1"/>
      <c r="DI139" s="1"/>
      <c r="DJ139" s="1"/>
      <c r="DK139" s="1"/>
      <c r="DL139" s="1"/>
      <c r="DM139" s="1"/>
      <c r="DN139" s="1"/>
      <c r="DO139" s="1"/>
      <c r="DP139" s="1"/>
      <c r="DQ139" s="4"/>
      <c r="DR139" s="15"/>
      <c r="DS139" s="15"/>
      <c r="DT139" s="24"/>
      <c r="DU139" s="15"/>
      <c r="DV139" s="1"/>
      <c r="DW139" s="15"/>
    </row>
    <row r="140" spans="1:127" ht="15" x14ac:dyDescent="0.2">
      <c r="A140" s="102">
        <f t="shared" si="188"/>
        <v>45016</v>
      </c>
      <c r="B140" s="103">
        <f t="shared" si="180"/>
        <v>865.56487867999999</v>
      </c>
      <c r="C140" s="180">
        <f t="shared" si="171"/>
        <v>855.33811393335293</v>
      </c>
      <c r="D140" s="104">
        <f t="shared" si="189"/>
        <v>1163.4649999999999</v>
      </c>
      <c r="E140" s="105">
        <f t="shared" si="174"/>
        <v>1162.761</v>
      </c>
      <c r="F140" s="106">
        <f t="shared" si="175"/>
        <v>44977</v>
      </c>
      <c r="G140" s="107">
        <f t="shared" si="181"/>
        <v>-6.050891088257293E-4</v>
      </c>
      <c r="H140" s="108">
        <f t="shared" ref="H140:H203" si="194">IF(DAY(A140)=H$9,VLOOKUP(A140,AH$118:AN$450,4),H139)</f>
        <v>45036</v>
      </c>
      <c r="I140" s="108">
        <f t="shared" si="182"/>
        <v>45036</v>
      </c>
      <c r="J140" s="109">
        <f t="shared" si="190"/>
        <v>22</v>
      </c>
      <c r="K140" s="109">
        <f t="shared" si="179"/>
        <v>9</v>
      </c>
      <c r="L140" s="8">
        <f t="shared" si="191"/>
        <v>1</v>
      </c>
      <c r="M140" s="110">
        <f t="shared" si="177"/>
        <v>1.0021179899999999</v>
      </c>
      <c r="N140" s="110">
        <f t="shared" si="172"/>
        <v>1.0066065065407495</v>
      </c>
      <c r="O140" s="103">
        <f t="shared" si="176"/>
        <v>1.0066065</v>
      </c>
      <c r="P140" s="103">
        <f t="shared" si="183"/>
        <v>860.98890517999996</v>
      </c>
      <c r="Q140" s="11">
        <f t="shared" si="170"/>
        <v>0</v>
      </c>
      <c r="R140" s="30">
        <f t="shared" si="192"/>
        <v>0</v>
      </c>
      <c r="S140" s="8">
        <f t="shared" si="184"/>
        <v>0</v>
      </c>
      <c r="T140" s="113">
        <f t="shared" si="193"/>
        <v>0.16</v>
      </c>
      <c r="U140" s="111">
        <f t="shared" si="173"/>
        <v>9</v>
      </c>
      <c r="V140" s="111">
        <v>252</v>
      </c>
      <c r="W140" s="110">
        <f t="shared" si="185"/>
        <v>1.005314788</v>
      </c>
      <c r="X140" s="103">
        <f t="shared" si="186"/>
        <v>4.5759734999999999</v>
      </c>
      <c r="Y140" s="103">
        <f t="shared" si="187"/>
        <v>0</v>
      </c>
      <c r="Z140" s="114" t="str">
        <f t="shared" ref="Z140:Z203" si="195">IF($Q139&gt;0,VLOOKUP($A139,$AD$10:$AM$165,9),Z139)</f>
        <v>A+J=</v>
      </c>
      <c r="AA140" s="108">
        <f t="shared" ref="AA140:AA203" si="196">IF($Q139&gt;0,VLOOKUP($A139,$AD$10:$AM$165,10),AA139)</f>
        <v>45036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22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3"/>
      <c r="DH140" s="1"/>
      <c r="DI140" s="1"/>
      <c r="DJ140" s="1"/>
      <c r="DK140" s="1"/>
      <c r="DL140" s="1"/>
      <c r="DM140" s="1"/>
      <c r="DN140" s="1"/>
      <c r="DO140" s="1"/>
      <c r="DP140" s="1"/>
      <c r="DQ140" s="4"/>
      <c r="DR140" s="15"/>
      <c r="DS140" s="15"/>
      <c r="DT140" s="24"/>
      <c r="DU140" s="15"/>
      <c r="DV140" s="1"/>
      <c r="DW140" s="15"/>
    </row>
    <row r="141" spans="1:127" ht="15" x14ac:dyDescent="0.2">
      <c r="A141" s="102">
        <f t="shared" si="188"/>
        <v>45017</v>
      </c>
      <c r="B141" s="103">
        <f t="shared" si="180"/>
        <v>866.07481915999995</v>
      </c>
      <c r="C141" s="180">
        <f t="shared" si="171"/>
        <v>855.33811393335293</v>
      </c>
      <c r="D141" s="104">
        <f t="shared" si="189"/>
        <v>1163.4649999999999</v>
      </c>
      <c r="E141" s="105">
        <f t="shared" si="174"/>
        <v>1162.761</v>
      </c>
      <c r="F141" s="106">
        <f t="shared" si="175"/>
        <v>44977</v>
      </c>
      <c r="G141" s="107">
        <f t="shared" si="181"/>
        <v>-6.050891088257293E-4</v>
      </c>
      <c r="H141" s="108">
        <f t="shared" si="194"/>
        <v>45036</v>
      </c>
      <c r="I141" s="108">
        <f t="shared" si="182"/>
        <v>45036</v>
      </c>
      <c r="J141" s="109">
        <f t="shared" si="190"/>
        <v>22</v>
      </c>
      <c r="K141" s="109">
        <f t="shared" si="179"/>
        <v>10</v>
      </c>
      <c r="L141" s="8">
        <f t="shared" si="191"/>
        <v>1</v>
      </c>
      <c r="M141" s="110">
        <f t="shared" si="177"/>
        <v>1.0021179899999999</v>
      </c>
      <c r="N141" s="110">
        <f t="shared" si="172"/>
        <v>1.0066065065407495</v>
      </c>
      <c r="O141" s="103">
        <f t="shared" si="176"/>
        <v>1.0066065</v>
      </c>
      <c r="P141" s="103">
        <f t="shared" si="183"/>
        <v>860.98890517999996</v>
      </c>
      <c r="Q141" s="11">
        <f t="shared" ref="Q141:Q204" si="197">IF(VLOOKUP(A141,AD$10:AK$165,8)=VLOOKUP(A140,AD$10:AK$165,8),0,VLOOKUP(A141,AD$10:AK$165,8))</f>
        <v>0</v>
      </c>
      <c r="R141" s="30">
        <f t="shared" si="192"/>
        <v>0</v>
      </c>
      <c r="S141" s="8">
        <f t="shared" si="184"/>
        <v>0</v>
      </c>
      <c r="T141" s="113">
        <f t="shared" si="193"/>
        <v>0.16</v>
      </c>
      <c r="U141" s="111">
        <f t="shared" si="173"/>
        <v>10</v>
      </c>
      <c r="V141" s="111">
        <v>252</v>
      </c>
      <c r="W141" s="110">
        <f t="shared" si="185"/>
        <v>1.005907061</v>
      </c>
      <c r="X141" s="103">
        <f t="shared" si="186"/>
        <v>5.0859139799999999</v>
      </c>
      <c r="Y141" s="103">
        <f t="shared" si="187"/>
        <v>0</v>
      </c>
      <c r="Z141" s="114" t="str">
        <f t="shared" si="195"/>
        <v>A+J=</v>
      </c>
      <c r="AA141" s="108">
        <f t="shared" si="196"/>
        <v>45036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22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3"/>
      <c r="DH141" s="1"/>
      <c r="DI141" s="1"/>
      <c r="DJ141" s="1"/>
      <c r="DK141" s="1"/>
      <c r="DL141" s="1"/>
      <c r="DM141" s="1"/>
      <c r="DN141" s="1"/>
      <c r="DO141" s="1"/>
      <c r="DP141" s="1"/>
      <c r="DQ141" s="4"/>
      <c r="DR141" s="15"/>
      <c r="DS141" s="15"/>
      <c r="DT141" s="24"/>
      <c r="DU141" s="15"/>
      <c r="DV141" s="1"/>
      <c r="DW141" s="15"/>
    </row>
    <row r="142" spans="1:127" ht="15" x14ac:dyDescent="0.2">
      <c r="A142" s="102">
        <f t="shared" si="188"/>
        <v>45018</v>
      </c>
      <c r="B142" s="103">
        <f t="shared" si="180"/>
        <v>866.07481915999995</v>
      </c>
      <c r="C142" s="180">
        <f t="shared" si="171"/>
        <v>855.33811393335293</v>
      </c>
      <c r="D142" s="104">
        <f t="shared" si="189"/>
        <v>1163.4649999999999</v>
      </c>
      <c r="E142" s="105">
        <f t="shared" si="174"/>
        <v>1162.761</v>
      </c>
      <c r="F142" s="106">
        <f t="shared" si="175"/>
        <v>44977</v>
      </c>
      <c r="G142" s="107">
        <f t="shared" si="181"/>
        <v>-6.050891088257293E-4</v>
      </c>
      <c r="H142" s="108">
        <f t="shared" si="194"/>
        <v>45036</v>
      </c>
      <c r="I142" s="108">
        <f t="shared" si="182"/>
        <v>45036</v>
      </c>
      <c r="J142" s="109">
        <f t="shared" si="190"/>
        <v>22</v>
      </c>
      <c r="K142" s="109">
        <f t="shared" si="179"/>
        <v>10</v>
      </c>
      <c r="L142" s="8">
        <f t="shared" si="191"/>
        <v>1</v>
      </c>
      <c r="M142" s="110">
        <f t="shared" si="177"/>
        <v>1.0021179899999999</v>
      </c>
      <c r="N142" s="110">
        <f t="shared" si="172"/>
        <v>1.0066065065407495</v>
      </c>
      <c r="O142" s="103">
        <f t="shared" si="176"/>
        <v>1.0066065</v>
      </c>
      <c r="P142" s="103">
        <f t="shared" si="183"/>
        <v>860.98890517999996</v>
      </c>
      <c r="Q142" s="11">
        <f t="shared" si="197"/>
        <v>0</v>
      </c>
      <c r="R142" s="30">
        <f t="shared" si="192"/>
        <v>0</v>
      </c>
      <c r="S142" s="8">
        <f t="shared" si="184"/>
        <v>0</v>
      </c>
      <c r="T142" s="113">
        <f t="shared" si="193"/>
        <v>0.16</v>
      </c>
      <c r="U142" s="111">
        <f t="shared" si="173"/>
        <v>10</v>
      </c>
      <c r="V142" s="111">
        <v>252</v>
      </c>
      <c r="W142" s="110">
        <f t="shared" si="185"/>
        <v>1.005907061</v>
      </c>
      <c r="X142" s="103">
        <f t="shared" si="186"/>
        <v>5.0859139799999999</v>
      </c>
      <c r="Y142" s="103">
        <f t="shared" si="187"/>
        <v>0</v>
      </c>
      <c r="Z142" s="114" t="str">
        <f t="shared" si="195"/>
        <v>A+J=</v>
      </c>
      <c r="AA142" s="108">
        <f t="shared" si="196"/>
        <v>45036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22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3"/>
      <c r="DH142" s="1"/>
      <c r="DI142" s="1"/>
      <c r="DJ142" s="1"/>
      <c r="DK142" s="1"/>
      <c r="DL142" s="1"/>
      <c r="DM142" s="1"/>
      <c r="DN142" s="1"/>
      <c r="DO142" s="1"/>
      <c r="DP142" s="1"/>
      <c r="DQ142" s="4"/>
      <c r="DR142" s="15"/>
      <c r="DS142" s="15"/>
      <c r="DT142" s="24"/>
      <c r="DU142" s="15"/>
      <c r="DV142" s="1"/>
      <c r="DW142" s="15"/>
    </row>
    <row r="143" spans="1:127" ht="15" x14ac:dyDescent="0.2">
      <c r="A143" s="102">
        <f t="shared" si="188"/>
        <v>45019</v>
      </c>
      <c r="B143" s="103">
        <f t="shared" si="180"/>
        <v>866.07481915999995</v>
      </c>
      <c r="C143" s="180">
        <f t="shared" si="171"/>
        <v>855.33811393335293</v>
      </c>
      <c r="D143" s="104">
        <f t="shared" si="189"/>
        <v>1163.4649999999999</v>
      </c>
      <c r="E143" s="105">
        <f t="shared" si="174"/>
        <v>1162.761</v>
      </c>
      <c r="F143" s="106">
        <f t="shared" si="175"/>
        <v>44977</v>
      </c>
      <c r="G143" s="107">
        <f t="shared" si="181"/>
        <v>-6.050891088257293E-4</v>
      </c>
      <c r="H143" s="108">
        <f t="shared" si="194"/>
        <v>45036</v>
      </c>
      <c r="I143" s="108">
        <f t="shared" si="182"/>
        <v>45036</v>
      </c>
      <c r="J143" s="109">
        <f t="shared" si="190"/>
        <v>22</v>
      </c>
      <c r="K143" s="109">
        <f t="shared" si="179"/>
        <v>10</v>
      </c>
      <c r="L143" s="8">
        <f t="shared" si="191"/>
        <v>1</v>
      </c>
      <c r="M143" s="110">
        <f t="shared" si="177"/>
        <v>1.0021179899999999</v>
      </c>
      <c r="N143" s="110">
        <f t="shared" si="172"/>
        <v>1.0066065065407495</v>
      </c>
      <c r="O143" s="103">
        <f t="shared" si="176"/>
        <v>1.0066065</v>
      </c>
      <c r="P143" s="103">
        <f t="shared" si="183"/>
        <v>860.98890517999996</v>
      </c>
      <c r="Q143" s="11">
        <f t="shared" si="197"/>
        <v>0</v>
      </c>
      <c r="R143" s="30">
        <f t="shared" si="192"/>
        <v>0</v>
      </c>
      <c r="S143" s="8">
        <f t="shared" si="184"/>
        <v>0</v>
      </c>
      <c r="T143" s="113">
        <f t="shared" si="193"/>
        <v>0.16</v>
      </c>
      <c r="U143" s="111">
        <f t="shared" si="173"/>
        <v>10</v>
      </c>
      <c r="V143" s="111">
        <v>252</v>
      </c>
      <c r="W143" s="110">
        <f t="shared" si="185"/>
        <v>1.005907061</v>
      </c>
      <c r="X143" s="103">
        <f t="shared" si="186"/>
        <v>5.0859139799999999</v>
      </c>
      <c r="Y143" s="103">
        <f t="shared" si="187"/>
        <v>0</v>
      </c>
      <c r="Z143" s="114" t="str">
        <f t="shared" si="195"/>
        <v>A+J=</v>
      </c>
      <c r="AA143" s="108">
        <f t="shared" si="196"/>
        <v>45036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22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3"/>
      <c r="DH143" s="1"/>
      <c r="DI143" s="1"/>
      <c r="DJ143" s="1"/>
      <c r="DK143" s="1"/>
      <c r="DL143" s="1"/>
      <c r="DM143" s="1"/>
      <c r="DN143" s="1"/>
      <c r="DO143" s="1"/>
      <c r="DP143" s="1"/>
      <c r="DQ143" s="4"/>
      <c r="DR143" s="15"/>
      <c r="DS143" s="15"/>
      <c r="DT143" s="24"/>
      <c r="DU143" s="15"/>
      <c r="DV143" s="1"/>
      <c r="DW143" s="15"/>
    </row>
    <row r="144" spans="1:127" ht="15" x14ac:dyDescent="0.2">
      <c r="A144" s="102">
        <f t="shared" si="188"/>
        <v>45020</v>
      </c>
      <c r="B144" s="103">
        <f t="shared" si="180"/>
        <v>866.58506012999999</v>
      </c>
      <c r="C144" s="180">
        <f t="shared" si="171"/>
        <v>855.33811393335293</v>
      </c>
      <c r="D144" s="104">
        <f t="shared" si="189"/>
        <v>1163.4649999999999</v>
      </c>
      <c r="E144" s="105">
        <f t="shared" si="174"/>
        <v>1162.761</v>
      </c>
      <c r="F144" s="106">
        <f t="shared" si="175"/>
        <v>44977</v>
      </c>
      <c r="G144" s="107">
        <f t="shared" si="181"/>
        <v>-6.050891088257293E-4</v>
      </c>
      <c r="H144" s="108">
        <f t="shared" si="194"/>
        <v>45036</v>
      </c>
      <c r="I144" s="108">
        <f t="shared" si="182"/>
        <v>45036</v>
      </c>
      <c r="J144" s="109">
        <f t="shared" si="190"/>
        <v>22</v>
      </c>
      <c r="K144" s="109">
        <f t="shared" si="179"/>
        <v>11</v>
      </c>
      <c r="L144" s="8">
        <f t="shared" si="191"/>
        <v>1</v>
      </c>
      <c r="M144" s="110">
        <f t="shared" si="177"/>
        <v>1.0021179899999999</v>
      </c>
      <c r="N144" s="110">
        <f t="shared" si="172"/>
        <v>1.0066065065407495</v>
      </c>
      <c r="O144" s="103">
        <f t="shared" si="176"/>
        <v>1.0066065</v>
      </c>
      <c r="P144" s="103">
        <f t="shared" si="183"/>
        <v>860.98890517999996</v>
      </c>
      <c r="Q144" s="11">
        <f t="shared" si="197"/>
        <v>0</v>
      </c>
      <c r="R144" s="30">
        <f t="shared" si="192"/>
        <v>0</v>
      </c>
      <c r="S144" s="8">
        <f t="shared" si="184"/>
        <v>0</v>
      </c>
      <c r="T144" s="113">
        <f t="shared" si="193"/>
        <v>0.16</v>
      </c>
      <c r="U144" s="111">
        <f t="shared" si="173"/>
        <v>11</v>
      </c>
      <c r="V144" s="111">
        <v>252</v>
      </c>
      <c r="W144" s="110">
        <f t="shared" si="185"/>
        <v>1.0064996829999999</v>
      </c>
      <c r="X144" s="103">
        <f t="shared" si="186"/>
        <v>5.5961549499999999</v>
      </c>
      <c r="Y144" s="103">
        <f t="shared" si="187"/>
        <v>0</v>
      </c>
      <c r="Z144" s="114" t="str">
        <f t="shared" si="195"/>
        <v>A+J=</v>
      </c>
      <c r="AA144" s="108">
        <f t="shared" si="196"/>
        <v>45036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22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3"/>
      <c r="DH144" s="1"/>
      <c r="DI144" s="1"/>
      <c r="DJ144" s="1"/>
      <c r="DK144" s="1"/>
      <c r="DL144" s="1"/>
      <c r="DM144" s="1"/>
      <c r="DN144" s="1"/>
      <c r="DO144" s="1"/>
      <c r="DP144" s="1"/>
      <c r="DQ144" s="4"/>
      <c r="DR144" s="15"/>
      <c r="DS144" s="15"/>
      <c r="DT144" s="24"/>
      <c r="DU144" s="15"/>
      <c r="DV144" s="1"/>
      <c r="DW144" s="15"/>
    </row>
    <row r="145" spans="1:127" ht="15" x14ac:dyDescent="0.2">
      <c r="A145" s="102">
        <f t="shared" si="188"/>
        <v>45021</v>
      </c>
      <c r="B145" s="103">
        <f t="shared" si="180"/>
        <v>867.09560157999999</v>
      </c>
      <c r="C145" s="180">
        <f t="shared" si="171"/>
        <v>855.33811393335293</v>
      </c>
      <c r="D145" s="104">
        <f t="shared" si="189"/>
        <v>1163.4649999999999</v>
      </c>
      <c r="E145" s="105">
        <f t="shared" si="174"/>
        <v>1162.761</v>
      </c>
      <c r="F145" s="106">
        <f t="shared" si="175"/>
        <v>44977</v>
      </c>
      <c r="G145" s="107">
        <f t="shared" si="181"/>
        <v>-6.050891088257293E-4</v>
      </c>
      <c r="H145" s="108">
        <f t="shared" si="194"/>
        <v>45036</v>
      </c>
      <c r="I145" s="108">
        <f t="shared" si="182"/>
        <v>45036</v>
      </c>
      <c r="J145" s="109">
        <f t="shared" si="190"/>
        <v>22</v>
      </c>
      <c r="K145" s="109">
        <f t="shared" si="179"/>
        <v>12</v>
      </c>
      <c r="L145" s="8">
        <f t="shared" si="191"/>
        <v>1</v>
      </c>
      <c r="M145" s="110">
        <f t="shared" si="177"/>
        <v>1.0021179899999999</v>
      </c>
      <c r="N145" s="110">
        <f t="shared" si="172"/>
        <v>1.0066065065407495</v>
      </c>
      <c r="O145" s="103">
        <f t="shared" si="176"/>
        <v>1.0066065</v>
      </c>
      <c r="P145" s="103">
        <f t="shared" si="183"/>
        <v>860.98890517999996</v>
      </c>
      <c r="Q145" s="11">
        <f t="shared" si="197"/>
        <v>0</v>
      </c>
      <c r="R145" s="30">
        <f t="shared" si="192"/>
        <v>0</v>
      </c>
      <c r="S145" s="8">
        <f t="shared" si="184"/>
        <v>0</v>
      </c>
      <c r="T145" s="113">
        <f t="shared" si="193"/>
        <v>0.16</v>
      </c>
      <c r="U145" s="111">
        <f t="shared" si="173"/>
        <v>12</v>
      </c>
      <c r="V145" s="111">
        <v>252</v>
      </c>
      <c r="W145" s="110">
        <f t="shared" si="185"/>
        <v>1.007092654</v>
      </c>
      <c r="X145" s="103">
        <f t="shared" si="186"/>
        <v>6.1066963999999997</v>
      </c>
      <c r="Y145" s="103">
        <f t="shared" si="187"/>
        <v>0</v>
      </c>
      <c r="Z145" s="114" t="str">
        <f t="shared" si="195"/>
        <v>A+J=</v>
      </c>
      <c r="AA145" s="108">
        <f t="shared" si="196"/>
        <v>45036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22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3"/>
      <c r="DH145" s="1"/>
      <c r="DI145" s="1"/>
      <c r="DJ145" s="1"/>
      <c r="DK145" s="1"/>
      <c r="DL145" s="1"/>
      <c r="DM145" s="1"/>
      <c r="DN145" s="1"/>
      <c r="DO145" s="1"/>
      <c r="DP145" s="1"/>
      <c r="DQ145" s="4"/>
      <c r="DR145" s="15"/>
      <c r="DS145" s="15"/>
      <c r="DT145" s="24"/>
      <c r="DU145" s="15"/>
      <c r="DV145" s="1"/>
      <c r="DW145" s="15"/>
    </row>
    <row r="146" spans="1:127" ht="15" x14ac:dyDescent="0.2">
      <c r="A146" s="102">
        <f t="shared" si="188"/>
        <v>45022</v>
      </c>
      <c r="B146" s="103">
        <f t="shared" si="180"/>
        <v>867.60644350999996</v>
      </c>
      <c r="C146" s="180">
        <f t="shared" ref="C146:C209" si="198">C145-(S145/O145)</f>
        <v>855.33811393335293</v>
      </c>
      <c r="D146" s="104">
        <f t="shared" si="189"/>
        <v>1163.4649999999999</v>
      </c>
      <c r="E146" s="105">
        <f t="shared" si="174"/>
        <v>1162.761</v>
      </c>
      <c r="F146" s="106">
        <f t="shared" si="175"/>
        <v>44977</v>
      </c>
      <c r="G146" s="107">
        <f t="shared" si="181"/>
        <v>-6.050891088257293E-4</v>
      </c>
      <c r="H146" s="108">
        <f t="shared" si="194"/>
        <v>45036</v>
      </c>
      <c r="I146" s="108">
        <f t="shared" si="182"/>
        <v>45036</v>
      </c>
      <c r="J146" s="109">
        <f t="shared" si="190"/>
        <v>22</v>
      </c>
      <c r="K146" s="109">
        <f t="shared" si="179"/>
        <v>13</v>
      </c>
      <c r="L146" s="8">
        <f t="shared" si="191"/>
        <v>1</v>
      </c>
      <c r="M146" s="110">
        <f t="shared" si="177"/>
        <v>1.0021179899999999</v>
      </c>
      <c r="N146" s="110">
        <f t="shared" si="172"/>
        <v>1.0066065065407495</v>
      </c>
      <c r="O146" s="103">
        <f t="shared" si="176"/>
        <v>1.0066065</v>
      </c>
      <c r="P146" s="103">
        <f t="shared" si="183"/>
        <v>860.98890517999996</v>
      </c>
      <c r="Q146" s="11">
        <f t="shared" si="197"/>
        <v>0</v>
      </c>
      <c r="R146" s="30">
        <f t="shared" si="192"/>
        <v>0</v>
      </c>
      <c r="S146" s="8">
        <f t="shared" si="184"/>
        <v>0</v>
      </c>
      <c r="T146" s="113">
        <f t="shared" si="193"/>
        <v>0.16</v>
      </c>
      <c r="U146" s="111">
        <f t="shared" si="173"/>
        <v>13</v>
      </c>
      <c r="V146" s="111">
        <v>252</v>
      </c>
      <c r="W146" s="110">
        <f t="shared" si="185"/>
        <v>1.0076859739999999</v>
      </c>
      <c r="X146" s="103">
        <f t="shared" si="186"/>
        <v>6.6175383300000004</v>
      </c>
      <c r="Y146" s="103">
        <f t="shared" si="187"/>
        <v>0</v>
      </c>
      <c r="Z146" s="114" t="str">
        <f t="shared" si="195"/>
        <v>A+J=</v>
      </c>
      <c r="AA146" s="108">
        <f t="shared" si="196"/>
        <v>45036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22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3"/>
      <c r="DH146" s="1"/>
      <c r="DI146" s="1"/>
      <c r="DJ146" s="1"/>
      <c r="DK146" s="1"/>
      <c r="DL146" s="1"/>
      <c r="DM146" s="1"/>
      <c r="DN146" s="1"/>
      <c r="DO146" s="1"/>
      <c r="DP146" s="1"/>
      <c r="DQ146" s="4"/>
      <c r="DR146" s="15"/>
      <c r="DS146" s="15"/>
      <c r="DT146" s="24"/>
      <c r="DU146" s="15"/>
      <c r="DV146" s="1"/>
      <c r="DW146" s="15"/>
    </row>
    <row r="147" spans="1:127" ht="15" x14ac:dyDescent="0.2">
      <c r="A147" s="102">
        <f t="shared" si="188"/>
        <v>45023</v>
      </c>
      <c r="B147" s="103">
        <f t="shared" si="180"/>
        <v>868.11758679999991</v>
      </c>
      <c r="C147" s="180">
        <f t="shared" si="198"/>
        <v>855.33811393335293</v>
      </c>
      <c r="D147" s="104">
        <f t="shared" si="189"/>
        <v>1163.4649999999999</v>
      </c>
      <c r="E147" s="105">
        <f t="shared" si="174"/>
        <v>1162.761</v>
      </c>
      <c r="F147" s="106">
        <f t="shared" si="175"/>
        <v>44977</v>
      </c>
      <c r="G147" s="107">
        <f t="shared" si="181"/>
        <v>-6.050891088257293E-4</v>
      </c>
      <c r="H147" s="108">
        <f t="shared" si="194"/>
        <v>45036</v>
      </c>
      <c r="I147" s="108">
        <f t="shared" si="182"/>
        <v>45036</v>
      </c>
      <c r="J147" s="109">
        <f t="shared" si="190"/>
        <v>22</v>
      </c>
      <c r="K147" s="109">
        <f t="shared" si="179"/>
        <v>14</v>
      </c>
      <c r="L147" s="8">
        <f t="shared" si="191"/>
        <v>1</v>
      </c>
      <c r="M147" s="110">
        <f t="shared" si="177"/>
        <v>1.0021179899999999</v>
      </c>
      <c r="N147" s="110">
        <f t="shared" si="172"/>
        <v>1.0066065065407495</v>
      </c>
      <c r="O147" s="103">
        <f t="shared" si="176"/>
        <v>1.0066065</v>
      </c>
      <c r="P147" s="103">
        <f t="shared" si="183"/>
        <v>860.98890517999996</v>
      </c>
      <c r="Q147" s="11">
        <f t="shared" si="197"/>
        <v>0</v>
      </c>
      <c r="R147" s="30">
        <f t="shared" si="192"/>
        <v>0</v>
      </c>
      <c r="S147" s="8">
        <f t="shared" si="184"/>
        <v>0</v>
      </c>
      <c r="T147" s="113">
        <f t="shared" si="193"/>
        <v>0.16</v>
      </c>
      <c r="U147" s="111">
        <f t="shared" si="173"/>
        <v>14</v>
      </c>
      <c r="V147" s="111">
        <v>252</v>
      </c>
      <c r="W147" s="110">
        <f t="shared" si="185"/>
        <v>1.0082796439999999</v>
      </c>
      <c r="X147" s="103">
        <f t="shared" si="186"/>
        <v>7.1286816200000001</v>
      </c>
      <c r="Y147" s="103">
        <f t="shared" si="187"/>
        <v>0</v>
      </c>
      <c r="Z147" s="114" t="str">
        <f t="shared" si="195"/>
        <v>A+J=</v>
      </c>
      <c r="AA147" s="108">
        <f t="shared" si="196"/>
        <v>45036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22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3"/>
      <c r="DH147" s="1"/>
      <c r="DI147" s="1"/>
      <c r="DJ147" s="1"/>
      <c r="DK147" s="1"/>
      <c r="DL147" s="1"/>
      <c r="DM147" s="1"/>
      <c r="DN147" s="1"/>
      <c r="DO147" s="1"/>
      <c r="DP147" s="1"/>
      <c r="DQ147" s="4"/>
      <c r="DR147" s="15"/>
      <c r="DS147" s="15"/>
      <c r="DT147" s="24"/>
      <c r="DU147" s="15"/>
      <c r="DV147" s="1"/>
      <c r="DW147" s="15"/>
    </row>
    <row r="148" spans="1:127" ht="15" x14ac:dyDescent="0.2">
      <c r="A148" s="102">
        <f t="shared" si="188"/>
        <v>45024</v>
      </c>
      <c r="B148" s="103">
        <f t="shared" si="180"/>
        <v>868.11758679999991</v>
      </c>
      <c r="C148" s="180">
        <f t="shared" si="198"/>
        <v>855.33811393335293</v>
      </c>
      <c r="D148" s="104">
        <f t="shared" si="189"/>
        <v>1163.4649999999999</v>
      </c>
      <c r="E148" s="105">
        <f t="shared" si="174"/>
        <v>1162.761</v>
      </c>
      <c r="F148" s="106">
        <f t="shared" si="175"/>
        <v>44977</v>
      </c>
      <c r="G148" s="107">
        <f t="shared" si="181"/>
        <v>-6.050891088257293E-4</v>
      </c>
      <c r="H148" s="108">
        <f t="shared" si="194"/>
        <v>45036</v>
      </c>
      <c r="I148" s="108">
        <f t="shared" si="182"/>
        <v>45036</v>
      </c>
      <c r="J148" s="109">
        <f t="shared" si="190"/>
        <v>22</v>
      </c>
      <c r="K148" s="109">
        <f t="shared" si="179"/>
        <v>14</v>
      </c>
      <c r="L148" s="8">
        <f t="shared" si="191"/>
        <v>1</v>
      </c>
      <c r="M148" s="110">
        <f t="shared" si="177"/>
        <v>1.0021179899999999</v>
      </c>
      <c r="N148" s="110">
        <f t="shared" si="172"/>
        <v>1.0066065065407495</v>
      </c>
      <c r="O148" s="103">
        <f t="shared" si="176"/>
        <v>1.0066065</v>
      </c>
      <c r="P148" s="103">
        <f t="shared" si="183"/>
        <v>860.98890517999996</v>
      </c>
      <c r="Q148" s="11">
        <f t="shared" si="197"/>
        <v>0</v>
      </c>
      <c r="R148" s="30">
        <f t="shared" si="192"/>
        <v>0</v>
      </c>
      <c r="S148" s="8">
        <f t="shared" si="184"/>
        <v>0</v>
      </c>
      <c r="T148" s="113">
        <f t="shared" si="193"/>
        <v>0.16</v>
      </c>
      <c r="U148" s="111">
        <f t="shared" si="173"/>
        <v>14</v>
      </c>
      <c r="V148" s="111">
        <v>252</v>
      </c>
      <c r="W148" s="110">
        <f t="shared" si="185"/>
        <v>1.0082796439999999</v>
      </c>
      <c r="X148" s="103">
        <f t="shared" si="186"/>
        <v>7.1286816200000001</v>
      </c>
      <c r="Y148" s="103">
        <f t="shared" si="187"/>
        <v>0</v>
      </c>
      <c r="Z148" s="114" t="str">
        <f t="shared" si="195"/>
        <v>A+J=</v>
      </c>
      <c r="AA148" s="108">
        <f t="shared" si="196"/>
        <v>45036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22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3"/>
      <c r="DH148" s="1"/>
      <c r="DI148" s="1"/>
      <c r="DJ148" s="1"/>
      <c r="DK148" s="1"/>
      <c r="DL148" s="1"/>
      <c r="DM148" s="1"/>
      <c r="DN148" s="1"/>
      <c r="DO148" s="1"/>
      <c r="DP148" s="1"/>
      <c r="DQ148" s="4"/>
      <c r="DR148" s="15"/>
      <c r="DS148" s="15"/>
      <c r="DT148" s="24"/>
      <c r="DU148" s="15"/>
      <c r="DV148" s="1"/>
      <c r="DW148" s="15"/>
    </row>
    <row r="149" spans="1:127" ht="15" x14ac:dyDescent="0.2">
      <c r="A149" s="102">
        <f t="shared" si="188"/>
        <v>45025</v>
      </c>
      <c r="B149" s="103">
        <f t="shared" si="180"/>
        <v>868.11758679999991</v>
      </c>
      <c r="C149" s="180">
        <f t="shared" si="198"/>
        <v>855.33811393335293</v>
      </c>
      <c r="D149" s="104">
        <f t="shared" si="189"/>
        <v>1163.4649999999999</v>
      </c>
      <c r="E149" s="105">
        <f t="shared" si="174"/>
        <v>1162.761</v>
      </c>
      <c r="F149" s="106">
        <f t="shared" si="175"/>
        <v>44977</v>
      </c>
      <c r="G149" s="107">
        <f t="shared" si="181"/>
        <v>-6.050891088257293E-4</v>
      </c>
      <c r="H149" s="108">
        <f t="shared" si="194"/>
        <v>45036</v>
      </c>
      <c r="I149" s="108">
        <f t="shared" si="182"/>
        <v>45036</v>
      </c>
      <c r="J149" s="109">
        <f t="shared" si="190"/>
        <v>22</v>
      </c>
      <c r="K149" s="109">
        <f t="shared" si="179"/>
        <v>14</v>
      </c>
      <c r="L149" s="8">
        <f t="shared" si="191"/>
        <v>1</v>
      </c>
      <c r="M149" s="110">
        <f t="shared" si="177"/>
        <v>1.0021179899999999</v>
      </c>
      <c r="N149" s="110">
        <f t="shared" si="172"/>
        <v>1.0066065065407495</v>
      </c>
      <c r="O149" s="103">
        <f t="shared" si="176"/>
        <v>1.0066065</v>
      </c>
      <c r="P149" s="103">
        <f t="shared" si="183"/>
        <v>860.98890517999996</v>
      </c>
      <c r="Q149" s="11">
        <f t="shared" si="197"/>
        <v>0</v>
      </c>
      <c r="R149" s="30">
        <f t="shared" si="192"/>
        <v>0</v>
      </c>
      <c r="S149" s="8">
        <f t="shared" si="184"/>
        <v>0</v>
      </c>
      <c r="T149" s="113">
        <f t="shared" si="193"/>
        <v>0.16</v>
      </c>
      <c r="U149" s="111">
        <f t="shared" si="173"/>
        <v>14</v>
      </c>
      <c r="V149" s="111">
        <v>252</v>
      </c>
      <c r="W149" s="110">
        <f t="shared" si="185"/>
        <v>1.0082796439999999</v>
      </c>
      <c r="X149" s="103">
        <f t="shared" si="186"/>
        <v>7.1286816200000001</v>
      </c>
      <c r="Y149" s="103">
        <f t="shared" si="187"/>
        <v>0</v>
      </c>
      <c r="Z149" s="114" t="str">
        <f t="shared" si="195"/>
        <v>A+J=</v>
      </c>
      <c r="AA149" s="108">
        <f t="shared" si="196"/>
        <v>45036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22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3"/>
      <c r="DH149" s="1"/>
      <c r="DI149" s="1"/>
      <c r="DJ149" s="1"/>
      <c r="DK149" s="1"/>
      <c r="DL149" s="1"/>
      <c r="DM149" s="1"/>
      <c r="DN149" s="1"/>
      <c r="DO149" s="1"/>
      <c r="DP149" s="1"/>
      <c r="DQ149" s="4"/>
      <c r="DR149" s="15"/>
      <c r="DS149" s="15"/>
      <c r="DT149" s="24"/>
      <c r="DU149" s="15"/>
      <c r="DV149" s="1"/>
      <c r="DW149" s="15"/>
    </row>
    <row r="150" spans="1:127" ht="15" x14ac:dyDescent="0.2">
      <c r="A150" s="102">
        <f t="shared" si="188"/>
        <v>45026</v>
      </c>
      <c r="B150" s="103">
        <f t="shared" si="180"/>
        <v>868.11758679999991</v>
      </c>
      <c r="C150" s="180">
        <f t="shared" si="198"/>
        <v>855.33811393335293</v>
      </c>
      <c r="D150" s="104">
        <f t="shared" si="189"/>
        <v>1163.4649999999999</v>
      </c>
      <c r="E150" s="105">
        <f t="shared" si="174"/>
        <v>1162.761</v>
      </c>
      <c r="F150" s="106">
        <f t="shared" si="175"/>
        <v>44977</v>
      </c>
      <c r="G150" s="107">
        <f t="shared" si="181"/>
        <v>-6.050891088257293E-4</v>
      </c>
      <c r="H150" s="108">
        <f t="shared" si="194"/>
        <v>45036</v>
      </c>
      <c r="I150" s="108">
        <f t="shared" si="182"/>
        <v>45036</v>
      </c>
      <c r="J150" s="109">
        <f t="shared" si="190"/>
        <v>22</v>
      </c>
      <c r="K150" s="109">
        <f t="shared" si="179"/>
        <v>14</v>
      </c>
      <c r="L150" s="8">
        <f t="shared" si="191"/>
        <v>1</v>
      </c>
      <c r="M150" s="110">
        <f t="shared" si="177"/>
        <v>1.0021179899999999</v>
      </c>
      <c r="N150" s="110">
        <f t="shared" si="172"/>
        <v>1.0066065065407495</v>
      </c>
      <c r="O150" s="103">
        <f t="shared" si="176"/>
        <v>1.0066065</v>
      </c>
      <c r="P150" s="103">
        <f t="shared" si="183"/>
        <v>860.98890517999996</v>
      </c>
      <c r="Q150" s="11">
        <f t="shared" si="197"/>
        <v>0</v>
      </c>
      <c r="R150" s="30">
        <f t="shared" si="192"/>
        <v>0</v>
      </c>
      <c r="S150" s="8">
        <f t="shared" si="184"/>
        <v>0</v>
      </c>
      <c r="T150" s="113">
        <f t="shared" si="193"/>
        <v>0.16</v>
      </c>
      <c r="U150" s="111">
        <f t="shared" si="173"/>
        <v>14</v>
      </c>
      <c r="V150" s="111">
        <v>252</v>
      </c>
      <c r="W150" s="110">
        <f t="shared" si="185"/>
        <v>1.0082796439999999</v>
      </c>
      <c r="X150" s="103">
        <f t="shared" si="186"/>
        <v>7.1286816200000001</v>
      </c>
      <c r="Y150" s="103">
        <f t="shared" si="187"/>
        <v>0</v>
      </c>
      <c r="Z150" s="114" t="str">
        <f t="shared" si="195"/>
        <v>A+J=</v>
      </c>
      <c r="AA150" s="108">
        <f t="shared" si="196"/>
        <v>45036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22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3"/>
      <c r="DH150" s="1"/>
      <c r="DI150" s="1"/>
      <c r="DJ150" s="1"/>
      <c r="DK150" s="1"/>
      <c r="DL150" s="1"/>
      <c r="DM150" s="1"/>
      <c r="DN150" s="1"/>
      <c r="DO150" s="1"/>
      <c r="DP150" s="1"/>
      <c r="DQ150" s="4"/>
      <c r="DR150" s="15"/>
      <c r="DS150" s="15"/>
      <c r="DT150" s="24"/>
      <c r="DU150" s="15"/>
      <c r="DV150" s="1"/>
      <c r="DW150" s="15"/>
    </row>
    <row r="151" spans="1:127" ht="15" x14ac:dyDescent="0.2">
      <c r="A151" s="102">
        <f t="shared" si="188"/>
        <v>45027</v>
      </c>
      <c r="B151" s="103">
        <f t="shared" si="180"/>
        <v>868.62903142999994</v>
      </c>
      <c r="C151" s="180">
        <f t="shared" si="198"/>
        <v>855.33811393335293</v>
      </c>
      <c r="D151" s="104">
        <f t="shared" si="189"/>
        <v>1163.4649999999999</v>
      </c>
      <c r="E151" s="105">
        <f t="shared" si="174"/>
        <v>1162.761</v>
      </c>
      <c r="F151" s="106">
        <f t="shared" si="175"/>
        <v>44977</v>
      </c>
      <c r="G151" s="107">
        <f t="shared" si="181"/>
        <v>-6.050891088257293E-4</v>
      </c>
      <c r="H151" s="108">
        <f t="shared" si="194"/>
        <v>45036</v>
      </c>
      <c r="I151" s="108">
        <f t="shared" si="182"/>
        <v>45036</v>
      </c>
      <c r="J151" s="109">
        <f t="shared" si="190"/>
        <v>22</v>
      </c>
      <c r="K151" s="109">
        <f t="shared" si="179"/>
        <v>15</v>
      </c>
      <c r="L151" s="8">
        <f t="shared" si="191"/>
        <v>1</v>
      </c>
      <c r="M151" s="110">
        <f t="shared" si="177"/>
        <v>1.0021179899999999</v>
      </c>
      <c r="N151" s="110">
        <f t="shared" si="172"/>
        <v>1.0066065065407495</v>
      </c>
      <c r="O151" s="103">
        <f t="shared" si="176"/>
        <v>1.0066065</v>
      </c>
      <c r="P151" s="103">
        <f t="shared" si="183"/>
        <v>860.98890517999996</v>
      </c>
      <c r="Q151" s="11">
        <f t="shared" si="197"/>
        <v>0</v>
      </c>
      <c r="R151" s="30">
        <f t="shared" si="192"/>
        <v>0</v>
      </c>
      <c r="S151" s="8">
        <f t="shared" si="184"/>
        <v>0</v>
      </c>
      <c r="T151" s="113">
        <f t="shared" si="193"/>
        <v>0.16</v>
      </c>
      <c r="U151" s="111">
        <f t="shared" si="173"/>
        <v>15</v>
      </c>
      <c r="V151" s="111">
        <v>252</v>
      </c>
      <c r="W151" s="110">
        <f t="shared" si="185"/>
        <v>1.008873664</v>
      </c>
      <c r="X151" s="103">
        <f t="shared" si="186"/>
        <v>7.6401262499999998</v>
      </c>
      <c r="Y151" s="103">
        <f t="shared" si="187"/>
        <v>0</v>
      </c>
      <c r="Z151" s="114" t="str">
        <f t="shared" si="195"/>
        <v>A+J=</v>
      </c>
      <c r="AA151" s="108">
        <f t="shared" si="196"/>
        <v>45036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22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3"/>
      <c r="DH151" s="1"/>
      <c r="DI151" s="1"/>
      <c r="DJ151" s="1"/>
      <c r="DK151" s="1"/>
      <c r="DL151" s="1"/>
      <c r="DM151" s="1"/>
      <c r="DN151" s="1"/>
      <c r="DO151" s="1"/>
      <c r="DP151" s="1"/>
      <c r="DQ151" s="4"/>
      <c r="DR151" s="15"/>
      <c r="DS151" s="15"/>
      <c r="DT151" s="24"/>
      <c r="DU151" s="15"/>
      <c r="DV151" s="1"/>
      <c r="DW151" s="15"/>
    </row>
    <row r="152" spans="1:127" ht="15" x14ac:dyDescent="0.2">
      <c r="A152" s="102">
        <f t="shared" si="188"/>
        <v>45028</v>
      </c>
      <c r="B152" s="103">
        <f t="shared" si="180"/>
        <v>869.14077653999993</v>
      </c>
      <c r="C152" s="180">
        <f t="shared" si="198"/>
        <v>855.33811393335293</v>
      </c>
      <c r="D152" s="104">
        <f t="shared" si="189"/>
        <v>1163.4649999999999</v>
      </c>
      <c r="E152" s="105">
        <f t="shared" si="174"/>
        <v>1162.761</v>
      </c>
      <c r="F152" s="106">
        <f t="shared" si="175"/>
        <v>44977</v>
      </c>
      <c r="G152" s="107">
        <f t="shared" si="181"/>
        <v>-6.050891088257293E-4</v>
      </c>
      <c r="H152" s="108">
        <f t="shared" si="194"/>
        <v>45036</v>
      </c>
      <c r="I152" s="108">
        <f t="shared" si="182"/>
        <v>45036</v>
      </c>
      <c r="J152" s="109">
        <f t="shared" si="190"/>
        <v>22</v>
      </c>
      <c r="K152" s="109">
        <f t="shared" si="179"/>
        <v>16</v>
      </c>
      <c r="L152" s="8">
        <f t="shared" si="191"/>
        <v>1</v>
      </c>
      <c r="M152" s="110">
        <f t="shared" si="177"/>
        <v>1.0021179899999999</v>
      </c>
      <c r="N152" s="110">
        <f t="shared" si="172"/>
        <v>1.0066065065407495</v>
      </c>
      <c r="O152" s="103">
        <f t="shared" si="176"/>
        <v>1.0066065</v>
      </c>
      <c r="P152" s="103">
        <f t="shared" si="183"/>
        <v>860.98890517999996</v>
      </c>
      <c r="Q152" s="11">
        <f t="shared" si="197"/>
        <v>0</v>
      </c>
      <c r="R152" s="30">
        <f t="shared" si="192"/>
        <v>0</v>
      </c>
      <c r="S152" s="8">
        <f t="shared" si="184"/>
        <v>0</v>
      </c>
      <c r="T152" s="113">
        <f t="shared" si="193"/>
        <v>0.16</v>
      </c>
      <c r="U152" s="111">
        <f t="shared" si="173"/>
        <v>16</v>
      </c>
      <c r="V152" s="111">
        <v>252</v>
      </c>
      <c r="W152" s="110">
        <f t="shared" si="185"/>
        <v>1.0094680330000001</v>
      </c>
      <c r="X152" s="103">
        <f t="shared" si="186"/>
        <v>8.1518713599999995</v>
      </c>
      <c r="Y152" s="103">
        <f t="shared" si="187"/>
        <v>0</v>
      </c>
      <c r="Z152" s="114" t="str">
        <f t="shared" si="195"/>
        <v>A+J=</v>
      </c>
      <c r="AA152" s="108">
        <f t="shared" si="196"/>
        <v>45036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22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3"/>
      <c r="DH152" s="1"/>
      <c r="DI152" s="1"/>
      <c r="DJ152" s="1"/>
      <c r="DK152" s="1"/>
      <c r="DL152" s="1"/>
      <c r="DM152" s="1"/>
      <c r="DN152" s="1"/>
      <c r="DO152" s="1"/>
      <c r="DP152" s="1"/>
      <c r="DQ152" s="4"/>
      <c r="DR152" s="15"/>
      <c r="DS152" s="15"/>
      <c r="DT152" s="24"/>
      <c r="DU152" s="15"/>
      <c r="DV152" s="1"/>
      <c r="DW152" s="15"/>
    </row>
    <row r="153" spans="1:127" ht="15" x14ac:dyDescent="0.2">
      <c r="A153" s="102">
        <f t="shared" si="188"/>
        <v>45029</v>
      </c>
      <c r="B153" s="103">
        <f t="shared" si="180"/>
        <v>869.65282386000001</v>
      </c>
      <c r="C153" s="180">
        <f t="shared" si="198"/>
        <v>855.33811393335293</v>
      </c>
      <c r="D153" s="104">
        <f t="shared" si="189"/>
        <v>1163.4649999999999</v>
      </c>
      <c r="E153" s="105">
        <f t="shared" si="174"/>
        <v>1162.761</v>
      </c>
      <c r="F153" s="106">
        <f t="shared" si="175"/>
        <v>44977</v>
      </c>
      <c r="G153" s="107">
        <f t="shared" si="181"/>
        <v>-6.050891088257293E-4</v>
      </c>
      <c r="H153" s="108">
        <f t="shared" si="194"/>
        <v>45036</v>
      </c>
      <c r="I153" s="108">
        <f t="shared" si="182"/>
        <v>45036</v>
      </c>
      <c r="J153" s="109">
        <f t="shared" si="190"/>
        <v>22</v>
      </c>
      <c r="K153" s="109">
        <f t="shared" si="179"/>
        <v>17</v>
      </c>
      <c r="L153" s="8">
        <f t="shared" si="191"/>
        <v>1</v>
      </c>
      <c r="M153" s="110">
        <f t="shared" si="177"/>
        <v>1.0021179899999999</v>
      </c>
      <c r="N153" s="110">
        <f t="shared" si="172"/>
        <v>1.0066065065407495</v>
      </c>
      <c r="O153" s="103">
        <f t="shared" si="176"/>
        <v>1.0066065</v>
      </c>
      <c r="P153" s="103">
        <f t="shared" si="183"/>
        <v>860.98890517999996</v>
      </c>
      <c r="Q153" s="11">
        <f t="shared" si="197"/>
        <v>0</v>
      </c>
      <c r="R153" s="30">
        <f t="shared" si="192"/>
        <v>0</v>
      </c>
      <c r="S153" s="8">
        <f t="shared" si="184"/>
        <v>0</v>
      </c>
      <c r="T153" s="113">
        <f t="shared" si="193"/>
        <v>0.16</v>
      </c>
      <c r="U153" s="111">
        <f t="shared" si="173"/>
        <v>17</v>
      </c>
      <c r="V153" s="111">
        <v>252</v>
      </c>
      <c r="W153" s="110">
        <f t="shared" si="185"/>
        <v>1.0100627529999999</v>
      </c>
      <c r="X153" s="103">
        <f t="shared" si="186"/>
        <v>8.6639186800000001</v>
      </c>
      <c r="Y153" s="103">
        <f t="shared" si="187"/>
        <v>0</v>
      </c>
      <c r="Z153" s="114" t="str">
        <f t="shared" si="195"/>
        <v>A+J=</v>
      </c>
      <c r="AA153" s="108">
        <f t="shared" si="196"/>
        <v>45036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22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3"/>
      <c r="DH153" s="1"/>
      <c r="DI153" s="1"/>
      <c r="DJ153" s="1"/>
      <c r="DK153" s="1"/>
      <c r="DL153" s="1"/>
      <c r="DM153" s="1"/>
      <c r="DN153" s="1"/>
      <c r="DO153" s="1"/>
      <c r="DP153" s="1"/>
      <c r="DQ153" s="4"/>
      <c r="DR153" s="15"/>
      <c r="DS153" s="15"/>
      <c r="DT153" s="24"/>
      <c r="DU153" s="15"/>
      <c r="DV153" s="1"/>
      <c r="DW153" s="15"/>
    </row>
    <row r="154" spans="1:127" ht="15" x14ac:dyDescent="0.2">
      <c r="A154" s="102">
        <f t="shared" si="188"/>
        <v>45030</v>
      </c>
      <c r="B154" s="103">
        <f t="shared" si="180"/>
        <v>870.16517252999995</v>
      </c>
      <c r="C154" s="180">
        <f t="shared" si="198"/>
        <v>855.33811393335293</v>
      </c>
      <c r="D154" s="104">
        <f t="shared" si="189"/>
        <v>1163.4649999999999</v>
      </c>
      <c r="E154" s="105">
        <f t="shared" si="174"/>
        <v>1162.761</v>
      </c>
      <c r="F154" s="106">
        <f t="shared" si="175"/>
        <v>44977</v>
      </c>
      <c r="G154" s="107">
        <f t="shared" si="181"/>
        <v>-6.050891088257293E-4</v>
      </c>
      <c r="H154" s="108">
        <f t="shared" si="194"/>
        <v>45036</v>
      </c>
      <c r="I154" s="108">
        <f t="shared" si="182"/>
        <v>45036</v>
      </c>
      <c r="J154" s="109">
        <f t="shared" si="190"/>
        <v>22</v>
      </c>
      <c r="K154" s="109">
        <f t="shared" si="179"/>
        <v>18</v>
      </c>
      <c r="L154" s="8">
        <f t="shared" si="191"/>
        <v>1</v>
      </c>
      <c r="M154" s="110">
        <f t="shared" si="177"/>
        <v>1.0021179899999999</v>
      </c>
      <c r="N154" s="110">
        <f t="shared" si="172"/>
        <v>1.0066065065407495</v>
      </c>
      <c r="O154" s="103">
        <f t="shared" si="176"/>
        <v>1.0066065</v>
      </c>
      <c r="P154" s="103">
        <f t="shared" si="183"/>
        <v>860.98890517999996</v>
      </c>
      <c r="Q154" s="11">
        <f t="shared" si="197"/>
        <v>0</v>
      </c>
      <c r="R154" s="30">
        <f t="shared" si="192"/>
        <v>0</v>
      </c>
      <c r="S154" s="8">
        <f t="shared" si="184"/>
        <v>0</v>
      </c>
      <c r="T154" s="113">
        <f t="shared" si="193"/>
        <v>0.16</v>
      </c>
      <c r="U154" s="111">
        <f t="shared" si="173"/>
        <v>18</v>
      </c>
      <c r="V154" s="111">
        <v>252</v>
      </c>
      <c r="W154" s="110">
        <f t="shared" si="185"/>
        <v>1.0106578230000001</v>
      </c>
      <c r="X154" s="103">
        <f t="shared" si="186"/>
        <v>9.1762673499999998</v>
      </c>
      <c r="Y154" s="103">
        <f t="shared" si="187"/>
        <v>0</v>
      </c>
      <c r="Z154" s="114" t="str">
        <f t="shared" si="195"/>
        <v>A+J=</v>
      </c>
      <c r="AA154" s="108">
        <f t="shared" si="196"/>
        <v>45036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22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3"/>
      <c r="DH154" s="1"/>
      <c r="DI154" s="1"/>
      <c r="DJ154" s="1"/>
      <c r="DK154" s="1"/>
      <c r="DL154" s="1"/>
      <c r="DM154" s="1"/>
      <c r="DN154" s="1"/>
      <c r="DO154" s="1"/>
      <c r="DP154" s="1"/>
      <c r="DQ154" s="4"/>
      <c r="DR154" s="15"/>
      <c r="DS154" s="15"/>
      <c r="DT154" s="24"/>
      <c r="DU154" s="15"/>
      <c r="DV154" s="1"/>
      <c r="DW154" s="15"/>
    </row>
    <row r="155" spans="1:127" ht="15" x14ac:dyDescent="0.2">
      <c r="A155" s="102">
        <f t="shared" si="188"/>
        <v>45031</v>
      </c>
      <c r="B155" s="103">
        <f t="shared" si="180"/>
        <v>870.67782340999997</v>
      </c>
      <c r="C155" s="180">
        <f t="shared" si="198"/>
        <v>855.33811393335293</v>
      </c>
      <c r="D155" s="104">
        <f t="shared" si="189"/>
        <v>1163.4649999999999</v>
      </c>
      <c r="E155" s="105">
        <f t="shared" si="174"/>
        <v>1162.761</v>
      </c>
      <c r="F155" s="106">
        <f t="shared" si="175"/>
        <v>44977</v>
      </c>
      <c r="G155" s="107">
        <f t="shared" si="181"/>
        <v>-6.050891088257293E-4</v>
      </c>
      <c r="H155" s="108">
        <f t="shared" si="194"/>
        <v>45036</v>
      </c>
      <c r="I155" s="108">
        <f t="shared" si="182"/>
        <v>45036</v>
      </c>
      <c r="J155" s="109">
        <f t="shared" si="190"/>
        <v>22</v>
      </c>
      <c r="K155" s="109">
        <f t="shared" si="179"/>
        <v>19</v>
      </c>
      <c r="L155" s="8">
        <f t="shared" si="191"/>
        <v>1</v>
      </c>
      <c r="M155" s="110">
        <f t="shared" si="177"/>
        <v>1.0021179899999999</v>
      </c>
      <c r="N155" s="110">
        <f t="shared" si="172"/>
        <v>1.0066065065407495</v>
      </c>
      <c r="O155" s="103">
        <f t="shared" si="176"/>
        <v>1.0066065</v>
      </c>
      <c r="P155" s="103">
        <f t="shared" si="183"/>
        <v>860.98890517999996</v>
      </c>
      <c r="Q155" s="11">
        <f t="shared" si="197"/>
        <v>0</v>
      </c>
      <c r="R155" s="30">
        <f t="shared" si="192"/>
        <v>0</v>
      </c>
      <c r="S155" s="8">
        <f t="shared" si="184"/>
        <v>0</v>
      </c>
      <c r="T155" s="113">
        <f t="shared" si="193"/>
        <v>0.16</v>
      </c>
      <c r="U155" s="111">
        <f t="shared" si="173"/>
        <v>19</v>
      </c>
      <c r="V155" s="111">
        <v>252</v>
      </c>
      <c r="W155" s="110">
        <f t="shared" si="185"/>
        <v>1.0112532439999999</v>
      </c>
      <c r="X155" s="103">
        <f t="shared" si="186"/>
        <v>9.6889182300000005</v>
      </c>
      <c r="Y155" s="103">
        <f t="shared" si="187"/>
        <v>0</v>
      </c>
      <c r="Z155" s="114" t="str">
        <f t="shared" si="195"/>
        <v>A+J=</v>
      </c>
      <c r="AA155" s="108">
        <f t="shared" si="196"/>
        <v>45036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22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3"/>
      <c r="DH155" s="1"/>
      <c r="DI155" s="1"/>
      <c r="DJ155" s="1"/>
      <c r="DK155" s="1"/>
      <c r="DL155" s="1"/>
      <c r="DM155" s="1"/>
      <c r="DN155" s="1"/>
      <c r="DO155" s="1"/>
      <c r="DP155" s="1"/>
      <c r="DQ155" s="4"/>
      <c r="DR155" s="15"/>
      <c r="DS155" s="15"/>
      <c r="DT155" s="24"/>
      <c r="DU155" s="15"/>
      <c r="DV155" s="1"/>
      <c r="DW155" s="15"/>
    </row>
    <row r="156" spans="1:127" ht="15" x14ac:dyDescent="0.2">
      <c r="A156" s="102">
        <f t="shared" si="188"/>
        <v>45032</v>
      </c>
      <c r="B156" s="103">
        <f t="shared" si="180"/>
        <v>870.67782340999997</v>
      </c>
      <c r="C156" s="180">
        <f t="shared" si="198"/>
        <v>855.33811393335293</v>
      </c>
      <c r="D156" s="104">
        <f t="shared" si="189"/>
        <v>1163.4649999999999</v>
      </c>
      <c r="E156" s="105">
        <f t="shared" si="174"/>
        <v>1162.761</v>
      </c>
      <c r="F156" s="106">
        <f t="shared" si="175"/>
        <v>44977</v>
      </c>
      <c r="G156" s="107">
        <f t="shared" si="181"/>
        <v>-6.050891088257293E-4</v>
      </c>
      <c r="H156" s="108">
        <f t="shared" si="194"/>
        <v>45036</v>
      </c>
      <c r="I156" s="108">
        <f t="shared" si="182"/>
        <v>45036</v>
      </c>
      <c r="J156" s="109">
        <f t="shared" si="190"/>
        <v>22</v>
      </c>
      <c r="K156" s="109">
        <f t="shared" si="179"/>
        <v>19</v>
      </c>
      <c r="L156" s="8">
        <f t="shared" si="191"/>
        <v>1</v>
      </c>
      <c r="M156" s="110">
        <f t="shared" si="177"/>
        <v>1.0021179899999999</v>
      </c>
      <c r="N156" s="110">
        <f t="shared" si="172"/>
        <v>1.0066065065407495</v>
      </c>
      <c r="O156" s="103">
        <f t="shared" si="176"/>
        <v>1.0066065</v>
      </c>
      <c r="P156" s="103">
        <f t="shared" si="183"/>
        <v>860.98890517999996</v>
      </c>
      <c r="Q156" s="11">
        <f t="shared" si="197"/>
        <v>0</v>
      </c>
      <c r="R156" s="30">
        <f t="shared" si="192"/>
        <v>0</v>
      </c>
      <c r="S156" s="8">
        <f t="shared" si="184"/>
        <v>0</v>
      </c>
      <c r="T156" s="113">
        <f t="shared" si="193"/>
        <v>0.16</v>
      </c>
      <c r="U156" s="111">
        <f t="shared" si="173"/>
        <v>19</v>
      </c>
      <c r="V156" s="111">
        <v>252</v>
      </c>
      <c r="W156" s="110">
        <f t="shared" si="185"/>
        <v>1.0112532439999999</v>
      </c>
      <c r="X156" s="103">
        <f t="shared" si="186"/>
        <v>9.6889182300000005</v>
      </c>
      <c r="Y156" s="103">
        <f t="shared" si="187"/>
        <v>0</v>
      </c>
      <c r="Z156" s="114" t="str">
        <f t="shared" si="195"/>
        <v>A+J=</v>
      </c>
      <c r="AA156" s="108">
        <f t="shared" si="196"/>
        <v>45036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22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3"/>
      <c r="DH156" s="1"/>
      <c r="DI156" s="1"/>
      <c r="DJ156" s="1"/>
      <c r="DK156" s="1"/>
      <c r="DL156" s="1"/>
      <c r="DM156" s="1"/>
      <c r="DN156" s="1"/>
      <c r="DO156" s="1"/>
      <c r="DP156" s="1"/>
      <c r="DQ156" s="4"/>
      <c r="DR156" s="15"/>
      <c r="DS156" s="15"/>
      <c r="DT156" s="24"/>
      <c r="DU156" s="15"/>
      <c r="DV156" s="1"/>
      <c r="DW156" s="15"/>
    </row>
    <row r="157" spans="1:127" ht="15" x14ac:dyDescent="0.2">
      <c r="A157" s="102">
        <f t="shared" si="188"/>
        <v>45033</v>
      </c>
      <c r="B157" s="103">
        <f t="shared" si="180"/>
        <v>870.67782340999997</v>
      </c>
      <c r="C157" s="180">
        <f t="shared" si="198"/>
        <v>855.33811393335293</v>
      </c>
      <c r="D157" s="104">
        <f t="shared" si="189"/>
        <v>1163.4649999999999</v>
      </c>
      <c r="E157" s="105">
        <f t="shared" si="174"/>
        <v>1162.761</v>
      </c>
      <c r="F157" s="106">
        <f t="shared" si="175"/>
        <v>44977</v>
      </c>
      <c r="G157" s="107">
        <f t="shared" si="181"/>
        <v>-6.050891088257293E-4</v>
      </c>
      <c r="H157" s="108">
        <f t="shared" si="194"/>
        <v>45036</v>
      </c>
      <c r="I157" s="108">
        <f t="shared" si="182"/>
        <v>45036</v>
      </c>
      <c r="J157" s="109">
        <f t="shared" si="190"/>
        <v>22</v>
      </c>
      <c r="K157" s="109">
        <f t="shared" si="179"/>
        <v>19</v>
      </c>
      <c r="L157" s="8">
        <f t="shared" si="191"/>
        <v>1</v>
      </c>
      <c r="M157" s="110">
        <f t="shared" si="177"/>
        <v>1.0021179899999999</v>
      </c>
      <c r="N157" s="110">
        <f t="shared" si="172"/>
        <v>1.0066065065407495</v>
      </c>
      <c r="O157" s="103">
        <f t="shared" si="176"/>
        <v>1.0066065</v>
      </c>
      <c r="P157" s="103">
        <f t="shared" si="183"/>
        <v>860.98890517999996</v>
      </c>
      <c r="Q157" s="11">
        <f t="shared" si="197"/>
        <v>0</v>
      </c>
      <c r="R157" s="30">
        <f t="shared" si="192"/>
        <v>0</v>
      </c>
      <c r="S157" s="8">
        <f t="shared" si="184"/>
        <v>0</v>
      </c>
      <c r="T157" s="113">
        <f t="shared" si="193"/>
        <v>0.16</v>
      </c>
      <c r="U157" s="111">
        <f t="shared" si="173"/>
        <v>19</v>
      </c>
      <c r="V157" s="111">
        <v>252</v>
      </c>
      <c r="W157" s="110">
        <f t="shared" si="185"/>
        <v>1.0112532439999999</v>
      </c>
      <c r="X157" s="103">
        <f t="shared" si="186"/>
        <v>9.6889182300000005</v>
      </c>
      <c r="Y157" s="103">
        <f t="shared" si="187"/>
        <v>0</v>
      </c>
      <c r="Z157" s="114" t="str">
        <f t="shared" si="195"/>
        <v>A+J=</v>
      </c>
      <c r="AA157" s="108">
        <f t="shared" si="196"/>
        <v>45036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22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3"/>
      <c r="DH157" s="1"/>
      <c r="DI157" s="1"/>
      <c r="DJ157" s="1"/>
      <c r="DK157" s="1"/>
      <c r="DL157" s="1"/>
      <c r="DM157" s="1"/>
      <c r="DN157" s="1"/>
      <c r="DO157" s="1"/>
      <c r="DP157" s="1"/>
      <c r="DQ157" s="4"/>
      <c r="DR157" s="15"/>
      <c r="DS157" s="15"/>
      <c r="DT157" s="24"/>
      <c r="DU157" s="15"/>
      <c r="DV157" s="1"/>
      <c r="DW157" s="15"/>
    </row>
    <row r="158" spans="1:127" ht="15" x14ac:dyDescent="0.2">
      <c r="A158" s="102">
        <f t="shared" si="188"/>
        <v>45034</v>
      </c>
      <c r="B158" s="103">
        <f t="shared" si="180"/>
        <v>871.19077562999996</v>
      </c>
      <c r="C158" s="180">
        <f t="shared" si="198"/>
        <v>855.33811393335293</v>
      </c>
      <c r="D158" s="104">
        <f t="shared" si="189"/>
        <v>1163.4649999999999</v>
      </c>
      <c r="E158" s="105">
        <f t="shared" si="174"/>
        <v>1162.761</v>
      </c>
      <c r="F158" s="106">
        <f t="shared" si="175"/>
        <v>44977</v>
      </c>
      <c r="G158" s="107">
        <f t="shared" si="181"/>
        <v>-6.050891088257293E-4</v>
      </c>
      <c r="H158" s="108">
        <f t="shared" si="194"/>
        <v>45036</v>
      </c>
      <c r="I158" s="108">
        <f t="shared" si="182"/>
        <v>45036</v>
      </c>
      <c r="J158" s="109">
        <f t="shared" si="190"/>
        <v>22</v>
      </c>
      <c r="K158" s="109">
        <f t="shared" si="179"/>
        <v>20</v>
      </c>
      <c r="L158" s="8">
        <f t="shared" si="191"/>
        <v>1</v>
      </c>
      <c r="M158" s="110">
        <f t="shared" si="177"/>
        <v>1.0021179899999999</v>
      </c>
      <c r="N158" s="110">
        <f t="shared" si="172"/>
        <v>1.0066065065407495</v>
      </c>
      <c r="O158" s="103">
        <f t="shared" si="176"/>
        <v>1.0066065</v>
      </c>
      <c r="P158" s="103">
        <f t="shared" si="183"/>
        <v>860.98890517999996</v>
      </c>
      <c r="Q158" s="11">
        <f t="shared" si="197"/>
        <v>0</v>
      </c>
      <c r="R158" s="30">
        <f t="shared" si="192"/>
        <v>0</v>
      </c>
      <c r="S158" s="8">
        <f t="shared" si="184"/>
        <v>0</v>
      </c>
      <c r="T158" s="113">
        <f t="shared" si="193"/>
        <v>0.16</v>
      </c>
      <c r="U158" s="111">
        <f t="shared" si="173"/>
        <v>20</v>
      </c>
      <c r="V158" s="111">
        <v>252</v>
      </c>
      <c r="W158" s="110">
        <f t="shared" si="185"/>
        <v>1.0118490149999999</v>
      </c>
      <c r="X158" s="103">
        <f t="shared" si="186"/>
        <v>10.201870449999999</v>
      </c>
      <c r="Y158" s="103">
        <f t="shared" si="187"/>
        <v>0</v>
      </c>
      <c r="Z158" s="114" t="str">
        <f t="shared" si="195"/>
        <v>A+J=</v>
      </c>
      <c r="AA158" s="108">
        <f t="shared" si="196"/>
        <v>45036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22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3"/>
      <c r="DH158" s="1"/>
      <c r="DI158" s="1"/>
      <c r="DJ158" s="1"/>
      <c r="DK158" s="1"/>
      <c r="DL158" s="1"/>
      <c r="DM158" s="1"/>
      <c r="DN158" s="1"/>
      <c r="DO158" s="1"/>
      <c r="DP158" s="1"/>
      <c r="DQ158" s="4"/>
      <c r="DR158" s="15"/>
      <c r="DS158" s="15"/>
      <c r="DT158" s="24"/>
      <c r="DU158" s="15"/>
      <c r="DV158" s="1"/>
      <c r="DW158" s="15"/>
    </row>
    <row r="159" spans="1:127" ht="15" x14ac:dyDescent="0.2">
      <c r="A159" s="102">
        <f t="shared" si="188"/>
        <v>45035</v>
      </c>
      <c r="B159" s="103">
        <f t="shared" si="180"/>
        <v>871.70403091999992</v>
      </c>
      <c r="C159" s="180">
        <f t="shared" si="198"/>
        <v>855.33811393335293</v>
      </c>
      <c r="D159" s="104">
        <f t="shared" si="189"/>
        <v>1163.4649999999999</v>
      </c>
      <c r="E159" s="105">
        <f t="shared" si="174"/>
        <v>1162.761</v>
      </c>
      <c r="F159" s="106">
        <f t="shared" si="175"/>
        <v>44977</v>
      </c>
      <c r="G159" s="107">
        <f t="shared" si="181"/>
        <v>-6.050891088257293E-4</v>
      </c>
      <c r="H159" s="108">
        <f t="shared" si="194"/>
        <v>45036</v>
      </c>
      <c r="I159" s="108">
        <f t="shared" si="182"/>
        <v>45036</v>
      </c>
      <c r="J159" s="109">
        <f t="shared" si="190"/>
        <v>22</v>
      </c>
      <c r="K159" s="109">
        <f t="shared" si="179"/>
        <v>21</v>
      </c>
      <c r="L159" s="8">
        <f t="shared" si="191"/>
        <v>1</v>
      </c>
      <c r="M159" s="110">
        <f t="shared" si="177"/>
        <v>1.0021179899999999</v>
      </c>
      <c r="N159" s="110">
        <f t="shared" ref="N159:N222" si="199">IF(I159&gt;I158,N158*M159,N158)</f>
        <v>1.0066065065407495</v>
      </c>
      <c r="O159" s="103">
        <f t="shared" si="176"/>
        <v>1.0066065</v>
      </c>
      <c r="P159" s="103">
        <f t="shared" si="183"/>
        <v>860.98890517999996</v>
      </c>
      <c r="Q159" s="11">
        <f t="shared" si="197"/>
        <v>0</v>
      </c>
      <c r="R159" s="30">
        <f t="shared" si="192"/>
        <v>0</v>
      </c>
      <c r="S159" s="8">
        <f t="shared" si="184"/>
        <v>0</v>
      </c>
      <c r="T159" s="113">
        <f t="shared" si="193"/>
        <v>0.16</v>
      </c>
      <c r="U159" s="111">
        <f t="shared" si="173"/>
        <v>21</v>
      </c>
      <c r="V159" s="111">
        <v>252</v>
      </c>
      <c r="W159" s="110">
        <f t="shared" si="185"/>
        <v>1.0124451379999999</v>
      </c>
      <c r="X159" s="103">
        <f t="shared" si="186"/>
        <v>10.71512574</v>
      </c>
      <c r="Y159" s="103">
        <f t="shared" si="187"/>
        <v>0</v>
      </c>
      <c r="Z159" s="114" t="str">
        <f t="shared" si="195"/>
        <v>A+J=</v>
      </c>
      <c r="AA159" s="108">
        <f t="shared" si="196"/>
        <v>45036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22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3"/>
      <c r="DH159" s="1"/>
      <c r="DI159" s="1"/>
      <c r="DJ159" s="1"/>
      <c r="DK159" s="1"/>
      <c r="DL159" s="1"/>
      <c r="DM159" s="1"/>
      <c r="DN159" s="1"/>
      <c r="DO159" s="1"/>
      <c r="DP159" s="1"/>
      <c r="DQ159" s="4"/>
      <c r="DR159" s="15"/>
      <c r="DS159" s="15"/>
      <c r="DT159" s="24"/>
      <c r="DU159" s="15"/>
      <c r="DV159" s="1"/>
      <c r="DW159" s="15"/>
    </row>
    <row r="160" spans="1:127" ht="15" x14ac:dyDescent="0.2">
      <c r="A160" s="102">
        <f t="shared" si="188"/>
        <v>45036</v>
      </c>
      <c r="B160" s="103">
        <f t="shared" si="180"/>
        <v>872.21758840999996</v>
      </c>
      <c r="C160" s="180">
        <f t="shared" si="198"/>
        <v>855.33811393335293</v>
      </c>
      <c r="D160" s="104">
        <f t="shared" si="189"/>
        <v>1163.4649999999999</v>
      </c>
      <c r="E160" s="105">
        <f t="shared" si="174"/>
        <v>1162.761</v>
      </c>
      <c r="F160" s="106">
        <f t="shared" si="175"/>
        <v>44977</v>
      </c>
      <c r="G160" s="107">
        <f t="shared" si="181"/>
        <v>-6.050891088257293E-4</v>
      </c>
      <c r="H160" s="108">
        <f t="shared" si="194"/>
        <v>45068</v>
      </c>
      <c r="I160" s="108">
        <f t="shared" si="182"/>
        <v>45036</v>
      </c>
      <c r="J160" s="109">
        <f t="shared" si="190"/>
        <v>22</v>
      </c>
      <c r="K160" s="109">
        <f t="shared" si="179"/>
        <v>22</v>
      </c>
      <c r="L160" s="8">
        <f t="shared" si="191"/>
        <v>1</v>
      </c>
      <c r="M160" s="110">
        <f t="shared" si="177"/>
        <v>1.0021179899999999</v>
      </c>
      <c r="N160" s="110">
        <f t="shared" si="199"/>
        <v>1.0066065065407495</v>
      </c>
      <c r="O160" s="103">
        <f t="shared" si="176"/>
        <v>1.0066065</v>
      </c>
      <c r="P160" s="103">
        <f t="shared" si="183"/>
        <v>860.98890517999996</v>
      </c>
      <c r="Q160" s="11">
        <f t="shared" si="197"/>
        <v>5</v>
      </c>
      <c r="R160" s="30">
        <f t="shared" si="192"/>
        <v>4.4106999731966044E-2</v>
      </c>
      <c r="S160" s="8">
        <f t="shared" si="184"/>
        <v>37.975637409999997</v>
      </c>
      <c r="T160" s="113">
        <f t="shared" si="193"/>
        <v>0.16</v>
      </c>
      <c r="U160" s="111">
        <f t="shared" si="173"/>
        <v>22</v>
      </c>
      <c r="V160" s="111">
        <v>252</v>
      </c>
      <c r="W160" s="110">
        <f t="shared" si="185"/>
        <v>1.0130416120000001</v>
      </c>
      <c r="X160" s="103">
        <f t="shared" si="186"/>
        <v>11.22868323</v>
      </c>
      <c r="Y160" s="103">
        <f t="shared" si="187"/>
        <v>49.204320639999999</v>
      </c>
      <c r="Z160" s="114" t="str">
        <f t="shared" si="195"/>
        <v>A+J=</v>
      </c>
      <c r="AA160" s="108">
        <f t="shared" si="196"/>
        <v>45036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22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3"/>
      <c r="DH160" s="1"/>
      <c r="DI160" s="1"/>
      <c r="DJ160" s="1"/>
      <c r="DK160" s="1"/>
      <c r="DL160" s="1"/>
      <c r="DM160" s="1"/>
      <c r="DN160" s="1"/>
      <c r="DO160" s="1"/>
      <c r="DP160" s="1"/>
      <c r="DQ160" s="4"/>
      <c r="DR160" s="15"/>
      <c r="DS160" s="15"/>
      <c r="DT160" s="24"/>
      <c r="DU160" s="15"/>
      <c r="DV160" s="1"/>
      <c r="DW160" s="15"/>
    </row>
    <row r="161" spans="1:127" ht="15" x14ac:dyDescent="0.2">
      <c r="A161" s="102">
        <f t="shared" si="188"/>
        <v>45037</v>
      </c>
      <c r="B161" s="103">
        <f t="shared" si="180"/>
        <v>823.51930351999999</v>
      </c>
      <c r="C161" s="180">
        <f t="shared" si="198"/>
        <v>817.61171597148802</v>
      </c>
      <c r="D161" s="104">
        <f t="shared" si="189"/>
        <v>1162.761</v>
      </c>
      <c r="E161" s="105">
        <f t="shared" si="174"/>
        <v>1163.3589999999999</v>
      </c>
      <c r="F161" s="106">
        <f t="shared" si="175"/>
        <v>45005</v>
      </c>
      <c r="G161" s="107">
        <f t="shared" si="181"/>
        <v>5.1429313504658403E-4</v>
      </c>
      <c r="H161" s="108">
        <f t="shared" si="194"/>
        <v>45068</v>
      </c>
      <c r="I161" s="108">
        <f t="shared" si="182"/>
        <v>45068</v>
      </c>
      <c r="J161" s="109">
        <f t="shared" si="190"/>
        <v>20</v>
      </c>
      <c r="K161" s="109">
        <f t="shared" si="179"/>
        <v>1</v>
      </c>
      <c r="L161" s="8">
        <f t="shared" si="191"/>
        <v>1.0000256999999999</v>
      </c>
      <c r="M161" s="110">
        <f t="shared" si="177"/>
        <v>1</v>
      </c>
      <c r="N161" s="110">
        <f t="shared" si="199"/>
        <v>1.0066065065407495</v>
      </c>
      <c r="O161" s="103">
        <f t="shared" si="176"/>
        <v>1.0066323699999999</v>
      </c>
      <c r="P161" s="103">
        <f t="shared" si="183"/>
        <v>823.03441938000003</v>
      </c>
      <c r="Q161" s="11">
        <f t="shared" si="197"/>
        <v>0</v>
      </c>
      <c r="R161" s="30">
        <f t="shared" si="192"/>
        <v>0</v>
      </c>
      <c r="S161" s="8">
        <f t="shared" si="184"/>
        <v>0</v>
      </c>
      <c r="T161" s="113">
        <f t="shared" si="193"/>
        <v>0.16</v>
      </c>
      <c r="U161" s="111">
        <f t="shared" si="173"/>
        <v>1</v>
      </c>
      <c r="V161" s="111">
        <v>252</v>
      </c>
      <c r="W161" s="110">
        <f t="shared" si="185"/>
        <v>1.0005891419999999</v>
      </c>
      <c r="X161" s="103">
        <f t="shared" si="186"/>
        <v>0.48488414000000002</v>
      </c>
      <c r="Y161" s="103">
        <f t="shared" si="187"/>
        <v>0</v>
      </c>
      <c r="Z161" s="114" t="str">
        <f t="shared" si="195"/>
        <v>A+J=</v>
      </c>
      <c r="AA161" s="108">
        <f t="shared" si="196"/>
        <v>45068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22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3"/>
      <c r="DH161" s="1"/>
      <c r="DI161" s="1"/>
      <c r="DJ161" s="1"/>
      <c r="DK161" s="1"/>
      <c r="DL161" s="1"/>
      <c r="DM161" s="1"/>
      <c r="DN161" s="1"/>
      <c r="DO161" s="1"/>
      <c r="DP161" s="1"/>
      <c r="DQ161" s="4"/>
      <c r="DR161" s="15"/>
      <c r="DS161" s="15"/>
      <c r="DT161" s="24"/>
      <c r="DU161" s="15"/>
      <c r="DV161" s="1"/>
      <c r="DW161" s="15"/>
    </row>
    <row r="162" spans="1:127" ht="15" x14ac:dyDescent="0.2">
      <c r="A162" s="102">
        <f t="shared" si="188"/>
        <v>45038</v>
      </c>
      <c r="B162" s="103">
        <f t="shared" si="180"/>
        <v>823.51930351999999</v>
      </c>
      <c r="C162" s="180">
        <f t="shared" si="198"/>
        <v>817.61171597148802</v>
      </c>
      <c r="D162" s="104">
        <f t="shared" si="189"/>
        <v>1162.761</v>
      </c>
      <c r="E162" s="105">
        <f t="shared" si="174"/>
        <v>1163.3589999999999</v>
      </c>
      <c r="F162" s="106">
        <f t="shared" si="175"/>
        <v>45005</v>
      </c>
      <c r="G162" s="107">
        <f t="shared" si="181"/>
        <v>5.1429313504658403E-4</v>
      </c>
      <c r="H162" s="108">
        <f t="shared" si="194"/>
        <v>45068</v>
      </c>
      <c r="I162" s="108">
        <f t="shared" si="182"/>
        <v>45068</v>
      </c>
      <c r="J162" s="109">
        <f t="shared" si="190"/>
        <v>20</v>
      </c>
      <c r="K162" s="109">
        <f t="shared" si="179"/>
        <v>1</v>
      </c>
      <c r="L162" s="8">
        <f t="shared" si="191"/>
        <v>1.0000256999999999</v>
      </c>
      <c r="M162" s="110">
        <f t="shared" si="177"/>
        <v>1</v>
      </c>
      <c r="N162" s="110">
        <f t="shared" si="199"/>
        <v>1.0066065065407495</v>
      </c>
      <c r="O162" s="103">
        <f t="shared" si="176"/>
        <v>1.0066323699999999</v>
      </c>
      <c r="P162" s="103">
        <f t="shared" si="183"/>
        <v>823.03441938000003</v>
      </c>
      <c r="Q162" s="11">
        <f t="shared" si="197"/>
        <v>0</v>
      </c>
      <c r="R162" s="30">
        <f t="shared" si="192"/>
        <v>0</v>
      </c>
      <c r="S162" s="8">
        <f t="shared" si="184"/>
        <v>0</v>
      </c>
      <c r="T162" s="113">
        <f t="shared" si="193"/>
        <v>0.16</v>
      </c>
      <c r="U162" s="111">
        <f t="shared" si="173"/>
        <v>1</v>
      </c>
      <c r="V162" s="111">
        <v>252</v>
      </c>
      <c r="W162" s="110">
        <f t="shared" si="185"/>
        <v>1.0005891419999999</v>
      </c>
      <c r="X162" s="103">
        <f t="shared" si="186"/>
        <v>0.48488414000000002</v>
      </c>
      <c r="Y162" s="103">
        <f t="shared" si="187"/>
        <v>0</v>
      </c>
      <c r="Z162" s="114" t="str">
        <f t="shared" si="195"/>
        <v>A+J=</v>
      </c>
      <c r="AA162" s="108">
        <f t="shared" si="196"/>
        <v>45068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22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3"/>
      <c r="DH162" s="1"/>
      <c r="DI162" s="1"/>
      <c r="DJ162" s="1"/>
      <c r="DK162" s="1"/>
      <c r="DL162" s="1"/>
      <c r="DM162" s="1"/>
      <c r="DN162" s="1"/>
      <c r="DO162" s="1"/>
      <c r="DP162" s="1"/>
      <c r="DQ162" s="4"/>
      <c r="DR162" s="15"/>
      <c r="DS162" s="15"/>
      <c r="DT162" s="24"/>
      <c r="DU162" s="15"/>
      <c r="DV162" s="1"/>
      <c r="DW162" s="15"/>
    </row>
    <row r="163" spans="1:127" ht="15" x14ac:dyDescent="0.2">
      <c r="A163" s="102">
        <f t="shared" si="188"/>
        <v>45039</v>
      </c>
      <c r="B163" s="103">
        <f t="shared" si="180"/>
        <v>823.51930351999999</v>
      </c>
      <c r="C163" s="180">
        <f t="shared" si="198"/>
        <v>817.61171597148802</v>
      </c>
      <c r="D163" s="104">
        <f t="shared" si="189"/>
        <v>1162.761</v>
      </c>
      <c r="E163" s="105">
        <f t="shared" si="174"/>
        <v>1163.3589999999999</v>
      </c>
      <c r="F163" s="106">
        <f t="shared" si="175"/>
        <v>45005</v>
      </c>
      <c r="G163" s="107">
        <f t="shared" si="181"/>
        <v>5.1429313504658403E-4</v>
      </c>
      <c r="H163" s="108">
        <f t="shared" si="194"/>
        <v>45068</v>
      </c>
      <c r="I163" s="108">
        <f t="shared" si="182"/>
        <v>45068</v>
      </c>
      <c r="J163" s="109">
        <f t="shared" si="190"/>
        <v>20</v>
      </c>
      <c r="K163" s="109">
        <f t="shared" si="179"/>
        <v>1</v>
      </c>
      <c r="L163" s="8">
        <f t="shared" si="191"/>
        <v>1.0000256999999999</v>
      </c>
      <c r="M163" s="110">
        <f t="shared" si="177"/>
        <v>1</v>
      </c>
      <c r="N163" s="110">
        <f t="shared" si="199"/>
        <v>1.0066065065407495</v>
      </c>
      <c r="O163" s="103">
        <f t="shared" si="176"/>
        <v>1.0066323699999999</v>
      </c>
      <c r="P163" s="103">
        <f t="shared" si="183"/>
        <v>823.03441938000003</v>
      </c>
      <c r="Q163" s="11">
        <f t="shared" si="197"/>
        <v>0</v>
      </c>
      <c r="R163" s="30">
        <f t="shared" si="192"/>
        <v>0</v>
      </c>
      <c r="S163" s="8">
        <f t="shared" si="184"/>
        <v>0</v>
      </c>
      <c r="T163" s="113">
        <f t="shared" si="193"/>
        <v>0.16</v>
      </c>
      <c r="U163" s="111">
        <f t="shared" si="173"/>
        <v>1</v>
      </c>
      <c r="V163" s="111">
        <v>252</v>
      </c>
      <c r="W163" s="110">
        <f t="shared" si="185"/>
        <v>1.0005891419999999</v>
      </c>
      <c r="X163" s="103">
        <f t="shared" si="186"/>
        <v>0.48488414000000002</v>
      </c>
      <c r="Y163" s="103">
        <f t="shared" si="187"/>
        <v>0</v>
      </c>
      <c r="Z163" s="114" t="str">
        <f t="shared" si="195"/>
        <v>A+J=</v>
      </c>
      <c r="AA163" s="108">
        <f t="shared" si="196"/>
        <v>45068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1"/>
      <c r="CQ163" s="1"/>
      <c r="CR163" s="22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3"/>
      <c r="DH163" s="1"/>
      <c r="DI163" s="1"/>
      <c r="DJ163" s="1"/>
      <c r="DK163" s="1"/>
      <c r="DL163" s="1"/>
      <c r="DM163" s="1"/>
      <c r="DN163" s="1"/>
      <c r="DO163" s="1"/>
      <c r="DP163" s="1"/>
      <c r="DQ163" s="26"/>
      <c r="DR163" s="15"/>
      <c r="DS163" s="15"/>
      <c r="DT163" s="24"/>
      <c r="DU163" s="15"/>
      <c r="DV163" s="1"/>
      <c r="DW163" s="15"/>
    </row>
    <row r="164" spans="1:127" ht="15" x14ac:dyDescent="0.2">
      <c r="A164" s="102">
        <f t="shared" si="188"/>
        <v>45040</v>
      </c>
      <c r="B164" s="103">
        <f t="shared" si="180"/>
        <v>823.51930351999999</v>
      </c>
      <c r="C164" s="180">
        <f t="shared" si="198"/>
        <v>817.61171597148802</v>
      </c>
      <c r="D164" s="104">
        <f t="shared" si="189"/>
        <v>1162.761</v>
      </c>
      <c r="E164" s="105">
        <f t="shared" si="174"/>
        <v>1163.3589999999999</v>
      </c>
      <c r="F164" s="106">
        <f t="shared" si="175"/>
        <v>45005</v>
      </c>
      <c r="G164" s="107">
        <f t="shared" si="181"/>
        <v>5.1429313504658403E-4</v>
      </c>
      <c r="H164" s="108">
        <f t="shared" si="194"/>
        <v>45068</v>
      </c>
      <c r="I164" s="108">
        <f t="shared" si="182"/>
        <v>45068</v>
      </c>
      <c r="J164" s="109">
        <f t="shared" si="190"/>
        <v>20</v>
      </c>
      <c r="K164" s="109">
        <f t="shared" si="179"/>
        <v>1</v>
      </c>
      <c r="L164" s="8">
        <f t="shared" si="191"/>
        <v>1.0000256999999999</v>
      </c>
      <c r="M164" s="110">
        <f t="shared" si="177"/>
        <v>1</v>
      </c>
      <c r="N164" s="110">
        <f t="shared" si="199"/>
        <v>1.0066065065407495</v>
      </c>
      <c r="O164" s="103">
        <f t="shared" si="176"/>
        <v>1.0066323699999999</v>
      </c>
      <c r="P164" s="103">
        <f t="shared" si="183"/>
        <v>823.03441938000003</v>
      </c>
      <c r="Q164" s="11">
        <f t="shared" si="197"/>
        <v>0</v>
      </c>
      <c r="R164" s="30">
        <f t="shared" si="192"/>
        <v>0</v>
      </c>
      <c r="S164" s="8">
        <f t="shared" si="184"/>
        <v>0</v>
      </c>
      <c r="T164" s="113">
        <f t="shared" si="193"/>
        <v>0.16</v>
      </c>
      <c r="U164" s="111">
        <f t="shared" si="173"/>
        <v>1</v>
      </c>
      <c r="V164" s="111">
        <v>252</v>
      </c>
      <c r="W164" s="110">
        <f t="shared" si="185"/>
        <v>1.0005891419999999</v>
      </c>
      <c r="X164" s="103">
        <f t="shared" si="186"/>
        <v>0.48488414000000002</v>
      </c>
      <c r="Y164" s="103">
        <f t="shared" si="187"/>
        <v>0</v>
      </c>
      <c r="Z164" s="114" t="str">
        <f t="shared" si="195"/>
        <v>A+J=</v>
      </c>
      <c r="AA164" s="108">
        <f t="shared" si="196"/>
        <v>45068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22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3"/>
      <c r="DH164" s="1"/>
      <c r="DI164" s="1"/>
      <c r="DJ164" s="1"/>
      <c r="DK164" s="1"/>
      <c r="DL164" s="1"/>
      <c r="DM164" s="1"/>
      <c r="DN164" s="1"/>
      <c r="DO164" s="1"/>
      <c r="DP164" s="1"/>
      <c r="DQ164" s="4"/>
      <c r="DR164" s="15"/>
      <c r="DS164" s="34"/>
      <c r="DT164" s="17"/>
      <c r="DU164" s="15"/>
      <c r="DV164" s="1"/>
      <c r="DW164" s="15"/>
    </row>
    <row r="165" spans="1:127" ht="15" x14ac:dyDescent="0.2">
      <c r="A165" s="102">
        <f t="shared" si="188"/>
        <v>45041</v>
      </c>
      <c r="B165" s="103">
        <f t="shared" si="180"/>
        <v>824.02565716000004</v>
      </c>
      <c r="C165" s="180">
        <f t="shared" si="198"/>
        <v>817.61171597148802</v>
      </c>
      <c r="D165" s="104">
        <f t="shared" si="189"/>
        <v>1162.761</v>
      </c>
      <c r="E165" s="105">
        <f t="shared" si="174"/>
        <v>1163.3589999999999</v>
      </c>
      <c r="F165" s="106">
        <f t="shared" si="175"/>
        <v>45005</v>
      </c>
      <c r="G165" s="107">
        <f t="shared" si="181"/>
        <v>5.1429313504658403E-4</v>
      </c>
      <c r="H165" s="108">
        <f t="shared" si="194"/>
        <v>45068</v>
      </c>
      <c r="I165" s="108">
        <f t="shared" si="182"/>
        <v>45068</v>
      </c>
      <c r="J165" s="109">
        <f t="shared" si="190"/>
        <v>20</v>
      </c>
      <c r="K165" s="109">
        <f t="shared" si="179"/>
        <v>2</v>
      </c>
      <c r="L165" s="8">
        <f t="shared" si="191"/>
        <v>1.00005141</v>
      </c>
      <c r="M165" s="110">
        <f t="shared" si="177"/>
        <v>1</v>
      </c>
      <c r="N165" s="110">
        <f t="shared" si="199"/>
        <v>1.0066065065407495</v>
      </c>
      <c r="O165" s="103">
        <f t="shared" si="176"/>
        <v>1.0066582500000001</v>
      </c>
      <c r="P165" s="103">
        <f t="shared" si="183"/>
        <v>823.05557916999999</v>
      </c>
      <c r="Q165" s="11">
        <f t="shared" si="197"/>
        <v>0</v>
      </c>
      <c r="R165" s="30">
        <f t="shared" si="192"/>
        <v>0</v>
      </c>
      <c r="S165" s="8">
        <f t="shared" si="184"/>
        <v>0</v>
      </c>
      <c r="T165" s="113">
        <f t="shared" si="193"/>
        <v>0.16</v>
      </c>
      <c r="U165" s="111">
        <f t="shared" ref="U165:U228" si="200">IF(Q164&gt;0,1,IF(K165=K164,U164,U164+1))</f>
        <v>2</v>
      </c>
      <c r="V165" s="111">
        <v>252</v>
      </c>
      <c r="W165" s="110">
        <f t="shared" si="185"/>
        <v>1.0011786300000001</v>
      </c>
      <c r="X165" s="103">
        <f t="shared" si="186"/>
        <v>0.97007798999999995</v>
      </c>
      <c r="Y165" s="103">
        <f t="shared" si="187"/>
        <v>0</v>
      </c>
      <c r="Z165" s="114" t="str">
        <f t="shared" si="195"/>
        <v>A+J=</v>
      </c>
      <c r="AA165" s="108">
        <f t="shared" si="196"/>
        <v>45068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22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3"/>
      <c r="DH165" s="1"/>
      <c r="DI165" s="1"/>
      <c r="DJ165" s="1"/>
      <c r="DK165" s="1"/>
      <c r="DL165" s="1"/>
      <c r="DM165" s="1"/>
      <c r="DN165" s="1"/>
      <c r="DO165" s="1"/>
      <c r="DP165" s="1"/>
      <c r="DQ165" s="4"/>
      <c r="DR165" s="35"/>
      <c r="DS165" s="34"/>
      <c r="DT165" s="17"/>
      <c r="DU165" s="15"/>
      <c r="DV165" s="1"/>
      <c r="DW165" s="15"/>
    </row>
    <row r="166" spans="1:127" ht="15" x14ac:dyDescent="0.2">
      <c r="A166" s="102">
        <f t="shared" si="188"/>
        <v>45042</v>
      </c>
      <c r="B166" s="103">
        <f t="shared" si="180"/>
        <v>824.53232301999992</v>
      </c>
      <c r="C166" s="180">
        <f t="shared" si="198"/>
        <v>817.61171597148802</v>
      </c>
      <c r="D166" s="104">
        <f t="shared" si="189"/>
        <v>1162.761</v>
      </c>
      <c r="E166" s="105">
        <f t="shared" si="174"/>
        <v>1163.3589999999999</v>
      </c>
      <c r="F166" s="106">
        <f t="shared" si="175"/>
        <v>45005</v>
      </c>
      <c r="G166" s="107">
        <f t="shared" si="181"/>
        <v>5.1429313504658403E-4</v>
      </c>
      <c r="H166" s="108">
        <f t="shared" si="194"/>
        <v>45068</v>
      </c>
      <c r="I166" s="108">
        <f t="shared" si="182"/>
        <v>45068</v>
      </c>
      <c r="J166" s="109">
        <f t="shared" si="190"/>
        <v>20</v>
      </c>
      <c r="K166" s="109">
        <f t="shared" si="179"/>
        <v>3</v>
      </c>
      <c r="L166" s="8">
        <f t="shared" si="191"/>
        <v>1.00007712</v>
      </c>
      <c r="M166" s="110">
        <f t="shared" si="177"/>
        <v>1</v>
      </c>
      <c r="N166" s="110">
        <f t="shared" si="199"/>
        <v>1.0066065065407495</v>
      </c>
      <c r="O166" s="103">
        <f t="shared" si="176"/>
        <v>1.00668413</v>
      </c>
      <c r="P166" s="103">
        <f t="shared" si="183"/>
        <v>823.07673896999995</v>
      </c>
      <c r="Q166" s="11">
        <f t="shared" si="197"/>
        <v>0</v>
      </c>
      <c r="R166" s="30">
        <f t="shared" si="192"/>
        <v>0</v>
      </c>
      <c r="S166" s="8">
        <f t="shared" si="184"/>
        <v>0</v>
      </c>
      <c r="T166" s="113">
        <f t="shared" si="193"/>
        <v>0.16</v>
      </c>
      <c r="U166" s="111">
        <f t="shared" si="200"/>
        <v>3</v>
      </c>
      <c r="V166" s="111">
        <v>252</v>
      </c>
      <c r="W166" s="110">
        <f t="shared" si="185"/>
        <v>1.001768467</v>
      </c>
      <c r="X166" s="103">
        <f t="shared" si="186"/>
        <v>1.4555840499999999</v>
      </c>
      <c r="Y166" s="103">
        <f t="shared" si="187"/>
        <v>0</v>
      </c>
      <c r="Z166" s="114" t="str">
        <f t="shared" si="195"/>
        <v>A+J=</v>
      </c>
      <c r="AA166" s="108">
        <f t="shared" si="196"/>
        <v>45068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22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3"/>
      <c r="DH166" s="1"/>
      <c r="DI166" s="1"/>
      <c r="DJ166" s="1"/>
      <c r="DK166" s="1"/>
      <c r="DL166" s="1"/>
      <c r="DM166" s="1"/>
      <c r="DN166" s="1"/>
      <c r="DO166" s="1"/>
      <c r="DP166" s="1"/>
      <c r="DQ166" s="4"/>
      <c r="DR166" s="35"/>
      <c r="DS166" s="34"/>
      <c r="DT166" s="17"/>
      <c r="DU166" s="15"/>
      <c r="DV166" s="1"/>
      <c r="DW166" s="15"/>
    </row>
    <row r="167" spans="1:127" ht="15" x14ac:dyDescent="0.2">
      <c r="A167" s="102">
        <f t="shared" si="188"/>
        <v>45043</v>
      </c>
      <c r="B167" s="103">
        <f t="shared" si="180"/>
        <v>825.03929861000006</v>
      </c>
      <c r="C167" s="180">
        <f t="shared" si="198"/>
        <v>817.61171597148802</v>
      </c>
      <c r="D167" s="104">
        <f t="shared" si="189"/>
        <v>1162.761</v>
      </c>
      <c r="E167" s="105">
        <f t="shared" si="174"/>
        <v>1163.3589999999999</v>
      </c>
      <c r="F167" s="106">
        <f t="shared" si="175"/>
        <v>45005</v>
      </c>
      <c r="G167" s="107">
        <f t="shared" si="181"/>
        <v>5.1429313504658403E-4</v>
      </c>
      <c r="H167" s="108">
        <f t="shared" si="194"/>
        <v>45068</v>
      </c>
      <c r="I167" s="108">
        <f t="shared" si="182"/>
        <v>45068</v>
      </c>
      <c r="J167" s="109">
        <f t="shared" si="190"/>
        <v>20</v>
      </c>
      <c r="K167" s="109">
        <f t="shared" si="179"/>
        <v>4</v>
      </c>
      <c r="L167" s="8">
        <f t="shared" si="191"/>
        <v>1.0001028300000001</v>
      </c>
      <c r="M167" s="110">
        <f t="shared" si="177"/>
        <v>1</v>
      </c>
      <c r="N167" s="110">
        <f t="shared" si="199"/>
        <v>1.0066065065407495</v>
      </c>
      <c r="O167" s="103">
        <f t="shared" si="176"/>
        <v>1.0067100099999999</v>
      </c>
      <c r="P167" s="103">
        <f t="shared" si="183"/>
        <v>823.09789876000002</v>
      </c>
      <c r="Q167" s="11">
        <f t="shared" si="197"/>
        <v>0</v>
      </c>
      <c r="R167" s="30">
        <f t="shared" si="192"/>
        <v>0</v>
      </c>
      <c r="S167" s="8">
        <f t="shared" si="184"/>
        <v>0</v>
      </c>
      <c r="T167" s="113">
        <f t="shared" si="193"/>
        <v>0.16</v>
      </c>
      <c r="U167" s="111">
        <f t="shared" si="200"/>
        <v>4</v>
      </c>
      <c r="V167" s="111">
        <v>252</v>
      </c>
      <c r="W167" s="110">
        <f t="shared" si="185"/>
        <v>1.0023586499999999</v>
      </c>
      <c r="X167" s="103">
        <f t="shared" si="186"/>
        <v>1.94139985</v>
      </c>
      <c r="Y167" s="103">
        <f t="shared" si="187"/>
        <v>0</v>
      </c>
      <c r="Z167" s="114" t="str">
        <f t="shared" si="195"/>
        <v>A+J=</v>
      </c>
      <c r="AA167" s="108">
        <f t="shared" si="196"/>
        <v>45068</v>
      </c>
      <c r="AB167" s="185" t="s">
        <v>121</v>
      </c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22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3"/>
      <c r="DH167" s="1"/>
      <c r="DI167" s="1"/>
      <c r="DJ167" s="1"/>
      <c r="DK167" s="1"/>
      <c r="DL167" s="1"/>
      <c r="DM167" s="1"/>
      <c r="DN167" s="1"/>
      <c r="DO167" s="1"/>
      <c r="DP167" s="1"/>
      <c r="DQ167" s="4"/>
      <c r="DR167" s="35"/>
      <c r="DS167" s="34"/>
      <c r="DT167" s="17"/>
      <c r="DU167" s="15"/>
      <c r="DV167" s="1"/>
      <c r="DW167" s="15"/>
    </row>
    <row r="168" spans="1:127" ht="15" x14ac:dyDescent="0.25">
      <c r="A168" s="179">
        <f t="shared" si="188"/>
        <v>45044</v>
      </c>
      <c r="B168" s="180">
        <f t="shared" si="180"/>
        <v>825.54658645999996</v>
      </c>
      <c r="C168" s="180">
        <f t="shared" si="198"/>
        <v>817.61171597148802</v>
      </c>
      <c r="D168" s="181">
        <f t="shared" si="189"/>
        <v>1162.761</v>
      </c>
      <c r="E168" s="182">
        <f t="shared" ref="E168:E231" si="201">IF($K168=1,VLOOKUP($A167,$AO$10:$AS$165,4),E167)</f>
        <v>1163.3589999999999</v>
      </c>
      <c r="F168" s="183">
        <f t="shared" ref="F168:F231" si="202">IF($K168=1,VLOOKUP($A167,$AO$10:$AS$165,5),F167)</f>
        <v>45005</v>
      </c>
      <c r="G168" s="184">
        <f t="shared" si="181"/>
        <v>5.1429313504658403E-4</v>
      </c>
      <c r="H168" s="179">
        <f t="shared" si="194"/>
        <v>45068</v>
      </c>
      <c r="I168" s="179">
        <f t="shared" si="182"/>
        <v>45068</v>
      </c>
      <c r="J168" s="185">
        <f t="shared" si="190"/>
        <v>20</v>
      </c>
      <c r="K168" s="185">
        <f t="shared" si="179"/>
        <v>5</v>
      </c>
      <c r="L168" s="180">
        <f t="shared" si="191"/>
        <v>1.00012854</v>
      </c>
      <c r="M168" s="186">
        <f t="shared" si="177"/>
        <v>1</v>
      </c>
      <c r="N168" s="186">
        <f t="shared" si="199"/>
        <v>1.0066065065407495</v>
      </c>
      <c r="O168" s="180">
        <f t="shared" si="176"/>
        <v>1.0067358900000001</v>
      </c>
      <c r="P168" s="180">
        <f t="shared" si="183"/>
        <v>823.11905854999998</v>
      </c>
      <c r="Q168" s="187">
        <v>5.5</v>
      </c>
      <c r="R168" s="188">
        <f t="shared" si="192"/>
        <v>4.4106999731966044E-2</v>
      </c>
      <c r="S168" s="180">
        <v>19.74375671</v>
      </c>
      <c r="T168" s="189">
        <f t="shared" si="193"/>
        <v>0.16</v>
      </c>
      <c r="U168" s="187">
        <f t="shared" si="200"/>
        <v>5</v>
      </c>
      <c r="V168" s="187">
        <v>252</v>
      </c>
      <c r="W168" s="186">
        <f t="shared" si="185"/>
        <v>1.0029491820000001</v>
      </c>
      <c r="X168" s="180">
        <f t="shared" si="186"/>
        <v>2.4275279099999998</v>
      </c>
      <c r="Y168" s="180">
        <f t="shared" si="187"/>
        <v>22.171284619999998</v>
      </c>
      <c r="Z168" s="190" t="str">
        <f t="shared" si="195"/>
        <v>A+J=</v>
      </c>
      <c r="AA168" s="179">
        <f t="shared" si="196"/>
        <v>45068</v>
      </c>
      <c r="AB168" s="180">
        <f>P168-S168</f>
        <v>803.37530184000002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22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3"/>
      <c r="DH168" s="1"/>
      <c r="DI168" s="1"/>
      <c r="DJ168" s="1"/>
      <c r="DK168" s="1"/>
      <c r="DL168" s="1"/>
      <c r="DM168" s="1"/>
      <c r="DN168" s="1"/>
      <c r="DO168" s="1"/>
      <c r="DP168" s="1"/>
      <c r="DQ168" s="4"/>
      <c r="DR168" s="35"/>
      <c r="DS168" s="34"/>
      <c r="DT168" s="17"/>
      <c r="DU168" s="15"/>
      <c r="DV168" s="1"/>
      <c r="DW168" s="15"/>
    </row>
    <row r="169" spans="1:127" ht="15" x14ac:dyDescent="0.2">
      <c r="A169" s="102">
        <f t="shared" si="188"/>
        <v>45045</v>
      </c>
      <c r="B169" s="103">
        <f t="shared" si="180"/>
        <v>803.86927635999996</v>
      </c>
      <c r="C169" s="180">
        <f t="shared" si="198"/>
        <v>798.00006121067486</v>
      </c>
      <c r="D169" s="104">
        <f t="shared" si="189"/>
        <v>1162.761</v>
      </c>
      <c r="E169" s="105">
        <f t="shared" si="201"/>
        <v>1163.3589999999999</v>
      </c>
      <c r="F169" s="106">
        <f t="shared" si="202"/>
        <v>45005</v>
      </c>
      <c r="G169" s="107">
        <f t="shared" si="181"/>
        <v>5.1429313504658403E-4</v>
      </c>
      <c r="H169" s="108">
        <f t="shared" si="194"/>
        <v>45068</v>
      </c>
      <c r="I169" s="108">
        <f t="shared" si="182"/>
        <v>45068</v>
      </c>
      <c r="J169" s="109">
        <f t="shared" si="190"/>
        <v>20</v>
      </c>
      <c r="K169" s="109">
        <f t="shared" si="179"/>
        <v>6</v>
      </c>
      <c r="L169" s="8">
        <f t="shared" si="191"/>
        <v>1.00015426</v>
      </c>
      <c r="M169" s="110">
        <f t="shared" si="177"/>
        <v>1</v>
      </c>
      <c r="N169" s="110">
        <f t="shared" si="199"/>
        <v>1.0066065065407495</v>
      </c>
      <c r="O169" s="103">
        <f t="shared" ref="O169:O232" si="203">TRUNC(TRUNC((L169*N169),15),8)</f>
        <v>1.0067617799999999</v>
      </c>
      <c r="P169" s="103">
        <f t="shared" si="183"/>
        <v>803.39596205999999</v>
      </c>
      <c r="Q169" s="11">
        <f t="shared" si="197"/>
        <v>0</v>
      </c>
      <c r="R169" s="30">
        <f t="shared" si="192"/>
        <v>0</v>
      </c>
      <c r="S169" s="8">
        <f t="shared" si="184"/>
        <v>0</v>
      </c>
      <c r="T169" s="113">
        <f t="shared" si="193"/>
        <v>0.16</v>
      </c>
      <c r="U169" s="111">
        <f t="shared" si="200"/>
        <v>1</v>
      </c>
      <c r="V169" s="111">
        <v>252</v>
      </c>
      <c r="W169" s="110">
        <f t="shared" si="185"/>
        <v>1.0005891419999999</v>
      </c>
      <c r="X169" s="103">
        <f t="shared" si="186"/>
        <v>0.47331430000000002</v>
      </c>
      <c r="Y169" s="103">
        <f t="shared" si="187"/>
        <v>0</v>
      </c>
      <c r="Z169" s="114" t="str">
        <f t="shared" si="195"/>
        <v>A+J=</v>
      </c>
      <c r="AA169" s="108">
        <f t="shared" si="196"/>
        <v>45068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22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3"/>
      <c r="DH169" s="1"/>
      <c r="DI169" s="1"/>
      <c r="DJ169" s="1"/>
      <c r="DK169" s="1"/>
      <c r="DL169" s="1"/>
      <c r="DM169" s="1"/>
      <c r="DN169" s="1"/>
      <c r="DO169" s="1"/>
      <c r="DP169" s="1"/>
      <c r="DQ169" s="4"/>
      <c r="DR169" s="35"/>
      <c r="DS169" s="34"/>
      <c r="DT169" s="17"/>
      <c r="DU169" s="15"/>
      <c r="DV169" s="1"/>
      <c r="DW169" s="15"/>
    </row>
    <row r="170" spans="1:127" ht="15" x14ac:dyDescent="0.2">
      <c r="A170" s="102">
        <f t="shared" si="188"/>
        <v>45046</v>
      </c>
      <c r="B170" s="103">
        <f t="shared" si="180"/>
        <v>803.86927635999996</v>
      </c>
      <c r="C170" s="180">
        <f t="shared" si="198"/>
        <v>798.00006121067486</v>
      </c>
      <c r="D170" s="104">
        <f t="shared" si="189"/>
        <v>1162.761</v>
      </c>
      <c r="E170" s="105">
        <f t="shared" si="201"/>
        <v>1163.3589999999999</v>
      </c>
      <c r="F170" s="106">
        <f t="shared" si="202"/>
        <v>45005</v>
      </c>
      <c r="G170" s="107">
        <f t="shared" si="181"/>
        <v>5.1429313504658403E-4</v>
      </c>
      <c r="H170" s="108">
        <f t="shared" si="194"/>
        <v>45068</v>
      </c>
      <c r="I170" s="108">
        <f t="shared" si="182"/>
        <v>45068</v>
      </c>
      <c r="J170" s="109">
        <f t="shared" si="190"/>
        <v>20</v>
      </c>
      <c r="K170" s="109">
        <f t="shared" si="179"/>
        <v>6</v>
      </c>
      <c r="L170" s="8">
        <f t="shared" si="191"/>
        <v>1.00015426</v>
      </c>
      <c r="M170" s="110">
        <f t="shared" ref="M170:M233" si="204">IF(I170&gt;I169,L169,M169)</f>
        <v>1</v>
      </c>
      <c r="N170" s="110">
        <f t="shared" si="199"/>
        <v>1.0066065065407495</v>
      </c>
      <c r="O170" s="103">
        <f t="shared" si="203"/>
        <v>1.0067617799999999</v>
      </c>
      <c r="P170" s="103">
        <f t="shared" si="183"/>
        <v>803.39596205999999</v>
      </c>
      <c r="Q170" s="11">
        <f t="shared" si="197"/>
        <v>0</v>
      </c>
      <c r="R170" s="30">
        <f t="shared" si="192"/>
        <v>0</v>
      </c>
      <c r="S170" s="8">
        <f t="shared" si="184"/>
        <v>0</v>
      </c>
      <c r="T170" s="113">
        <f t="shared" si="193"/>
        <v>0.16</v>
      </c>
      <c r="U170" s="111">
        <f t="shared" si="200"/>
        <v>1</v>
      </c>
      <c r="V170" s="111">
        <v>252</v>
      </c>
      <c r="W170" s="110">
        <f t="shared" si="185"/>
        <v>1.0005891419999999</v>
      </c>
      <c r="X170" s="103">
        <f t="shared" si="186"/>
        <v>0.47331430000000002</v>
      </c>
      <c r="Y170" s="103">
        <f t="shared" si="187"/>
        <v>0</v>
      </c>
      <c r="Z170" s="114" t="str">
        <f t="shared" si="195"/>
        <v>A+J=</v>
      </c>
      <c r="AA170" s="108">
        <f t="shared" si="196"/>
        <v>45068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22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3"/>
      <c r="DH170" s="1"/>
      <c r="DI170" s="1"/>
      <c r="DJ170" s="1"/>
      <c r="DK170" s="1"/>
      <c r="DL170" s="1"/>
      <c r="DM170" s="1"/>
      <c r="DN170" s="1"/>
      <c r="DO170" s="1"/>
      <c r="DP170" s="1"/>
      <c r="DQ170" s="4"/>
      <c r="DS170" s="34"/>
      <c r="DT170" s="17"/>
      <c r="DW170" s="15"/>
    </row>
    <row r="171" spans="1:127" ht="15" x14ac:dyDescent="0.2">
      <c r="A171" s="102">
        <f t="shared" si="188"/>
        <v>45047</v>
      </c>
      <c r="B171" s="103">
        <f t="shared" si="180"/>
        <v>803.86927635999996</v>
      </c>
      <c r="C171" s="180">
        <f t="shared" si="198"/>
        <v>798.00006121067486</v>
      </c>
      <c r="D171" s="104">
        <f t="shared" si="189"/>
        <v>1162.761</v>
      </c>
      <c r="E171" s="105">
        <f t="shared" si="201"/>
        <v>1163.3589999999999</v>
      </c>
      <c r="F171" s="106">
        <f t="shared" si="202"/>
        <v>45005</v>
      </c>
      <c r="G171" s="107">
        <f t="shared" si="181"/>
        <v>5.1429313504658403E-4</v>
      </c>
      <c r="H171" s="108">
        <f t="shared" si="194"/>
        <v>45068</v>
      </c>
      <c r="I171" s="108">
        <f t="shared" si="182"/>
        <v>45068</v>
      </c>
      <c r="J171" s="109">
        <f t="shared" si="190"/>
        <v>20</v>
      </c>
      <c r="K171" s="109">
        <f t="shared" si="179"/>
        <v>6</v>
      </c>
      <c r="L171" s="8">
        <f t="shared" si="191"/>
        <v>1.00015426</v>
      </c>
      <c r="M171" s="110">
        <f t="shared" si="204"/>
        <v>1</v>
      </c>
      <c r="N171" s="110">
        <f t="shared" si="199"/>
        <v>1.0066065065407495</v>
      </c>
      <c r="O171" s="103">
        <f t="shared" si="203"/>
        <v>1.0067617799999999</v>
      </c>
      <c r="P171" s="103">
        <f t="shared" si="183"/>
        <v>803.39596205999999</v>
      </c>
      <c r="Q171" s="11">
        <f t="shared" si="197"/>
        <v>0</v>
      </c>
      <c r="R171" s="30">
        <f t="shared" si="192"/>
        <v>0</v>
      </c>
      <c r="S171" s="8">
        <f t="shared" si="184"/>
        <v>0</v>
      </c>
      <c r="T171" s="113">
        <f t="shared" si="193"/>
        <v>0.16</v>
      </c>
      <c r="U171" s="111">
        <f t="shared" si="200"/>
        <v>1</v>
      </c>
      <c r="V171" s="111">
        <v>252</v>
      </c>
      <c r="W171" s="110">
        <f t="shared" si="185"/>
        <v>1.0005891419999999</v>
      </c>
      <c r="X171" s="103">
        <f t="shared" si="186"/>
        <v>0.47331430000000002</v>
      </c>
      <c r="Y171" s="103">
        <f t="shared" si="187"/>
        <v>0</v>
      </c>
      <c r="Z171" s="114" t="str">
        <f t="shared" si="195"/>
        <v>A+J=</v>
      </c>
      <c r="AA171" s="108">
        <f t="shared" si="196"/>
        <v>45068</v>
      </c>
      <c r="AB171" s="4"/>
      <c r="AD171" s="178">
        <f>[2]Plan1!A230</f>
        <v>43831</v>
      </c>
      <c r="AE171" s="129" t="str">
        <f>[2]Plan1!C230</f>
        <v>Confraternização Universal</v>
      </c>
      <c r="AG171" s="119"/>
      <c r="AH171" s="130">
        <f>A10</f>
        <v>44886</v>
      </c>
      <c r="AI171" s="121">
        <f t="shared" ref="AI171:AI202" si="205">WORKDAY(AH171,-1,AD$171:AD$502)</f>
        <v>44883</v>
      </c>
      <c r="AJ171" s="121">
        <f t="shared" ref="AJ171:AJ202" si="206">WORKDAY(AI171,1,AD$171:AD$502)</f>
        <v>44886</v>
      </c>
      <c r="AK171" s="121">
        <f>AJ172</f>
        <v>44915</v>
      </c>
      <c r="AL171" s="119">
        <f t="shared" ref="AL171:AL202" si="207">NETWORKDAYS(AJ171,AJ172,$AD$171:$AD$502)-1</f>
        <v>21</v>
      </c>
      <c r="AM171" s="15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22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3"/>
      <c r="DH171" s="1"/>
      <c r="DI171" s="1"/>
      <c r="DJ171" s="1"/>
      <c r="DK171" s="1"/>
      <c r="DL171" s="1"/>
      <c r="DM171" s="1"/>
      <c r="DN171" s="1"/>
      <c r="DO171" s="1"/>
      <c r="DP171" s="1"/>
      <c r="DQ171" s="4"/>
      <c r="DS171" s="34"/>
      <c r="DT171" s="17"/>
      <c r="DW171" s="15"/>
    </row>
    <row r="172" spans="1:127" ht="15" x14ac:dyDescent="0.2">
      <c r="A172" s="102">
        <f t="shared" si="188"/>
        <v>45048</v>
      </c>
      <c r="B172" s="103">
        <f t="shared" si="180"/>
        <v>803.86927635999996</v>
      </c>
      <c r="C172" s="180">
        <f t="shared" si="198"/>
        <v>798.00006121067486</v>
      </c>
      <c r="D172" s="104">
        <f t="shared" si="189"/>
        <v>1162.761</v>
      </c>
      <c r="E172" s="105">
        <f t="shared" si="201"/>
        <v>1163.3589999999999</v>
      </c>
      <c r="F172" s="106">
        <f t="shared" si="202"/>
        <v>45005</v>
      </c>
      <c r="G172" s="107">
        <f t="shared" si="181"/>
        <v>5.1429313504658403E-4</v>
      </c>
      <c r="H172" s="108">
        <f t="shared" si="194"/>
        <v>45068</v>
      </c>
      <c r="I172" s="108">
        <f t="shared" si="182"/>
        <v>45068</v>
      </c>
      <c r="J172" s="109">
        <f t="shared" si="190"/>
        <v>20</v>
      </c>
      <c r="K172" s="109">
        <f t="shared" ref="K172:K235" si="208">(J172-(NETWORKDAYS(A172,I172,AD$171:AD$502)-1))</f>
        <v>6</v>
      </c>
      <c r="L172" s="8">
        <f t="shared" si="191"/>
        <v>1.00015426</v>
      </c>
      <c r="M172" s="110">
        <f t="shared" si="204"/>
        <v>1</v>
      </c>
      <c r="N172" s="110">
        <f t="shared" si="199"/>
        <v>1.0066065065407495</v>
      </c>
      <c r="O172" s="103">
        <f t="shared" si="203"/>
        <v>1.0067617799999999</v>
      </c>
      <c r="P172" s="103">
        <f t="shared" si="183"/>
        <v>803.39596205999999</v>
      </c>
      <c r="Q172" s="11">
        <f t="shared" si="197"/>
        <v>0</v>
      </c>
      <c r="R172" s="30">
        <f t="shared" si="192"/>
        <v>0</v>
      </c>
      <c r="S172" s="8">
        <f t="shared" si="184"/>
        <v>0</v>
      </c>
      <c r="T172" s="113">
        <f t="shared" si="193"/>
        <v>0.16</v>
      </c>
      <c r="U172" s="111">
        <f t="shared" si="200"/>
        <v>1</v>
      </c>
      <c r="V172" s="111">
        <v>252</v>
      </c>
      <c r="W172" s="110">
        <f t="shared" si="185"/>
        <v>1.0005891419999999</v>
      </c>
      <c r="X172" s="103">
        <f t="shared" si="186"/>
        <v>0.47331430000000002</v>
      </c>
      <c r="Y172" s="103">
        <f t="shared" si="187"/>
        <v>0</v>
      </c>
      <c r="Z172" s="114" t="str">
        <f t="shared" si="195"/>
        <v>A+J=</v>
      </c>
      <c r="AA172" s="108">
        <f t="shared" si="196"/>
        <v>45068</v>
      </c>
      <c r="AB172" s="4"/>
      <c r="AD172" s="178">
        <f>[2]Plan1!A231</f>
        <v>43885</v>
      </c>
      <c r="AE172" s="129" t="str">
        <f>[2]Plan1!C231</f>
        <v>Carnaval</v>
      </c>
      <c r="AG172" s="119">
        <v>1</v>
      </c>
      <c r="AH172" s="121">
        <v>44915</v>
      </c>
      <c r="AI172" s="121">
        <f t="shared" si="205"/>
        <v>44914</v>
      </c>
      <c r="AJ172" s="121">
        <f t="shared" si="206"/>
        <v>44915</v>
      </c>
      <c r="AK172" s="121">
        <f t="shared" ref="AK172:AK235" si="209">AJ173</f>
        <v>44946</v>
      </c>
      <c r="AL172" s="119">
        <f t="shared" si="207"/>
        <v>23</v>
      </c>
      <c r="AM172" s="121">
        <f>WORKDAY(AJ172,2,AG$171:AG$502)</f>
        <v>44917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22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3"/>
      <c r="DH172" s="1"/>
      <c r="DI172" s="1"/>
      <c r="DJ172" s="1"/>
      <c r="DK172" s="1"/>
      <c r="DL172" s="1"/>
      <c r="DM172" s="1"/>
      <c r="DN172" s="1"/>
      <c r="DO172" s="1"/>
      <c r="DP172" s="1"/>
      <c r="DQ172" s="4"/>
      <c r="DS172" s="34"/>
      <c r="DT172" s="17"/>
      <c r="DW172" s="15"/>
    </row>
    <row r="173" spans="1:127" ht="15" x14ac:dyDescent="0.2">
      <c r="A173" s="102">
        <f t="shared" si="188"/>
        <v>45049</v>
      </c>
      <c r="B173" s="103">
        <f t="shared" si="180"/>
        <v>804.36354521999999</v>
      </c>
      <c r="C173" s="180">
        <f t="shared" si="198"/>
        <v>798.00006121067486</v>
      </c>
      <c r="D173" s="104">
        <f t="shared" si="189"/>
        <v>1162.761</v>
      </c>
      <c r="E173" s="105">
        <f t="shared" si="201"/>
        <v>1163.3589999999999</v>
      </c>
      <c r="F173" s="106">
        <f t="shared" si="202"/>
        <v>45005</v>
      </c>
      <c r="G173" s="107">
        <f t="shared" si="181"/>
        <v>5.1429313504658403E-4</v>
      </c>
      <c r="H173" s="108">
        <f t="shared" si="194"/>
        <v>45068</v>
      </c>
      <c r="I173" s="108">
        <f t="shared" si="182"/>
        <v>45068</v>
      </c>
      <c r="J173" s="109">
        <f t="shared" si="190"/>
        <v>20</v>
      </c>
      <c r="K173" s="109">
        <f t="shared" si="208"/>
        <v>7</v>
      </c>
      <c r="L173" s="8">
        <f t="shared" si="191"/>
        <v>1.00017997</v>
      </c>
      <c r="M173" s="110">
        <f t="shared" si="204"/>
        <v>1</v>
      </c>
      <c r="N173" s="110">
        <f t="shared" si="199"/>
        <v>1.0066065065407495</v>
      </c>
      <c r="O173" s="103">
        <f t="shared" si="203"/>
        <v>1.0067876600000001</v>
      </c>
      <c r="P173" s="103">
        <f t="shared" si="183"/>
        <v>803.41661429999999</v>
      </c>
      <c r="Q173" s="11">
        <f t="shared" si="197"/>
        <v>0</v>
      </c>
      <c r="R173" s="30">
        <f t="shared" si="192"/>
        <v>0</v>
      </c>
      <c r="S173" s="8">
        <f t="shared" si="184"/>
        <v>0</v>
      </c>
      <c r="T173" s="113">
        <f t="shared" si="193"/>
        <v>0.16</v>
      </c>
      <c r="U173" s="111">
        <f t="shared" si="200"/>
        <v>2</v>
      </c>
      <c r="V173" s="111">
        <v>252</v>
      </c>
      <c r="W173" s="110">
        <f t="shared" si="185"/>
        <v>1.0011786300000001</v>
      </c>
      <c r="X173" s="103">
        <f t="shared" si="186"/>
        <v>0.94693092000000001</v>
      </c>
      <c r="Y173" s="103">
        <f t="shared" si="187"/>
        <v>0</v>
      </c>
      <c r="Z173" s="114" t="str">
        <f t="shared" si="195"/>
        <v>A+J=</v>
      </c>
      <c r="AA173" s="108">
        <f t="shared" si="196"/>
        <v>45068</v>
      </c>
      <c r="AB173" s="4"/>
      <c r="AD173" s="178">
        <f>[2]Plan1!A232</f>
        <v>43886</v>
      </c>
      <c r="AE173" s="129" t="str">
        <f>[2]Plan1!C232</f>
        <v>Carnaval</v>
      </c>
      <c r="AG173" s="119">
        <f t="shared" ref="AG173:AG237" si="210">AG172+1</f>
        <v>2</v>
      </c>
      <c r="AH173" s="121">
        <f t="shared" ref="AH173:AH185" si="211">EDATE(AH172,1)</f>
        <v>44946</v>
      </c>
      <c r="AI173" s="121">
        <f t="shared" si="205"/>
        <v>44945</v>
      </c>
      <c r="AJ173" s="121">
        <f t="shared" si="206"/>
        <v>44946</v>
      </c>
      <c r="AK173" s="121">
        <f t="shared" si="209"/>
        <v>44979</v>
      </c>
      <c r="AL173" s="119">
        <f t="shared" si="207"/>
        <v>21</v>
      </c>
      <c r="AM173" s="121">
        <f t="shared" ref="AM173:AM236" si="212">WORKDAY(AJ173,2,AG$171:AG$502)</f>
        <v>44950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22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3"/>
      <c r="DH173" s="1"/>
      <c r="DI173" s="1"/>
      <c r="DJ173" s="1"/>
      <c r="DK173" s="1"/>
      <c r="DL173" s="1"/>
      <c r="DM173" s="1"/>
      <c r="DN173" s="1"/>
      <c r="DO173" s="1"/>
      <c r="DP173" s="1"/>
      <c r="DQ173" s="4"/>
      <c r="DS173" s="34"/>
      <c r="DT173" s="17"/>
      <c r="DW173" s="15"/>
    </row>
    <row r="174" spans="1:127" ht="15" x14ac:dyDescent="0.2">
      <c r="A174" s="102">
        <f t="shared" si="188"/>
        <v>45050</v>
      </c>
      <c r="B174" s="103">
        <f t="shared" si="180"/>
        <v>804.85811882999997</v>
      </c>
      <c r="C174" s="180">
        <f t="shared" si="198"/>
        <v>798.00006121067486</v>
      </c>
      <c r="D174" s="104">
        <f t="shared" si="189"/>
        <v>1162.761</v>
      </c>
      <c r="E174" s="105">
        <f t="shared" si="201"/>
        <v>1163.3589999999999</v>
      </c>
      <c r="F174" s="106">
        <f t="shared" si="202"/>
        <v>45005</v>
      </c>
      <c r="G174" s="107">
        <f t="shared" si="181"/>
        <v>5.1429313504658403E-4</v>
      </c>
      <c r="H174" s="108">
        <f t="shared" si="194"/>
        <v>45068</v>
      </c>
      <c r="I174" s="108">
        <f t="shared" si="182"/>
        <v>45068</v>
      </c>
      <c r="J174" s="109">
        <f t="shared" si="190"/>
        <v>20</v>
      </c>
      <c r="K174" s="109">
        <f t="shared" si="208"/>
        <v>8</v>
      </c>
      <c r="L174" s="8">
        <f t="shared" si="191"/>
        <v>1.0002056800000001</v>
      </c>
      <c r="M174" s="110">
        <f t="shared" si="204"/>
        <v>1</v>
      </c>
      <c r="N174" s="110">
        <f t="shared" si="199"/>
        <v>1.0066065065407495</v>
      </c>
      <c r="O174" s="103">
        <f t="shared" si="203"/>
        <v>1.00681354</v>
      </c>
      <c r="P174" s="103">
        <f t="shared" si="183"/>
        <v>803.43726654</v>
      </c>
      <c r="Q174" s="11">
        <f t="shared" si="197"/>
        <v>0</v>
      </c>
      <c r="R174" s="30">
        <f t="shared" si="192"/>
        <v>0</v>
      </c>
      <c r="S174" s="8">
        <f t="shared" si="184"/>
        <v>0</v>
      </c>
      <c r="T174" s="113">
        <f t="shared" si="193"/>
        <v>0.16</v>
      </c>
      <c r="U174" s="111">
        <f t="shared" si="200"/>
        <v>3</v>
      </c>
      <c r="V174" s="111">
        <v>252</v>
      </c>
      <c r="W174" s="110">
        <f t="shared" si="185"/>
        <v>1.001768467</v>
      </c>
      <c r="X174" s="103">
        <f t="shared" si="186"/>
        <v>1.42085229</v>
      </c>
      <c r="Y174" s="103">
        <f t="shared" si="187"/>
        <v>0</v>
      </c>
      <c r="Z174" s="114" t="str">
        <f t="shared" si="195"/>
        <v>A+J=</v>
      </c>
      <c r="AA174" s="108">
        <f t="shared" si="196"/>
        <v>45068</v>
      </c>
      <c r="AB174" s="4"/>
      <c r="AD174" s="178">
        <f>[2]Plan1!A233</f>
        <v>43931</v>
      </c>
      <c r="AE174" s="129" t="str">
        <f>[2]Plan1!C233</f>
        <v>Paixão de Cristo</v>
      </c>
      <c r="AG174" s="119">
        <f t="shared" si="210"/>
        <v>3</v>
      </c>
      <c r="AH174" s="121">
        <f t="shared" si="211"/>
        <v>44977</v>
      </c>
      <c r="AI174" s="121">
        <f t="shared" si="205"/>
        <v>44974</v>
      </c>
      <c r="AJ174" s="121">
        <f t="shared" si="206"/>
        <v>44979</v>
      </c>
      <c r="AK174" s="121">
        <f t="shared" si="209"/>
        <v>45005</v>
      </c>
      <c r="AL174" s="119">
        <f t="shared" si="207"/>
        <v>18</v>
      </c>
      <c r="AM174" s="121">
        <f t="shared" si="212"/>
        <v>44981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22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3"/>
      <c r="DH174" s="1"/>
      <c r="DI174" s="1"/>
      <c r="DJ174" s="1"/>
      <c r="DK174" s="1"/>
      <c r="DL174" s="1"/>
      <c r="DM174" s="1"/>
      <c r="DN174" s="1"/>
      <c r="DO174" s="1"/>
      <c r="DP174" s="1"/>
      <c r="DQ174" s="4"/>
      <c r="DS174" s="34"/>
      <c r="DT174" s="17"/>
      <c r="DW174" s="15"/>
    </row>
    <row r="175" spans="1:127" ht="15" x14ac:dyDescent="0.2">
      <c r="A175" s="102">
        <f t="shared" si="188"/>
        <v>45051</v>
      </c>
      <c r="B175" s="103">
        <f t="shared" si="180"/>
        <v>805.35299480000003</v>
      </c>
      <c r="C175" s="180">
        <f t="shared" si="198"/>
        <v>798.00006121067486</v>
      </c>
      <c r="D175" s="104">
        <f t="shared" si="189"/>
        <v>1162.761</v>
      </c>
      <c r="E175" s="105">
        <f t="shared" si="201"/>
        <v>1163.3589999999999</v>
      </c>
      <c r="F175" s="106">
        <f t="shared" si="202"/>
        <v>45005</v>
      </c>
      <c r="G175" s="107">
        <f t="shared" si="181"/>
        <v>5.1429313504658403E-4</v>
      </c>
      <c r="H175" s="108">
        <f t="shared" si="194"/>
        <v>45068</v>
      </c>
      <c r="I175" s="108">
        <f t="shared" si="182"/>
        <v>45068</v>
      </c>
      <c r="J175" s="109">
        <f t="shared" si="190"/>
        <v>20</v>
      </c>
      <c r="K175" s="109">
        <f t="shared" si="208"/>
        <v>9</v>
      </c>
      <c r="L175" s="8">
        <f t="shared" si="191"/>
        <v>1.0002313899999999</v>
      </c>
      <c r="M175" s="110">
        <f t="shared" si="204"/>
        <v>1</v>
      </c>
      <c r="N175" s="110">
        <f t="shared" si="199"/>
        <v>1.0066065065407495</v>
      </c>
      <c r="O175" s="103">
        <f t="shared" si="203"/>
        <v>1.0068394199999999</v>
      </c>
      <c r="P175" s="103">
        <f t="shared" si="183"/>
        <v>803.45791878</v>
      </c>
      <c r="Q175" s="11">
        <f t="shared" si="197"/>
        <v>0</v>
      </c>
      <c r="R175" s="30">
        <f t="shared" si="192"/>
        <v>0</v>
      </c>
      <c r="S175" s="8">
        <f t="shared" si="184"/>
        <v>0</v>
      </c>
      <c r="T175" s="113">
        <f t="shared" si="193"/>
        <v>0.16</v>
      </c>
      <c r="U175" s="111">
        <f t="shared" si="200"/>
        <v>4</v>
      </c>
      <c r="V175" s="111">
        <v>252</v>
      </c>
      <c r="W175" s="110">
        <f t="shared" si="185"/>
        <v>1.0023586499999999</v>
      </c>
      <c r="X175" s="103">
        <f t="shared" si="186"/>
        <v>1.8950760200000001</v>
      </c>
      <c r="Y175" s="103">
        <f t="shared" si="187"/>
        <v>0</v>
      </c>
      <c r="Z175" s="114" t="str">
        <f t="shared" si="195"/>
        <v>A+J=</v>
      </c>
      <c r="AA175" s="108">
        <f t="shared" si="196"/>
        <v>45068</v>
      </c>
      <c r="AB175" s="4"/>
      <c r="AD175" s="178">
        <f>[2]Plan1!A234</f>
        <v>43942</v>
      </c>
      <c r="AE175" s="129" t="str">
        <f>[2]Plan1!C234</f>
        <v>Tiradentes</v>
      </c>
      <c r="AG175" s="119">
        <f t="shared" si="210"/>
        <v>4</v>
      </c>
      <c r="AH175" s="121">
        <f t="shared" si="211"/>
        <v>45005</v>
      </c>
      <c r="AI175" s="121">
        <f t="shared" si="205"/>
        <v>45002</v>
      </c>
      <c r="AJ175" s="121">
        <f t="shared" si="206"/>
        <v>45005</v>
      </c>
      <c r="AK175" s="121">
        <f t="shared" si="209"/>
        <v>45036</v>
      </c>
      <c r="AL175" s="119">
        <f t="shared" si="207"/>
        <v>22</v>
      </c>
      <c r="AM175" s="121">
        <f t="shared" si="212"/>
        <v>45007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22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3"/>
      <c r="DH175" s="1"/>
      <c r="DI175" s="1"/>
      <c r="DJ175" s="1"/>
      <c r="DK175" s="1"/>
      <c r="DL175" s="1"/>
      <c r="DM175" s="1"/>
      <c r="DN175" s="1"/>
      <c r="DO175" s="1"/>
      <c r="DP175" s="1"/>
      <c r="DQ175" s="4"/>
      <c r="DS175" s="34"/>
      <c r="DT175" s="17"/>
      <c r="DW175" s="15"/>
    </row>
    <row r="176" spans="1:127" ht="15" x14ac:dyDescent="0.2">
      <c r="A176" s="102">
        <f t="shared" si="188"/>
        <v>45052</v>
      </c>
      <c r="B176" s="103">
        <f t="shared" si="180"/>
        <v>805.84818356999995</v>
      </c>
      <c r="C176" s="180">
        <f t="shared" si="198"/>
        <v>798.00006121067486</v>
      </c>
      <c r="D176" s="104">
        <f t="shared" si="189"/>
        <v>1162.761</v>
      </c>
      <c r="E176" s="105">
        <f t="shared" si="201"/>
        <v>1163.3589999999999</v>
      </c>
      <c r="F176" s="106">
        <f t="shared" si="202"/>
        <v>45005</v>
      </c>
      <c r="G176" s="107">
        <f t="shared" si="181"/>
        <v>5.1429313504658403E-4</v>
      </c>
      <c r="H176" s="108">
        <f t="shared" si="194"/>
        <v>45068</v>
      </c>
      <c r="I176" s="108">
        <f t="shared" si="182"/>
        <v>45068</v>
      </c>
      <c r="J176" s="109">
        <f t="shared" si="190"/>
        <v>20</v>
      </c>
      <c r="K176" s="109">
        <f t="shared" si="208"/>
        <v>10</v>
      </c>
      <c r="L176" s="8">
        <f t="shared" si="191"/>
        <v>1.0002571099999999</v>
      </c>
      <c r="M176" s="110">
        <f t="shared" si="204"/>
        <v>1</v>
      </c>
      <c r="N176" s="110">
        <f t="shared" si="199"/>
        <v>1.0066065065407495</v>
      </c>
      <c r="O176" s="103">
        <f t="shared" si="203"/>
        <v>1.00686531</v>
      </c>
      <c r="P176" s="103">
        <f t="shared" si="183"/>
        <v>803.47857900999998</v>
      </c>
      <c r="Q176" s="11">
        <f t="shared" si="197"/>
        <v>0</v>
      </c>
      <c r="R176" s="30">
        <f t="shared" si="192"/>
        <v>0</v>
      </c>
      <c r="S176" s="8">
        <f t="shared" si="184"/>
        <v>0</v>
      </c>
      <c r="T176" s="113">
        <f t="shared" si="193"/>
        <v>0.16</v>
      </c>
      <c r="U176" s="111">
        <f t="shared" si="200"/>
        <v>5</v>
      </c>
      <c r="V176" s="111">
        <v>252</v>
      </c>
      <c r="W176" s="110">
        <f t="shared" si="185"/>
        <v>1.0029491820000001</v>
      </c>
      <c r="X176" s="103">
        <f t="shared" si="186"/>
        <v>2.36960456</v>
      </c>
      <c r="Y176" s="103">
        <f t="shared" si="187"/>
        <v>0</v>
      </c>
      <c r="Z176" s="114" t="str">
        <f t="shared" si="195"/>
        <v>A+J=</v>
      </c>
      <c r="AA176" s="108">
        <f t="shared" si="196"/>
        <v>45068</v>
      </c>
      <c r="AB176" s="4"/>
      <c r="AD176" s="178">
        <f>[2]Plan1!A235</f>
        <v>43952</v>
      </c>
      <c r="AE176" s="129" t="str">
        <f>[2]Plan1!C235</f>
        <v>Dia do Trabalho</v>
      </c>
      <c r="AG176" s="119">
        <f t="shared" si="210"/>
        <v>5</v>
      </c>
      <c r="AH176" s="121">
        <f t="shared" si="211"/>
        <v>45036</v>
      </c>
      <c r="AI176" s="121">
        <f t="shared" si="205"/>
        <v>45035</v>
      </c>
      <c r="AJ176" s="121">
        <f t="shared" si="206"/>
        <v>45036</v>
      </c>
      <c r="AK176" s="121">
        <f t="shared" si="209"/>
        <v>45068</v>
      </c>
      <c r="AL176" s="119">
        <f t="shared" si="207"/>
        <v>20</v>
      </c>
      <c r="AM176" s="121">
        <f t="shared" si="212"/>
        <v>45040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22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3"/>
      <c r="DH176" s="1"/>
      <c r="DI176" s="1"/>
      <c r="DJ176" s="1"/>
      <c r="DK176" s="1"/>
      <c r="DL176" s="1"/>
      <c r="DM176" s="1"/>
      <c r="DN176" s="1"/>
      <c r="DO176" s="1"/>
      <c r="DP176" s="1"/>
      <c r="DQ176" s="4"/>
      <c r="DS176" s="34"/>
      <c r="DT176" s="17"/>
      <c r="DW176" s="15"/>
    </row>
    <row r="177" spans="1:124" ht="15" x14ac:dyDescent="0.2">
      <c r="A177" s="102">
        <f t="shared" si="188"/>
        <v>45053</v>
      </c>
      <c r="B177" s="103">
        <f t="shared" si="180"/>
        <v>805.84818356999995</v>
      </c>
      <c r="C177" s="180">
        <f t="shared" si="198"/>
        <v>798.00006121067486</v>
      </c>
      <c r="D177" s="104">
        <f t="shared" si="189"/>
        <v>1162.761</v>
      </c>
      <c r="E177" s="105">
        <f t="shared" si="201"/>
        <v>1163.3589999999999</v>
      </c>
      <c r="F177" s="106">
        <f t="shared" si="202"/>
        <v>45005</v>
      </c>
      <c r="G177" s="107">
        <f t="shared" si="181"/>
        <v>5.1429313504658403E-4</v>
      </c>
      <c r="H177" s="108">
        <f t="shared" si="194"/>
        <v>45068</v>
      </c>
      <c r="I177" s="108">
        <f t="shared" si="182"/>
        <v>45068</v>
      </c>
      <c r="J177" s="109">
        <f t="shared" si="190"/>
        <v>20</v>
      </c>
      <c r="K177" s="109">
        <f t="shared" si="208"/>
        <v>10</v>
      </c>
      <c r="L177" s="8">
        <f t="shared" si="191"/>
        <v>1.0002571099999999</v>
      </c>
      <c r="M177" s="110">
        <f t="shared" si="204"/>
        <v>1</v>
      </c>
      <c r="N177" s="110">
        <f t="shared" si="199"/>
        <v>1.0066065065407495</v>
      </c>
      <c r="O177" s="103">
        <f t="shared" si="203"/>
        <v>1.00686531</v>
      </c>
      <c r="P177" s="103">
        <f t="shared" si="183"/>
        <v>803.47857900999998</v>
      </c>
      <c r="Q177" s="11">
        <f t="shared" si="197"/>
        <v>0</v>
      </c>
      <c r="R177" s="30">
        <f t="shared" si="192"/>
        <v>0</v>
      </c>
      <c r="S177" s="8">
        <f t="shared" si="184"/>
        <v>0</v>
      </c>
      <c r="T177" s="113">
        <f t="shared" si="193"/>
        <v>0.16</v>
      </c>
      <c r="U177" s="111">
        <f t="shared" si="200"/>
        <v>5</v>
      </c>
      <c r="V177" s="111">
        <v>252</v>
      </c>
      <c r="W177" s="110">
        <f t="shared" si="185"/>
        <v>1.0029491820000001</v>
      </c>
      <c r="X177" s="103">
        <f t="shared" si="186"/>
        <v>2.36960456</v>
      </c>
      <c r="Y177" s="103">
        <f t="shared" si="187"/>
        <v>0</v>
      </c>
      <c r="Z177" s="114" t="str">
        <f t="shared" si="195"/>
        <v>A+J=</v>
      </c>
      <c r="AA177" s="108">
        <f t="shared" si="196"/>
        <v>45068</v>
      </c>
      <c r="AB177" s="4"/>
      <c r="AD177" s="178">
        <f>[2]Plan1!A236</f>
        <v>43993</v>
      </c>
      <c r="AE177" s="129" t="str">
        <f>[2]Plan1!C236</f>
        <v>Corpus Christi</v>
      </c>
      <c r="AG177" s="119">
        <f t="shared" si="210"/>
        <v>6</v>
      </c>
      <c r="AH177" s="121">
        <f t="shared" si="211"/>
        <v>45066</v>
      </c>
      <c r="AI177" s="121">
        <f t="shared" si="205"/>
        <v>45065</v>
      </c>
      <c r="AJ177" s="121">
        <f t="shared" si="206"/>
        <v>45068</v>
      </c>
      <c r="AK177" s="121">
        <f t="shared" si="209"/>
        <v>45097</v>
      </c>
      <c r="AL177" s="119">
        <f t="shared" si="207"/>
        <v>20</v>
      </c>
      <c r="AM177" s="121">
        <f t="shared" si="212"/>
        <v>45070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22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3"/>
      <c r="DH177" s="1"/>
      <c r="DI177" s="1"/>
      <c r="DJ177" s="1"/>
      <c r="DK177" s="1"/>
      <c r="DL177" s="1"/>
      <c r="DM177" s="1"/>
      <c r="DN177" s="1"/>
      <c r="DO177" s="1"/>
      <c r="DP177" s="1"/>
      <c r="DQ177" s="4"/>
      <c r="DS177" s="34"/>
      <c r="DT177" s="17"/>
    </row>
    <row r="178" spans="1:124" ht="15" x14ac:dyDescent="0.2">
      <c r="A178" s="102">
        <f t="shared" si="188"/>
        <v>45054</v>
      </c>
      <c r="B178" s="103">
        <f t="shared" si="180"/>
        <v>805.84818356999995</v>
      </c>
      <c r="C178" s="180">
        <f t="shared" si="198"/>
        <v>798.00006121067486</v>
      </c>
      <c r="D178" s="104">
        <f t="shared" si="189"/>
        <v>1162.761</v>
      </c>
      <c r="E178" s="105">
        <f t="shared" si="201"/>
        <v>1163.3589999999999</v>
      </c>
      <c r="F178" s="106">
        <f t="shared" si="202"/>
        <v>45005</v>
      </c>
      <c r="G178" s="107">
        <f t="shared" si="181"/>
        <v>5.1429313504658403E-4</v>
      </c>
      <c r="H178" s="108">
        <f t="shared" si="194"/>
        <v>45068</v>
      </c>
      <c r="I178" s="108">
        <f t="shared" si="182"/>
        <v>45068</v>
      </c>
      <c r="J178" s="109">
        <f t="shared" si="190"/>
        <v>20</v>
      </c>
      <c r="K178" s="109">
        <f t="shared" si="208"/>
        <v>10</v>
      </c>
      <c r="L178" s="8">
        <f t="shared" si="191"/>
        <v>1.0002571099999999</v>
      </c>
      <c r="M178" s="110">
        <f t="shared" si="204"/>
        <v>1</v>
      </c>
      <c r="N178" s="110">
        <f t="shared" si="199"/>
        <v>1.0066065065407495</v>
      </c>
      <c r="O178" s="103">
        <f t="shared" si="203"/>
        <v>1.00686531</v>
      </c>
      <c r="P178" s="103">
        <f t="shared" si="183"/>
        <v>803.47857900999998</v>
      </c>
      <c r="Q178" s="11">
        <f t="shared" si="197"/>
        <v>0</v>
      </c>
      <c r="R178" s="30">
        <f t="shared" si="192"/>
        <v>0</v>
      </c>
      <c r="S178" s="8">
        <f t="shared" si="184"/>
        <v>0</v>
      </c>
      <c r="T178" s="113">
        <f t="shared" si="193"/>
        <v>0.16</v>
      </c>
      <c r="U178" s="111">
        <f t="shared" si="200"/>
        <v>5</v>
      </c>
      <c r="V178" s="111">
        <v>252</v>
      </c>
      <c r="W178" s="110">
        <f t="shared" si="185"/>
        <v>1.0029491820000001</v>
      </c>
      <c r="X178" s="103">
        <f t="shared" si="186"/>
        <v>2.36960456</v>
      </c>
      <c r="Y178" s="103">
        <f t="shared" si="187"/>
        <v>0</v>
      </c>
      <c r="Z178" s="114" t="str">
        <f t="shared" si="195"/>
        <v>A+J=</v>
      </c>
      <c r="AA178" s="108">
        <f t="shared" si="196"/>
        <v>45068</v>
      </c>
      <c r="AB178" s="4"/>
      <c r="AD178" s="178">
        <f>[2]Plan1!A237</f>
        <v>44081</v>
      </c>
      <c r="AE178" s="129" t="str">
        <f>[2]Plan1!C237</f>
        <v>Independência do Brasil</v>
      </c>
      <c r="AG178" s="119">
        <f t="shared" si="210"/>
        <v>7</v>
      </c>
      <c r="AH178" s="121">
        <f t="shared" si="211"/>
        <v>45097</v>
      </c>
      <c r="AI178" s="121">
        <f t="shared" si="205"/>
        <v>45096</v>
      </c>
      <c r="AJ178" s="121">
        <f t="shared" si="206"/>
        <v>45097</v>
      </c>
      <c r="AK178" s="121">
        <f t="shared" si="209"/>
        <v>45127</v>
      </c>
      <c r="AL178" s="119">
        <f t="shared" si="207"/>
        <v>22</v>
      </c>
      <c r="AM178" s="121">
        <f t="shared" si="212"/>
        <v>45099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22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3"/>
      <c r="DH178" s="1"/>
      <c r="DI178" s="1"/>
      <c r="DJ178" s="1"/>
      <c r="DK178" s="1"/>
      <c r="DL178" s="1"/>
      <c r="DM178" s="1"/>
      <c r="DN178" s="1"/>
      <c r="DO178" s="1"/>
      <c r="DP178" s="1"/>
      <c r="DQ178" s="4"/>
      <c r="DS178" s="34"/>
      <c r="DT178" s="17"/>
    </row>
    <row r="179" spans="1:124" ht="15" x14ac:dyDescent="0.2">
      <c r="A179" s="102">
        <f t="shared" si="188"/>
        <v>45055</v>
      </c>
      <c r="B179" s="103">
        <f t="shared" si="180"/>
        <v>806.34366753999996</v>
      </c>
      <c r="C179" s="180">
        <f t="shared" si="198"/>
        <v>798.00006121067486</v>
      </c>
      <c r="D179" s="104">
        <f t="shared" si="189"/>
        <v>1162.761</v>
      </c>
      <c r="E179" s="105">
        <f t="shared" si="201"/>
        <v>1163.3589999999999</v>
      </c>
      <c r="F179" s="106">
        <f t="shared" si="202"/>
        <v>45005</v>
      </c>
      <c r="G179" s="107">
        <f t="shared" si="181"/>
        <v>5.1429313504658403E-4</v>
      </c>
      <c r="H179" s="108">
        <f t="shared" si="194"/>
        <v>45068</v>
      </c>
      <c r="I179" s="108">
        <f t="shared" si="182"/>
        <v>45068</v>
      </c>
      <c r="J179" s="109">
        <f t="shared" si="190"/>
        <v>20</v>
      </c>
      <c r="K179" s="109">
        <f t="shared" si="208"/>
        <v>11</v>
      </c>
      <c r="L179" s="8">
        <f t="shared" si="191"/>
        <v>1.00028282</v>
      </c>
      <c r="M179" s="110">
        <f t="shared" si="204"/>
        <v>1</v>
      </c>
      <c r="N179" s="110">
        <f t="shared" si="199"/>
        <v>1.0066065065407495</v>
      </c>
      <c r="O179" s="103">
        <f t="shared" si="203"/>
        <v>1.0068911899999999</v>
      </c>
      <c r="P179" s="103">
        <f t="shared" si="183"/>
        <v>803.49923124999998</v>
      </c>
      <c r="Q179" s="11">
        <f t="shared" si="197"/>
        <v>0</v>
      </c>
      <c r="R179" s="30">
        <f t="shared" si="192"/>
        <v>0</v>
      </c>
      <c r="S179" s="8">
        <f t="shared" si="184"/>
        <v>0</v>
      </c>
      <c r="T179" s="113">
        <f t="shared" si="193"/>
        <v>0.16</v>
      </c>
      <c r="U179" s="111">
        <f t="shared" si="200"/>
        <v>6</v>
      </c>
      <c r="V179" s="111">
        <v>252</v>
      </c>
      <c r="W179" s="110">
        <f t="shared" si="185"/>
        <v>1.003540061</v>
      </c>
      <c r="X179" s="103">
        <f t="shared" si="186"/>
        <v>2.84443629</v>
      </c>
      <c r="Y179" s="103">
        <f t="shared" si="187"/>
        <v>0</v>
      </c>
      <c r="Z179" s="114" t="str">
        <f t="shared" si="195"/>
        <v>A+J=</v>
      </c>
      <c r="AA179" s="108">
        <f t="shared" si="196"/>
        <v>45068</v>
      </c>
      <c r="AB179" s="4"/>
      <c r="AD179" s="178">
        <f>[2]Plan1!A238</f>
        <v>44116</v>
      </c>
      <c r="AE179" s="129" t="str">
        <f>[2]Plan1!C238</f>
        <v>Nossa Sr.a Aparecida - Padroeira do Brasil</v>
      </c>
      <c r="AG179" s="119">
        <f t="shared" si="210"/>
        <v>8</v>
      </c>
      <c r="AH179" s="121">
        <f t="shared" si="211"/>
        <v>45127</v>
      </c>
      <c r="AI179" s="121">
        <f t="shared" si="205"/>
        <v>45126</v>
      </c>
      <c r="AJ179" s="121">
        <f t="shared" si="206"/>
        <v>45127</v>
      </c>
      <c r="AK179" s="121">
        <f t="shared" si="209"/>
        <v>45159</v>
      </c>
      <c r="AL179" s="119">
        <f t="shared" si="207"/>
        <v>22</v>
      </c>
      <c r="AM179" s="121">
        <f t="shared" si="212"/>
        <v>45131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22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3"/>
      <c r="DH179" s="1"/>
      <c r="DI179" s="1"/>
      <c r="DJ179" s="1"/>
      <c r="DK179" s="1"/>
      <c r="DL179" s="1"/>
      <c r="DM179" s="1"/>
      <c r="DN179" s="1"/>
      <c r="DO179" s="1"/>
      <c r="DP179" s="1"/>
      <c r="DQ179" s="4"/>
      <c r="DS179" s="34"/>
      <c r="DT179" s="17"/>
    </row>
    <row r="180" spans="1:124" ht="15" x14ac:dyDescent="0.2">
      <c r="A180" s="102">
        <f t="shared" si="188"/>
        <v>45056</v>
      </c>
      <c r="B180" s="103">
        <f t="shared" si="180"/>
        <v>806.83946354999989</v>
      </c>
      <c r="C180" s="180">
        <f t="shared" si="198"/>
        <v>798.00006121067486</v>
      </c>
      <c r="D180" s="104">
        <f t="shared" si="189"/>
        <v>1162.761</v>
      </c>
      <c r="E180" s="105">
        <f t="shared" si="201"/>
        <v>1163.3589999999999</v>
      </c>
      <c r="F180" s="106">
        <f t="shared" si="202"/>
        <v>45005</v>
      </c>
      <c r="G180" s="107">
        <f t="shared" si="181"/>
        <v>5.1429313504658403E-4</v>
      </c>
      <c r="H180" s="108">
        <f t="shared" si="194"/>
        <v>45068</v>
      </c>
      <c r="I180" s="108">
        <f t="shared" si="182"/>
        <v>45068</v>
      </c>
      <c r="J180" s="109">
        <f t="shared" si="190"/>
        <v>20</v>
      </c>
      <c r="K180" s="109">
        <f t="shared" si="208"/>
        <v>12</v>
      </c>
      <c r="L180" s="8">
        <f t="shared" si="191"/>
        <v>1.00030854</v>
      </c>
      <c r="M180" s="110">
        <f t="shared" si="204"/>
        <v>1</v>
      </c>
      <c r="N180" s="110">
        <f t="shared" si="199"/>
        <v>1.0066065065407495</v>
      </c>
      <c r="O180" s="103">
        <f t="shared" si="203"/>
        <v>1.00691708</v>
      </c>
      <c r="P180" s="103">
        <f t="shared" si="183"/>
        <v>803.51989146999995</v>
      </c>
      <c r="Q180" s="11">
        <f t="shared" si="197"/>
        <v>0</v>
      </c>
      <c r="R180" s="30">
        <f t="shared" si="192"/>
        <v>0</v>
      </c>
      <c r="S180" s="8">
        <f t="shared" si="184"/>
        <v>0</v>
      </c>
      <c r="T180" s="113">
        <f t="shared" si="193"/>
        <v>0.16</v>
      </c>
      <c r="U180" s="111">
        <f t="shared" si="200"/>
        <v>7</v>
      </c>
      <c r="V180" s="111">
        <v>252</v>
      </c>
      <c r="W180" s="110">
        <f t="shared" si="185"/>
        <v>1.004131288</v>
      </c>
      <c r="X180" s="103">
        <f t="shared" si="186"/>
        <v>3.3195720799999999</v>
      </c>
      <c r="Y180" s="103">
        <f t="shared" si="187"/>
        <v>0</v>
      </c>
      <c r="Z180" s="114" t="str">
        <f t="shared" si="195"/>
        <v>A+J=</v>
      </c>
      <c r="AA180" s="108">
        <f t="shared" si="196"/>
        <v>45068</v>
      </c>
      <c r="AB180" s="4"/>
      <c r="AD180" s="178">
        <f>[2]Plan1!A239</f>
        <v>44137</v>
      </c>
      <c r="AE180" s="129" t="str">
        <f>[2]Plan1!C239</f>
        <v>Finados</v>
      </c>
      <c r="AG180" s="119">
        <f t="shared" si="210"/>
        <v>9</v>
      </c>
      <c r="AH180" s="121">
        <f t="shared" si="211"/>
        <v>45158</v>
      </c>
      <c r="AI180" s="121">
        <f t="shared" si="205"/>
        <v>45156</v>
      </c>
      <c r="AJ180" s="121">
        <f t="shared" si="206"/>
        <v>45159</v>
      </c>
      <c r="AK180" s="121">
        <f t="shared" si="209"/>
        <v>45189</v>
      </c>
      <c r="AL180" s="119">
        <f t="shared" si="207"/>
        <v>21</v>
      </c>
      <c r="AM180" s="121">
        <f t="shared" si="212"/>
        <v>45161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22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3"/>
      <c r="DH180" s="1"/>
      <c r="DI180" s="1"/>
      <c r="DJ180" s="1"/>
      <c r="DK180" s="1"/>
      <c r="DL180" s="1"/>
      <c r="DM180" s="1"/>
      <c r="DN180" s="1"/>
      <c r="DO180" s="1"/>
      <c r="DP180" s="1"/>
      <c r="DQ180" s="4"/>
      <c r="DS180" s="34"/>
      <c r="DT180" s="17"/>
    </row>
    <row r="181" spans="1:124" ht="15" x14ac:dyDescent="0.2">
      <c r="A181" s="102">
        <f t="shared" si="188"/>
        <v>45057</v>
      </c>
      <c r="B181" s="103">
        <f t="shared" si="180"/>
        <v>807.33556442999998</v>
      </c>
      <c r="C181" s="180">
        <f t="shared" si="198"/>
        <v>798.00006121067486</v>
      </c>
      <c r="D181" s="104">
        <f t="shared" si="189"/>
        <v>1162.761</v>
      </c>
      <c r="E181" s="105">
        <f t="shared" si="201"/>
        <v>1163.3589999999999</v>
      </c>
      <c r="F181" s="106">
        <f t="shared" si="202"/>
        <v>45005</v>
      </c>
      <c r="G181" s="107">
        <f t="shared" si="181"/>
        <v>5.1429313504658403E-4</v>
      </c>
      <c r="H181" s="108">
        <f t="shared" si="194"/>
        <v>45068</v>
      </c>
      <c r="I181" s="108">
        <f t="shared" si="182"/>
        <v>45068</v>
      </c>
      <c r="J181" s="109">
        <f t="shared" si="190"/>
        <v>20</v>
      </c>
      <c r="K181" s="109">
        <f t="shared" si="208"/>
        <v>13</v>
      </c>
      <c r="L181" s="8">
        <f t="shared" si="191"/>
        <v>1.00033426</v>
      </c>
      <c r="M181" s="110">
        <f t="shared" si="204"/>
        <v>1</v>
      </c>
      <c r="N181" s="110">
        <f t="shared" si="199"/>
        <v>1.0066065065407495</v>
      </c>
      <c r="O181" s="103">
        <f t="shared" si="203"/>
        <v>1.0069429700000001</v>
      </c>
      <c r="P181" s="103">
        <f t="shared" si="183"/>
        <v>803.54055169000003</v>
      </c>
      <c r="Q181" s="11">
        <f t="shared" si="197"/>
        <v>0</v>
      </c>
      <c r="R181" s="30">
        <f t="shared" si="192"/>
        <v>0</v>
      </c>
      <c r="S181" s="8">
        <f t="shared" si="184"/>
        <v>0</v>
      </c>
      <c r="T181" s="113">
        <f t="shared" si="193"/>
        <v>0.16</v>
      </c>
      <c r="U181" s="111">
        <f t="shared" si="200"/>
        <v>8</v>
      </c>
      <c r="V181" s="111">
        <v>252</v>
      </c>
      <c r="W181" s="110">
        <f t="shared" si="185"/>
        <v>1.0047228640000001</v>
      </c>
      <c r="X181" s="103">
        <f t="shared" si="186"/>
        <v>3.7950127400000002</v>
      </c>
      <c r="Y181" s="103">
        <f t="shared" si="187"/>
        <v>0</v>
      </c>
      <c r="Z181" s="114" t="str">
        <f t="shared" si="195"/>
        <v>A+J=</v>
      </c>
      <c r="AA181" s="108">
        <f t="shared" si="196"/>
        <v>45068</v>
      </c>
      <c r="AB181" s="4"/>
      <c r="AD181" s="178">
        <f>[2]Plan1!A240</f>
        <v>44150</v>
      </c>
      <c r="AE181" s="129" t="str">
        <f>[2]Plan1!C240</f>
        <v>Proclamação da República</v>
      </c>
      <c r="AG181" s="119">
        <f t="shared" si="210"/>
        <v>10</v>
      </c>
      <c r="AH181" s="121">
        <f t="shared" si="211"/>
        <v>45189</v>
      </c>
      <c r="AI181" s="121">
        <f t="shared" si="205"/>
        <v>45188</v>
      </c>
      <c r="AJ181" s="121">
        <f t="shared" si="206"/>
        <v>45189</v>
      </c>
      <c r="AK181" s="121">
        <f t="shared" si="209"/>
        <v>45219</v>
      </c>
      <c r="AL181" s="119">
        <f t="shared" si="207"/>
        <v>21</v>
      </c>
      <c r="AM181" s="121">
        <f t="shared" si="212"/>
        <v>45191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22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3"/>
      <c r="DH181" s="1"/>
      <c r="DI181" s="1"/>
      <c r="DJ181" s="1"/>
      <c r="DK181" s="1"/>
      <c r="DL181" s="1"/>
      <c r="DM181" s="1"/>
      <c r="DN181" s="1"/>
      <c r="DO181" s="1"/>
      <c r="DP181" s="1"/>
      <c r="DQ181" s="4"/>
      <c r="DS181" s="34"/>
      <c r="DT181" s="17"/>
    </row>
    <row r="182" spans="1:124" ht="15" x14ac:dyDescent="0.2">
      <c r="A182" s="102">
        <f t="shared" si="188"/>
        <v>45058</v>
      </c>
      <c r="B182" s="103">
        <f t="shared" si="180"/>
        <v>807.83196137000004</v>
      </c>
      <c r="C182" s="180">
        <f t="shared" si="198"/>
        <v>798.00006121067486</v>
      </c>
      <c r="D182" s="104">
        <f t="shared" si="189"/>
        <v>1162.761</v>
      </c>
      <c r="E182" s="105">
        <f t="shared" si="201"/>
        <v>1163.3589999999999</v>
      </c>
      <c r="F182" s="106">
        <f t="shared" si="202"/>
        <v>45005</v>
      </c>
      <c r="G182" s="107">
        <f t="shared" si="181"/>
        <v>5.1429313504658403E-4</v>
      </c>
      <c r="H182" s="108">
        <f t="shared" si="194"/>
        <v>45068</v>
      </c>
      <c r="I182" s="108">
        <f t="shared" si="182"/>
        <v>45068</v>
      </c>
      <c r="J182" s="109">
        <f t="shared" si="190"/>
        <v>20</v>
      </c>
      <c r="K182" s="109">
        <f t="shared" si="208"/>
        <v>14</v>
      </c>
      <c r="L182" s="8">
        <f t="shared" si="191"/>
        <v>1.0003599700000001</v>
      </c>
      <c r="M182" s="110">
        <f t="shared" si="204"/>
        <v>1</v>
      </c>
      <c r="N182" s="110">
        <f t="shared" si="199"/>
        <v>1.0066065065407495</v>
      </c>
      <c r="O182" s="103">
        <f t="shared" si="203"/>
        <v>1.00696885</v>
      </c>
      <c r="P182" s="103">
        <f t="shared" si="183"/>
        <v>803.56120393000003</v>
      </c>
      <c r="Q182" s="11">
        <f t="shared" si="197"/>
        <v>0</v>
      </c>
      <c r="R182" s="30">
        <f t="shared" si="192"/>
        <v>0</v>
      </c>
      <c r="S182" s="8">
        <f t="shared" si="184"/>
        <v>0</v>
      </c>
      <c r="T182" s="113">
        <f t="shared" si="193"/>
        <v>0.16</v>
      </c>
      <c r="U182" s="111">
        <f t="shared" si="200"/>
        <v>9</v>
      </c>
      <c r="V182" s="111">
        <v>252</v>
      </c>
      <c r="W182" s="110">
        <f t="shared" si="185"/>
        <v>1.005314788</v>
      </c>
      <c r="X182" s="103">
        <f t="shared" si="186"/>
        <v>4.2707574399999997</v>
      </c>
      <c r="Y182" s="103">
        <f t="shared" si="187"/>
        <v>0</v>
      </c>
      <c r="Z182" s="114" t="str">
        <f t="shared" si="195"/>
        <v>A+J=</v>
      </c>
      <c r="AA182" s="108">
        <f t="shared" si="196"/>
        <v>45068</v>
      </c>
      <c r="AB182" s="4"/>
      <c r="AD182" s="178">
        <f>[2]Plan1!A241</f>
        <v>44190</v>
      </c>
      <c r="AE182" s="129" t="str">
        <f>[2]Plan1!C241</f>
        <v>Natal</v>
      </c>
      <c r="AG182" s="119">
        <f t="shared" si="210"/>
        <v>11</v>
      </c>
      <c r="AH182" s="121">
        <f t="shared" si="211"/>
        <v>45219</v>
      </c>
      <c r="AI182" s="121">
        <f t="shared" si="205"/>
        <v>45218</v>
      </c>
      <c r="AJ182" s="121">
        <f t="shared" si="206"/>
        <v>45219</v>
      </c>
      <c r="AK182" s="121">
        <f t="shared" si="209"/>
        <v>45250</v>
      </c>
      <c r="AL182" s="119">
        <f t="shared" si="207"/>
        <v>19</v>
      </c>
      <c r="AM182" s="121">
        <f t="shared" si="212"/>
        <v>45223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22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3"/>
      <c r="DH182" s="1"/>
      <c r="DI182" s="1"/>
      <c r="DJ182" s="1"/>
      <c r="DK182" s="1"/>
      <c r="DL182" s="1"/>
      <c r="DM182" s="1"/>
      <c r="DN182" s="1"/>
      <c r="DO182" s="1"/>
      <c r="DP182" s="1"/>
      <c r="DQ182" s="4"/>
      <c r="DS182" s="34"/>
      <c r="DT182" s="17"/>
    </row>
    <row r="183" spans="1:124" ht="15" x14ac:dyDescent="0.2">
      <c r="A183" s="102">
        <f t="shared" si="188"/>
        <v>45059</v>
      </c>
      <c r="B183" s="103">
        <f t="shared" si="180"/>
        <v>808.32867123999995</v>
      </c>
      <c r="C183" s="180">
        <f t="shared" si="198"/>
        <v>798.00006121067486</v>
      </c>
      <c r="D183" s="104">
        <f t="shared" si="189"/>
        <v>1162.761</v>
      </c>
      <c r="E183" s="105">
        <f t="shared" si="201"/>
        <v>1163.3589999999999</v>
      </c>
      <c r="F183" s="106">
        <f t="shared" si="202"/>
        <v>45005</v>
      </c>
      <c r="G183" s="107">
        <f t="shared" si="181"/>
        <v>5.1429313504658403E-4</v>
      </c>
      <c r="H183" s="108">
        <f t="shared" si="194"/>
        <v>45068</v>
      </c>
      <c r="I183" s="108">
        <f t="shared" si="182"/>
        <v>45068</v>
      </c>
      <c r="J183" s="109">
        <f t="shared" si="190"/>
        <v>20</v>
      </c>
      <c r="K183" s="109">
        <f t="shared" si="208"/>
        <v>15</v>
      </c>
      <c r="L183" s="8">
        <f t="shared" si="191"/>
        <v>1.0003856900000001</v>
      </c>
      <c r="M183" s="110">
        <f t="shared" si="204"/>
        <v>1</v>
      </c>
      <c r="N183" s="110">
        <f t="shared" si="199"/>
        <v>1.0066065065407495</v>
      </c>
      <c r="O183" s="103">
        <f t="shared" si="203"/>
        <v>1.0069947400000001</v>
      </c>
      <c r="P183" s="103">
        <f t="shared" si="183"/>
        <v>803.58186415</v>
      </c>
      <c r="Q183" s="11">
        <f t="shared" si="197"/>
        <v>0</v>
      </c>
      <c r="R183" s="30">
        <f t="shared" si="192"/>
        <v>0</v>
      </c>
      <c r="S183" s="8">
        <f t="shared" si="184"/>
        <v>0</v>
      </c>
      <c r="T183" s="113">
        <f t="shared" si="193"/>
        <v>0.16</v>
      </c>
      <c r="U183" s="111">
        <f t="shared" si="200"/>
        <v>10</v>
      </c>
      <c r="V183" s="111">
        <v>252</v>
      </c>
      <c r="W183" s="110">
        <f t="shared" si="185"/>
        <v>1.005907061</v>
      </c>
      <c r="X183" s="103">
        <f t="shared" si="186"/>
        <v>4.7468070899999999</v>
      </c>
      <c r="Y183" s="103">
        <f t="shared" si="187"/>
        <v>0</v>
      </c>
      <c r="Z183" s="114" t="str">
        <f t="shared" si="195"/>
        <v>A+J=</v>
      </c>
      <c r="AA183" s="108">
        <f t="shared" si="196"/>
        <v>45068</v>
      </c>
      <c r="AB183" s="4"/>
      <c r="AD183" s="178">
        <f>[2]Plan1!A242</f>
        <v>44197</v>
      </c>
      <c r="AE183" s="129" t="str">
        <f>[2]Plan1!C242</f>
        <v>Confraternização Universal</v>
      </c>
      <c r="AG183" s="119">
        <f t="shared" si="210"/>
        <v>12</v>
      </c>
      <c r="AH183" s="121">
        <f t="shared" si="211"/>
        <v>45250</v>
      </c>
      <c r="AI183" s="121">
        <f t="shared" si="205"/>
        <v>45247</v>
      </c>
      <c r="AJ183" s="121">
        <f t="shared" si="206"/>
        <v>45250</v>
      </c>
      <c r="AK183" s="121">
        <f t="shared" si="209"/>
        <v>45280</v>
      </c>
      <c r="AL183" s="119">
        <f t="shared" si="207"/>
        <v>22</v>
      </c>
      <c r="AM183" s="121">
        <f t="shared" si="212"/>
        <v>45252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22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3"/>
      <c r="DH183" s="1"/>
      <c r="DI183" s="1"/>
      <c r="DJ183" s="1"/>
      <c r="DK183" s="1"/>
      <c r="DL183" s="1"/>
      <c r="DM183" s="1"/>
      <c r="DN183" s="1"/>
      <c r="DO183" s="1"/>
      <c r="DP183" s="1"/>
      <c r="DQ183" s="4"/>
      <c r="DS183" s="34"/>
      <c r="DT183" s="17"/>
    </row>
    <row r="184" spans="1:124" ht="15" x14ac:dyDescent="0.2">
      <c r="A184" s="102">
        <f t="shared" si="188"/>
        <v>45060</v>
      </c>
      <c r="B184" s="103">
        <f t="shared" si="180"/>
        <v>808.32867123999995</v>
      </c>
      <c r="C184" s="180">
        <f t="shared" si="198"/>
        <v>798.00006121067486</v>
      </c>
      <c r="D184" s="104">
        <f t="shared" si="189"/>
        <v>1162.761</v>
      </c>
      <c r="E184" s="105">
        <f t="shared" si="201"/>
        <v>1163.3589999999999</v>
      </c>
      <c r="F184" s="106">
        <f t="shared" si="202"/>
        <v>45005</v>
      </c>
      <c r="G184" s="107">
        <f t="shared" si="181"/>
        <v>5.1429313504658403E-4</v>
      </c>
      <c r="H184" s="108">
        <f t="shared" si="194"/>
        <v>45068</v>
      </c>
      <c r="I184" s="108">
        <f t="shared" si="182"/>
        <v>45068</v>
      </c>
      <c r="J184" s="109">
        <f t="shared" si="190"/>
        <v>20</v>
      </c>
      <c r="K184" s="109">
        <f t="shared" si="208"/>
        <v>15</v>
      </c>
      <c r="L184" s="8">
        <f t="shared" si="191"/>
        <v>1.0003856900000001</v>
      </c>
      <c r="M184" s="110">
        <f t="shared" si="204"/>
        <v>1</v>
      </c>
      <c r="N184" s="110">
        <f t="shared" si="199"/>
        <v>1.0066065065407495</v>
      </c>
      <c r="O184" s="103">
        <f t="shared" si="203"/>
        <v>1.0069947400000001</v>
      </c>
      <c r="P184" s="103">
        <f t="shared" si="183"/>
        <v>803.58186415</v>
      </c>
      <c r="Q184" s="11">
        <f t="shared" si="197"/>
        <v>0</v>
      </c>
      <c r="R184" s="30">
        <f t="shared" si="192"/>
        <v>0</v>
      </c>
      <c r="S184" s="8">
        <f t="shared" si="184"/>
        <v>0</v>
      </c>
      <c r="T184" s="113">
        <f t="shared" si="193"/>
        <v>0.16</v>
      </c>
      <c r="U184" s="111">
        <f t="shared" si="200"/>
        <v>10</v>
      </c>
      <c r="V184" s="111">
        <v>252</v>
      </c>
      <c r="W184" s="110">
        <f t="shared" si="185"/>
        <v>1.005907061</v>
      </c>
      <c r="X184" s="103">
        <f t="shared" si="186"/>
        <v>4.7468070899999999</v>
      </c>
      <c r="Y184" s="103">
        <f t="shared" si="187"/>
        <v>0</v>
      </c>
      <c r="Z184" s="114" t="str">
        <f t="shared" si="195"/>
        <v>A+J=</v>
      </c>
      <c r="AA184" s="108">
        <f t="shared" si="196"/>
        <v>45068</v>
      </c>
      <c r="AB184" s="4"/>
      <c r="AD184" s="178">
        <f>[2]Plan1!A243</f>
        <v>44242</v>
      </c>
      <c r="AE184" s="129" t="str">
        <f>[2]Plan1!C243</f>
        <v>Carnaval</v>
      </c>
      <c r="AG184" s="119">
        <f t="shared" si="210"/>
        <v>13</v>
      </c>
      <c r="AH184" s="121">
        <f t="shared" si="211"/>
        <v>45280</v>
      </c>
      <c r="AI184" s="121">
        <f t="shared" si="205"/>
        <v>45279</v>
      </c>
      <c r="AJ184" s="121">
        <f t="shared" si="206"/>
        <v>45280</v>
      </c>
      <c r="AK184" s="121">
        <f t="shared" si="209"/>
        <v>45313</v>
      </c>
      <c r="AL184" s="119">
        <f t="shared" si="207"/>
        <v>21</v>
      </c>
      <c r="AM184" s="121">
        <f t="shared" si="212"/>
        <v>45282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22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3"/>
      <c r="DH184" s="1"/>
      <c r="DI184" s="1"/>
      <c r="DJ184" s="1"/>
      <c r="DK184" s="1"/>
      <c r="DL184" s="1"/>
      <c r="DM184" s="1"/>
      <c r="DN184" s="1"/>
      <c r="DO184" s="1"/>
      <c r="DP184" s="1"/>
      <c r="DQ184" s="4"/>
      <c r="DS184" s="34"/>
      <c r="DT184" s="17"/>
    </row>
    <row r="185" spans="1:124" ht="15" x14ac:dyDescent="0.2">
      <c r="A185" s="102">
        <f t="shared" si="188"/>
        <v>45061</v>
      </c>
      <c r="B185" s="103">
        <f t="shared" si="180"/>
        <v>808.32867123999995</v>
      </c>
      <c r="C185" s="180">
        <f t="shared" si="198"/>
        <v>798.00006121067486</v>
      </c>
      <c r="D185" s="104">
        <f t="shared" si="189"/>
        <v>1162.761</v>
      </c>
      <c r="E185" s="105">
        <f t="shared" si="201"/>
        <v>1163.3589999999999</v>
      </c>
      <c r="F185" s="106">
        <f t="shared" si="202"/>
        <v>45005</v>
      </c>
      <c r="G185" s="107">
        <f t="shared" si="181"/>
        <v>5.1429313504658403E-4</v>
      </c>
      <c r="H185" s="108">
        <f t="shared" si="194"/>
        <v>45068</v>
      </c>
      <c r="I185" s="108">
        <f t="shared" si="182"/>
        <v>45068</v>
      </c>
      <c r="J185" s="109">
        <f t="shared" si="190"/>
        <v>20</v>
      </c>
      <c r="K185" s="109">
        <f t="shared" si="208"/>
        <v>15</v>
      </c>
      <c r="L185" s="8">
        <f t="shared" si="191"/>
        <v>1.0003856900000001</v>
      </c>
      <c r="M185" s="110">
        <f t="shared" si="204"/>
        <v>1</v>
      </c>
      <c r="N185" s="110">
        <f t="shared" si="199"/>
        <v>1.0066065065407495</v>
      </c>
      <c r="O185" s="103">
        <f t="shared" si="203"/>
        <v>1.0069947400000001</v>
      </c>
      <c r="P185" s="103">
        <f t="shared" si="183"/>
        <v>803.58186415</v>
      </c>
      <c r="Q185" s="11">
        <f t="shared" si="197"/>
        <v>0</v>
      </c>
      <c r="R185" s="30">
        <f t="shared" si="192"/>
        <v>0</v>
      </c>
      <c r="S185" s="8">
        <f t="shared" si="184"/>
        <v>0</v>
      </c>
      <c r="T185" s="113">
        <f t="shared" si="193"/>
        <v>0.16</v>
      </c>
      <c r="U185" s="111">
        <f t="shared" si="200"/>
        <v>10</v>
      </c>
      <c r="V185" s="111">
        <v>252</v>
      </c>
      <c r="W185" s="110">
        <f t="shared" si="185"/>
        <v>1.005907061</v>
      </c>
      <c r="X185" s="103">
        <f t="shared" si="186"/>
        <v>4.7468070899999999</v>
      </c>
      <c r="Y185" s="103">
        <f t="shared" si="187"/>
        <v>0</v>
      </c>
      <c r="Z185" s="114" t="str">
        <f t="shared" si="195"/>
        <v>A+J=</v>
      </c>
      <c r="AA185" s="108">
        <f t="shared" si="196"/>
        <v>45068</v>
      </c>
      <c r="AB185" s="4"/>
      <c r="AD185" s="178">
        <f>[2]Plan1!A244</f>
        <v>44243</v>
      </c>
      <c r="AE185" s="129" t="str">
        <f>[2]Plan1!C244</f>
        <v>Carnaval</v>
      </c>
      <c r="AG185" s="119">
        <f t="shared" si="210"/>
        <v>14</v>
      </c>
      <c r="AH185" s="121">
        <f t="shared" si="211"/>
        <v>45311</v>
      </c>
      <c r="AI185" s="121">
        <f t="shared" si="205"/>
        <v>45310</v>
      </c>
      <c r="AJ185" s="121">
        <f t="shared" si="206"/>
        <v>45313</v>
      </c>
      <c r="AK185" s="121">
        <f t="shared" si="209"/>
        <v>45342</v>
      </c>
      <c r="AL185" s="119">
        <f t="shared" si="207"/>
        <v>19</v>
      </c>
      <c r="AM185" s="121">
        <f t="shared" si="212"/>
        <v>45315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22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3"/>
      <c r="DH185" s="1"/>
      <c r="DI185" s="1"/>
      <c r="DJ185" s="1"/>
      <c r="DK185" s="1"/>
      <c r="DL185" s="1"/>
      <c r="DM185" s="1"/>
      <c r="DN185" s="1"/>
      <c r="DO185" s="1"/>
      <c r="DP185" s="1"/>
      <c r="DQ185" s="4"/>
      <c r="DS185" s="34"/>
      <c r="DT185" s="17"/>
    </row>
    <row r="186" spans="1:124" ht="15" x14ac:dyDescent="0.2">
      <c r="A186" s="102">
        <f t="shared" si="188"/>
        <v>45062</v>
      </c>
      <c r="B186" s="103">
        <f t="shared" si="180"/>
        <v>808.82568603999994</v>
      </c>
      <c r="C186" s="180">
        <f t="shared" si="198"/>
        <v>798.00006121067486</v>
      </c>
      <c r="D186" s="104">
        <f t="shared" si="189"/>
        <v>1162.761</v>
      </c>
      <c r="E186" s="105">
        <f t="shared" si="201"/>
        <v>1163.3589999999999</v>
      </c>
      <c r="F186" s="106">
        <f t="shared" si="202"/>
        <v>45005</v>
      </c>
      <c r="G186" s="107">
        <f t="shared" si="181"/>
        <v>5.1429313504658403E-4</v>
      </c>
      <c r="H186" s="108">
        <f t="shared" si="194"/>
        <v>45068</v>
      </c>
      <c r="I186" s="108">
        <f t="shared" si="182"/>
        <v>45068</v>
      </c>
      <c r="J186" s="109">
        <f t="shared" si="190"/>
        <v>20</v>
      </c>
      <c r="K186" s="109">
        <f t="shared" si="208"/>
        <v>16</v>
      </c>
      <c r="L186" s="8">
        <f t="shared" si="191"/>
        <v>1.0004114099999999</v>
      </c>
      <c r="M186" s="110">
        <f t="shared" si="204"/>
        <v>1</v>
      </c>
      <c r="N186" s="110">
        <f t="shared" si="199"/>
        <v>1.0066065065407495</v>
      </c>
      <c r="O186" s="103">
        <f t="shared" si="203"/>
        <v>1.00702063</v>
      </c>
      <c r="P186" s="103">
        <f t="shared" si="183"/>
        <v>803.60252437999998</v>
      </c>
      <c r="Q186" s="11">
        <f t="shared" si="197"/>
        <v>0</v>
      </c>
      <c r="R186" s="30">
        <f t="shared" si="192"/>
        <v>0</v>
      </c>
      <c r="S186" s="8">
        <f t="shared" si="184"/>
        <v>0</v>
      </c>
      <c r="T186" s="113">
        <f t="shared" si="193"/>
        <v>0.16</v>
      </c>
      <c r="U186" s="111">
        <f t="shared" si="200"/>
        <v>11</v>
      </c>
      <c r="V186" s="111">
        <v>252</v>
      </c>
      <c r="W186" s="110">
        <f t="shared" si="185"/>
        <v>1.0064996829999999</v>
      </c>
      <c r="X186" s="103">
        <f t="shared" si="186"/>
        <v>5.2231616599999997</v>
      </c>
      <c r="Y186" s="103">
        <f t="shared" si="187"/>
        <v>0</v>
      </c>
      <c r="Z186" s="114" t="str">
        <f t="shared" si="195"/>
        <v>A+J=</v>
      </c>
      <c r="AA186" s="108">
        <f t="shared" si="196"/>
        <v>45068</v>
      </c>
      <c r="AB186" s="4"/>
      <c r="AD186" s="178">
        <f>[2]Plan1!A245</f>
        <v>44288</v>
      </c>
      <c r="AE186" s="129" t="str">
        <f>[2]Plan1!C245</f>
        <v>Paixão de Cristo</v>
      </c>
      <c r="AG186" s="119">
        <f t="shared" si="210"/>
        <v>15</v>
      </c>
      <c r="AH186" s="121">
        <f t="shared" ref="AH186:AH249" si="213">EDATE(AH185,1)</f>
        <v>45342</v>
      </c>
      <c r="AI186" s="121">
        <f t="shared" si="205"/>
        <v>45341</v>
      </c>
      <c r="AJ186" s="121">
        <f t="shared" si="206"/>
        <v>45342</v>
      </c>
      <c r="AK186" s="121">
        <f t="shared" si="209"/>
        <v>45371</v>
      </c>
      <c r="AL186" s="119">
        <f t="shared" si="207"/>
        <v>21</v>
      </c>
      <c r="AM186" s="121">
        <f t="shared" si="212"/>
        <v>45344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22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3"/>
      <c r="DH186" s="1"/>
      <c r="DI186" s="1"/>
      <c r="DJ186" s="1"/>
      <c r="DK186" s="1"/>
      <c r="DL186" s="1"/>
      <c r="DM186" s="1"/>
      <c r="DN186" s="1"/>
      <c r="DO186" s="1"/>
      <c r="DP186" s="1"/>
      <c r="DQ186" s="4"/>
      <c r="DS186" s="34"/>
      <c r="DT186" s="17"/>
    </row>
    <row r="187" spans="1:124" ht="15" x14ac:dyDescent="0.2">
      <c r="A187" s="102">
        <f t="shared" si="188"/>
        <v>45063</v>
      </c>
      <c r="B187" s="103">
        <f t="shared" si="180"/>
        <v>809.32300578999991</v>
      </c>
      <c r="C187" s="180">
        <f t="shared" si="198"/>
        <v>798.00006121067486</v>
      </c>
      <c r="D187" s="104">
        <f t="shared" si="189"/>
        <v>1162.761</v>
      </c>
      <c r="E187" s="105">
        <f t="shared" si="201"/>
        <v>1163.3589999999999</v>
      </c>
      <c r="F187" s="106">
        <f t="shared" si="202"/>
        <v>45005</v>
      </c>
      <c r="G187" s="107">
        <f t="shared" si="181"/>
        <v>5.1429313504658403E-4</v>
      </c>
      <c r="H187" s="108">
        <f t="shared" si="194"/>
        <v>45068</v>
      </c>
      <c r="I187" s="108">
        <f t="shared" si="182"/>
        <v>45068</v>
      </c>
      <c r="J187" s="109">
        <f t="shared" si="190"/>
        <v>20</v>
      </c>
      <c r="K187" s="109">
        <f t="shared" si="208"/>
        <v>17</v>
      </c>
      <c r="L187" s="8">
        <f t="shared" si="191"/>
        <v>1.0004371299999999</v>
      </c>
      <c r="M187" s="110">
        <f t="shared" si="204"/>
        <v>1</v>
      </c>
      <c r="N187" s="110">
        <f t="shared" si="199"/>
        <v>1.0066065065407495</v>
      </c>
      <c r="O187" s="103">
        <f t="shared" si="203"/>
        <v>1.0070465200000001</v>
      </c>
      <c r="P187" s="103">
        <f t="shared" si="183"/>
        <v>803.62318459999995</v>
      </c>
      <c r="Q187" s="11">
        <f t="shared" si="197"/>
        <v>0</v>
      </c>
      <c r="R187" s="30">
        <f t="shared" si="192"/>
        <v>0</v>
      </c>
      <c r="S187" s="8">
        <f t="shared" si="184"/>
        <v>0</v>
      </c>
      <c r="T187" s="113">
        <f t="shared" si="193"/>
        <v>0.16</v>
      </c>
      <c r="U187" s="111">
        <f t="shared" si="200"/>
        <v>12</v>
      </c>
      <c r="V187" s="111">
        <v>252</v>
      </c>
      <c r="W187" s="110">
        <f t="shared" si="185"/>
        <v>1.007092654</v>
      </c>
      <c r="X187" s="103">
        <f t="shared" si="186"/>
        <v>5.6998211899999998</v>
      </c>
      <c r="Y187" s="103">
        <f t="shared" si="187"/>
        <v>0</v>
      </c>
      <c r="Z187" s="114" t="str">
        <f t="shared" si="195"/>
        <v>A+J=</v>
      </c>
      <c r="AA187" s="108">
        <f t="shared" si="196"/>
        <v>45068</v>
      </c>
      <c r="AB187" s="4"/>
      <c r="AD187" s="178">
        <f>[2]Plan1!A246</f>
        <v>44307</v>
      </c>
      <c r="AE187" s="129" t="str">
        <f>[2]Plan1!C246</f>
        <v>Tiradentes</v>
      </c>
      <c r="AG187" s="119">
        <f t="shared" si="210"/>
        <v>16</v>
      </c>
      <c r="AH187" s="121">
        <f t="shared" si="213"/>
        <v>45371</v>
      </c>
      <c r="AI187" s="121">
        <f t="shared" si="205"/>
        <v>45370</v>
      </c>
      <c r="AJ187" s="121">
        <f t="shared" si="206"/>
        <v>45371</v>
      </c>
      <c r="AK187" s="121">
        <f t="shared" si="209"/>
        <v>45404</v>
      </c>
      <c r="AL187" s="119">
        <f t="shared" si="207"/>
        <v>22</v>
      </c>
      <c r="AM187" s="121">
        <f t="shared" si="212"/>
        <v>45373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22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3"/>
      <c r="DH187" s="1"/>
      <c r="DI187" s="1"/>
      <c r="DJ187" s="1"/>
      <c r="DK187" s="1"/>
      <c r="DL187" s="1"/>
      <c r="DM187" s="1"/>
      <c r="DN187" s="1"/>
      <c r="DO187" s="1"/>
      <c r="DP187" s="1"/>
      <c r="DQ187" s="4"/>
      <c r="DS187" s="34"/>
      <c r="DT187" s="17"/>
    </row>
    <row r="188" spans="1:124" ht="15" x14ac:dyDescent="0.2">
      <c r="A188" s="102">
        <f t="shared" si="188"/>
        <v>45064</v>
      </c>
      <c r="B188" s="103">
        <f t="shared" si="180"/>
        <v>809.82063051</v>
      </c>
      <c r="C188" s="180">
        <f t="shared" si="198"/>
        <v>798.00006121067486</v>
      </c>
      <c r="D188" s="104">
        <f t="shared" si="189"/>
        <v>1162.761</v>
      </c>
      <c r="E188" s="105">
        <f t="shared" si="201"/>
        <v>1163.3589999999999</v>
      </c>
      <c r="F188" s="106">
        <f t="shared" si="202"/>
        <v>45005</v>
      </c>
      <c r="G188" s="107">
        <f t="shared" si="181"/>
        <v>5.1429313504658403E-4</v>
      </c>
      <c r="H188" s="108">
        <f t="shared" si="194"/>
        <v>45068</v>
      </c>
      <c r="I188" s="108">
        <f t="shared" si="182"/>
        <v>45068</v>
      </c>
      <c r="J188" s="109">
        <f t="shared" si="190"/>
        <v>20</v>
      </c>
      <c r="K188" s="109">
        <f t="shared" si="208"/>
        <v>18</v>
      </c>
      <c r="L188" s="8">
        <f t="shared" si="191"/>
        <v>1.0004628499999999</v>
      </c>
      <c r="M188" s="110">
        <f t="shared" si="204"/>
        <v>1</v>
      </c>
      <c r="N188" s="110">
        <f t="shared" si="199"/>
        <v>1.0066065065407495</v>
      </c>
      <c r="O188" s="103">
        <f t="shared" si="203"/>
        <v>1.0070724099999999</v>
      </c>
      <c r="P188" s="103">
        <f t="shared" si="183"/>
        <v>803.64384482000003</v>
      </c>
      <c r="Q188" s="11">
        <f t="shared" si="197"/>
        <v>0</v>
      </c>
      <c r="R188" s="30">
        <f t="shared" si="192"/>
        <v>0</v>
      </c>
      <c r="S188" s="8">
        <f t="shared" si="184"/>
        <v>0</v>
      </c>
      <c r="T188" s="113">
        <f t="shared" si="193"/>
        <v>0.16</v>
      </c>
      <c r="U188" s="111">
        <f t="shared" si="200"/>
        <v>13</v>
      </c>
      <c r="V188" s="111">
        <v>252</v>
      </c>
      <c r="W188" s="110">
        <f t="shared" si="185"/>
        <v>1.0076859739999999</v>
      </c>
      <c r="X188" s="103">
        <f t="shared" si="186"/>
        <v>6.17678569</v>
      </c>
      <c r="Y188" s="103">
        <f t="shared" si="187"/>
        <v>0</v>
      </c>
      <c r="Z188" s="114" t="str">
        <f t="shared" si="195"/>
        <v>A+J=</v>
      </c>
      <c r="AA188" s="108">
        <f t="shared" si="196"/>
        <v>45068</v>
      </c>
      <c r="AB188" s="4"/>
      <c r="AD188" s="178">
        <f>[2]Plan1!A247</f>
        <v>44317</v>
      </c>
      <c r="AE188" s="129" t="str">
        <f>[2]Plan1!C247</f>
        <v>Dia do Trabalho</v>
      </c>
      <c r="AG188" s="119">
        <f t="shared" si="210"/>
        <v>17</v>
      </c>
      <c r="AH188" s="121">
        <f t="shared" si="213"/>
        <v>45402</v>
      </c>
      <c r="AI188" s="121">
        <f t="shared" si="205"/>
        <v>45401</v>
      </c>
      <c r="AJ188" s="121">
        <f t="shared" si="206"/>
        <v>45404</v>
      </c>
      <c r="AK188" s="121">
        <f t="shared" si="209"/>
        <v>45432</v>
      </c>
      <c r="AL188" s="119">
        <f t="shared" si="207"/>
        <v>19</v>
      </c>
      <c r="AM188" s="121">
        <f t="shared" si="212"/>
        <v>45406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22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3"/>
      <c r="DH188" s="1"/>
      <c r="DI188" s="1"/>
      <c r="DJ188" s="1"/>
      <c r="DK188" s="1"/>
      <c r="DL188" s="1"/>
      <c r="DM188" s="1"/>
      <c r="DN188" s="1"/>
      <c r="DO188" s="1"/>
      <c r="DP188" s="1"/>
      <c r="DQ188" s="4"/>
      <c r="DS188" s="34"/>
      <c r="DT188" s="17"/>
    </row>
    <row r="189" spans="1:124" ht="15" x14ac:dyDescent="0.2">
      <c r="A189" s="102">
        <f t="shared" si="188"/>
        <v>45065</v>
      </c>
      <c r="B189" s="103">
        <f t="shared" si="180"/>
        <v>810.31856102999996</v>
      </c>
      <c r="C189" s="180">
        <f t="shared" si="198"/>
        <v>798.00006121067486</v>
      </c>
      <c r="D189" s="104">
        <f t="shared" si="189"/>
        <v>1162.761</v>
      </c>
      <c r="E189" s="105">
        <f t="shared" si="201"/>
        <v>1163.3589999999999</v>
      </c>
      <c r="F189" s="106">
        <f t="shared" si="202"/>
        <v>45005</v>
      </c>
      <c r="G189" s="107">
        <f t="shared" si="181"/>
        <v>5.1429313504658403E-4</v>
      </c>
      <c r="H189" s="108">
        <f t="shared" si="194"/>
        <v>45068</v>
      </c>
      <c r="I189" s="108">
        <f t="shared" si="182"/>
        <v>45068</v>
      </c>
      <c r="J189" s="109">
        <f t="shared" si="190"/>
        <v>20</v>
      </c>
      <c r="K189" s="109">
        <f t="shared" si="208"/>
        <v>19</v>
      </c>
      <c r="L189" s="8">
        <f t="shared" si="191"/>
        <v>1.0004885699999999</v>
      </c>
      <c r="M189" s="110">
        <f t="shared" si="204"/>
        <v>1</v>
      </c>
      <c r="N189" s="110">
        <f t="shared" si="199"/>
        <v>1.0066065065407495</v>
      </c>
      <c r="O189" s="103">
        <f t="shared" si="203"/>
        <v>1.0070983</v>
      </c>
      <c r="P189" s="103">
        <f t="shared" si="183"/>
        <v>803.66450503999999</v>
      </c>
      <c r="Q189" s="11">
        <f t="shared" si="197"/>
        <v>0</v>
      </c>
      <c r="R189" s="30">
        <f t="shared" si="192"/>
        <v>0</v>
      </c>
      <c r="S189" s="8">
        <f t="shared" si="184"/>
        <v>0</v>
      </c>
      <c r="T189" s="113">
        <f t="shared" si="193"/>
        <v>0.16</v>
      </c>
      <c r="U189" s="111">
        <f t="shared" si="200"/>
        <v>14</v>
      </c>
      <c r="V189" s="111">
        <v>252</v>
      </c>
      <c r="W189" s="110">
        <f t="shared" si="185"/>
        <v>1.0082796439999999</v>
      </c>
      <c r="X189" s="103">
        <f t="shared" si="186"/>
        <v>6.6540559899999998</v>
      </c>
      <c r="Y189" s="103">
        <f t="shared" si="187"/>
        <v>0</v>
      </c>
      <c r="Z189" s="114" t="str">
        <f t="shared" si="195"/>
        <v>A+J=</v>
      </c>
      <c r="AA189" s="108">
        <f t="shared" si="196"/>
        <v>45068</v>
      </c>
      <c r="AB189" s="4"/>
      <c r="AD189" s="178">
        <f>[2]Plan1!A248</f>
        <v>44350</v>
      </c>
      <c r="AE189" s="129" t="str">
        <f>[2]Plan1!C248</f>
        <v>Corpus Christi</v>
      </c>
      <c r="AG189" s="119">
        <f t="shared" si="210"/>
        <v>18</v>
      </c>
      <c r="AH189" s="121">
        <f t="shared" si="213"/>
        <v>45432</v>
      </c>
      <c r="AI189" s="121">
        <f t="shared" si="205"/>
        <v>45429</v>
      </c>
      <c r="AJ189" s="121">
        <f t="shared" si="206"/>
        <v>45432</v>
      </c>
      <c r="AK189" s="121">
        <f t="shared" si="209"/>
        <v>45463</v>
      </c>
      <c r="AL189" s="119">
        <f t="shared" si="207"/>
        <v>22</v>
      </c>
      <c r="AM189" s="121">
        <f t="shared" si="212"/>
        <v>45434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22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3"/>
      <c r="DH189" s="1"/>
      <c r="DI189" s="1"/>
      <c r="DJ189" s="1"/>
      <c r="DK189" s="1"/>
      <c r="DL189" s="1"/>
      <c r="DM189" s="1"/>
      <c r="DN189" s="1"/>
      <c r="DO189" s="1"/>
      <c r="DP189" s="1"/>
      <c r="DQ189" s="4"/>
      <c r="DS189" s="34"/>
      <c r="DT189" s="17"/>
    </row>
    <row r="190" spans="1:124" ht="15" x14ac:dyDescent="0.2">
      <c r="A190" s="102">
        <f t="shared" si="188"/>
        <v>45066</v>
      </c>
      <c r="B190" s="103">
        <f t="shared" si="180"/>
        <v>810.81679737000002</v>
      </c>
      <c r="C190" s="180">
        <f t="shared" si="198"/>
        <v>798.00006121067486</v>
      </c>
      <c r="D190" s="104">
        <f t="shared" si="189"/>
        <v>1162.761</v>
      </c>
      <c r="E190" s="105">
        <f t="shared" si="201"/>
        <v>1163.3589999999999</v>
      </c>
      <c r="F190" s="106">
        <f t="shared" si="202"/>
        <v>45005</v>
      </c>
      <c r="G190" s="107">
        <f t="shared" si="181"/>
        <v>5.1429313504658403E-4</v>
      </c>
      <c r="H190" s="108">
        <f t="shared" si="194"/>
        <v>45097</v>
      </c>
      <c r="I190" s="108">
        <f t="shared" si="182"/>
        <v>45068</v>
      </c>
      <c r="J190" s="109">
        <f t="shared" si="190"/>
        <v>20</v>
      </c>
      <c r="K190" s="109">
        <f t="shared" si="208"/>
        <v>20</v>
      </c>
      <c r="L190" s="8">
        <f t="shared" si="191"/>
        <v>1.0005142899999999</v>
      </c>
      <c r="M190" s="110">
        <f t="shared" si="204"/>
        <v>1</v>
      </c>
      <c r="N190" s="110">
        <f t="shared" si="199"/>
        <v>1.0066065065407495</v>
      </c>
      <c r="O190" s="103">
        <f t="shared" si="203"/>
        <v>1.0071241900000001</v>
      </c>
      <c r="P190" s="103">
        <f t="shared" si="183"/>
        <v>803.68516525999996</v>
      </c>
      <c r="Q190" s="11">
        <f t="shared" si="197"/>
        <v>0</v>
      </c>
      <c r="R190" s="30">
        <f t="shared" si="192"/>
        <v>0</v>
      </c>
      <c r="S190" s="8">
        <f t="shared" si="184"/>
        <v>0</v>
      </c>
      <c r="T190" s="113">
        <f t="shared" si="193"/>
        <v>0.16</v>
      </c>
      <c r="U190" s="111">
        <f t="shared" si="200"/>
        <v>15</v>
      </c>
      <c r="V190" s="111">
        <v>252</v>
      </c>
      <c r="W190" s="110">
        <f t="shared" si="185"/>
        <v>1.008873664</v>
      </c>
      <c r="X190" s="103">
        <f t="shared" si="186"/>
        <v>7.13163211</v>
      </c>
      <c r="Y190" s="103">
        <f t="shared" si="187"/>
        <v>0</v>
      </c>
      <c r="Z190" s="114" t="str">
        <f t="shared" si="195"/>
        <v>A+J=</v>
      </c>
      <c r="AA190" s="108">
        <f t="shared" si="196"/>
        <v>45068</v>
      </c>
      <c r="AB190" s="4"/>
      <c r="AD190" s="178">
        <f>[2]Plan1!A249</f>
        <v>44446</v>
      </c>
      <c r="AE190" s="129" t="str">
        <f>[2]Plan1!C249</f>
        <v>Independência do Brasil</v>
      </c>
      <c r="AG190" s="119">
        <f t="shared" si="210"/>
        <v>19</v>
      </c>
      <c r="AH190" s="121">
        <f t="shared" si="213"/>
        <v>45463</v>
      </c>
      <c r="AI190" s="121">
        <f t="shared" si="205"/>
        <v>45462</v>
      </c>
      <c r="AJ190" s="121">
        <f t="shared" si="206"/>
        <v>45463</v>
      </c>
      <c r="AK190" s="121">
        <f t="shared" si="209"/>
        <v>45495</v>
      </c>
      <c r="AL190" s="119">
        <f t="shared" si="207"/>
        <v>22</v>
      </c>
      <c r="AM190" s="121">
        <f t="shared" si="212"/>
        <v>45467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22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3"/>
      <c r="DH190" s="1"/>
      <c r="DI190" s="1"/>
      <c r="DJ190" s="1"/>
      <c r="DK190" s="1"/>
      <c r="DL190" s="1"/>
      <c r="DM190" s="1"/>
      <c r="DN190" s="1"/>
      <c r="DO190" s="1"/>
      <c r="DP190" s="1"/>
      <c r="DQ190" s="4"/>
      <c r="DS190" s="34"/>
      <c r="DT190" s="17"/>
    </row>
    <row r="191" spans="1:124" ht="15" x14ac:dyDescent="0.2">
      <c r="A191" s="102">
        <f t="shared" si="188"/>
        <v>45067</v>
      </c>
      <c r="B191" s="103">
        <f t="shared" si="180"/>
        <v>810.81679737000002</v>
      </c>
      <c r="C191" s="180">
        <f t="shared" si="198"/>
        <v>798.00006121067486</v>
      </c>
      <c r="D191" s="104">
        <f t="shared" si="189"/>
        <v>1162.761</v>
      </c>
      <c r="E191" s="105">
        <f t="shared" si="201"/>
        <v>1163.3589999999999</v>
      </c>
      <c r="F191" s="106">
        <f t="shared" si="202"/>
        <v>45005</v>
      </c>
      <c r="G191" s="107">
        <f t="shared" si="181"/>
        <v>5.1429313504658403E-4</v>
      </c>
      <c r="H191" s="108">
        <f t="shared" si="194"/>
        <v>45097</v>
      </c>
      <c r="I191" s="108">
        <f t="shared" si="182"/>
        <v>45068</v>
      </c>
      <c r="J191" s="109">
        <f t="shared" si="190"/>
        <v>20</v>
      </c>
      <c r="K191" s="109">
        <f t="shared" si="208"/>
        <v>20</v>
      </c>
      <c r="L191" s="8">
        <f t="shared" si="191"/>
        <v>1.0005142899999999</v>
      </c>
      <c r="M191" s="110">
        <f t="shared" si="204"/>
        <v>1</v>
      </c>
      <c r="N191" s="110">
        <f t="shared" si="199"/>
        <v>1.0066065065407495</v>
      </c>
      <c r="O191" s="103">
        <f t="shared" si="203"/>
        <v>1.0071241900000001</v>
      </c>
      <c r="P191" s="103">
        <f t="shared" si="183"/>
        <v>803.68516525999996</v>
      </c>
      <c r="Q191" s="11">
        <f t="shared" si="197"/>
        <v>0</v>
      </c>
      <c r="R191" s="30">
        <f t="shared" si="192"/>
        <v>0</v>
      </c>
      <c r="S191" s="8">
        <f t="shared" si="184"/>
        <v>0</v>
      </c>
      <c r="T191" s="113">
        <f t="shared" si="193"/>
        <v>0.16</v>
      </c>
      <c r="U191" s="111">
        <f t="shared" si="200"/>
        <v>15</v>
      </c>
      <c r="V191" s="111">
        <v>252</v>
      </c>
      <c r="W191" s="110">
        <f t="shared" si="185"/>
        <v>1.008873664</v>
      </c>
      <c r="X191" s="103">
        <f t="shared" si="186"/>
        <v>7.13163211</v>
      </c>
      <c r="Y191" s="103">
        <f t="shared" si="187"/>
        <v>0</v>
      </c>
      <c r="Z191" s="114" t="str">
        <f t="shared" si="195"/>
        <v>A+J=</v>
      </c>
      <c r="AA191" s="108">
        <f t="shared" si="196"/>
        <v>45068</v>
      </c>
      <c r="AB191" s="4"/>
      <c r="AD191" s="178">
        <f>[2]Plan1!A250</f>
        <v>44481</v>
      </c>
      <c r="AE191" s="129" t="str">
        <f>[2]Plan1!C250</f>
        <v>Nossa Sr.a Aparecida - Padroeira do Brasil</v>
      </c>
      <c r="AG191" s="119">
        <f t="shared" si="210"/>
        <v>20</v>
      </c>
      <c r="AH191" s="121">
        <f t="shared" si="213"/>
        <v>45493</v>
      </c>
      <c r="AI191" s="121">
        <f t="shared" si="205"/>
        <v>45492</v>
      </c>
      <c r="AJ191" s="121">
        <f t="shared" si="206"/>
        <v>45495</v>
      </c>
      <c r="AK191" s="121">
        <f t="shared" si="209"/>
        <v>45524</v>
      </c>
      <c r="AL191" s="119">
        <f t="shared" si="207"/>
        <v>21</v>
      </c>
      <c r="AM191" s="121">
        <f t="shared" si="212"/>
        <v>45497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22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3"/>
      <c r="DH191" s="1"/>
      <c r="DI191" s="1"/>
      <c r="DJ191" s="1"/>
      <c r="DK191" s="1"/>
      <c r="DL191" s="1"/>
      <c r="DM191" s="1"/>
      <c r="DN191" s="1"/>
      <c r="DO191" s="1"/>
      <c r="DP191" s="1"/>
      <c r="DQ191" s="4"/>
      <c r="DS191" s="34"/>
      <c r="DT191" s="17"/>
    </row>
    <row r="192" spans="1:124" ht="15" x14ac:dyDescent="0.2">
      <c r="A192" s="102">
        <f t="shared" si="188"/>
        <v>45068</v>
      </c>
      <c r="B192" s="103">
        <f t="shared" si="180"/>
        <v>810.81679737000002</v>
      </c>
      <c r="C192" s="180">
        <f t="shared" si="198"/>
        <v>798.00006121067486</v>
      </c>
      <c r="D192" s="104">
        <f t="shared" si="189"/>
        <v>1162.761</v>
      </c>
      <c r="E192" s="105">
        <f t="shared" si="201"/>
        <v>1163.3589999999999</v>
      </c>
      <c r="F192" s="106">
        <f t="shared" si="202"/>
        <v>45005</v>
      </c>
      <c r="G192" s="107">
        <f t="shared" si="181"/>
        <v>5.1429313504658403E-4</v>
      </c>
      <c r="H192" s="108">
        <f t="shared" si="194"/>
        <v>45097</v>
      </c>
      <c r="I192" s="108">
        <f t="shared" si="182"/>
        <v>45068</v>
      </c>
      <c r="J192" s="109">
        <f t="shared" si="190"/>
        <v>20</v>
      </c>
      <c r="K192" s="109">
        <f t="shared" si="208"/>
        <v>20</v>
      </c>
      <c r="L192" s="8">
        <f t="shared" si="191"/>
        <v>1.0005142899999999</v>
      </c>
      <c r="M192" s="110">
        <f t="shared" si="204"/>
        <v>1</v>
      </c>
      <c r="N192" s="110">
        <f t="shared" si="199"/>
        <v>1.0066065065407495</v>
      </c>
      <c r="O192" s="103">
        <f t="shared" si="203"/>
        <v>1.0071241900000001</v>
      </c>
      <c r="P192" s="103">
        <f t="shared" si="183"/>
        <v>803.68516525999996</v>
      </c>
      <c r="Q192" s="11">
        <f t="shared" si="197"/>
        <v>6</v>
      </c>
      <c r="R192" s="30">
        <f t="shared" si="192"/>
        <v>4.6878584486266542E-2</v>
      </c>
      <c r="S192" s="8">
        <f t="shared" si="184"/>
        <v>37.675622920000002</v>
      </c>
      <c r="T192" s="113">
        <f t="shared" si="193"/>
        <v>0.16</v>
      </c>
      <c r="U192" s="111">
        <f t="shared" si="200"/>
        <v>15</v>
      </c>
      <c r="V192" s="111">
        <v>252</v>
      </c>
      <c r="W192" s="110">
        <f t="shared" si="185"/>
        <v>1.008873664</v>
      </c>
      <c r="X192" s="103">
        <f t="shared" si="186"/>
        <v>7.13163211</v>
      </c>
      <c r="Y192" s="103">
        <f t="shared" si="187"/>
        <v>44.80725503</v>
      </c>
      <c r="Z192" s="114" t="str">
        <f t="shared" si="195"/>
        <v>A+J=</v>
      </c>
      <c r="AA192" s="108">
        <f t="shared" si="196"/>
        <v>45068</v>
      </c>
      <c r="AB192" s="4"/>
      <c r="AD192" s="178">
        <f>[2]Plan1!A251</f>
        <v>44502</v>
      </c>
      <c r="AE192" s="129" t="str">
        <f>[2]Plan1!C251</f>
        <v>Finados</v>
      </c>
      <c r="AG192" s="119">
        <f t="shared" si="210"/>
        <v>21</v>
      </c>
      <c r="AH192" s="121">
        <f t="shared" si="213"/>
        <v>45524</v>
      </c>
      <c r="AI192" s="121">
        <f t="shared" si="205"/>
        <v>45523</v>
      </c>
      <c r="AJ192" s="121">
        <f t="shared" si="206"/>
        <v>45524</v>
      </c>
      <c r="AK192" s="121">
        <f t="shared" si="209"/>
        <v>45555</v>
      </c>
      <c r="AL192" s="119">
        <f t="shared" si="207"/>
        <v>23</v>
      </c>
      <c r="AM192" s="121">
        <f t="shared" si="212"/>
        <v>45526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22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3"/>
      <c r="DH192" s="1"/>
      <c r="DI192" s="1"/>
      <c r="DJ192" s="1"/>
      <c r="DK192" s="1"/>
      <c r="DL192" s="1"/>
      <c r="DM192" s="1"/>
      <c r="DN192" s="1"/>
      <c r="DO192" s="1"/>
      <c r="DP192" s="1"/>
      <c r="DQ192" s="4"/>
      <c r="DS192" s="34"/>
      <c r="DT192" s="17"/>
    </row>
    <row r="193" spans="1:124" ht="15" x14ac:dyDescent="0.2">
      <c r="A193" s="102">
        <f t="shared" si="188"/>
        <v>45069</v>
      </c>
      <c r="B193" s="103">
        <f t="shared" si="180"/>
        <v>766.46083073</v>
      </c>
      <c r="C193" s="180">
        <f t="shared" si="198"/>
        <v>760.59094792147857</v>
      </c>
      <c r="D193" s="104">
        <f t="shared" si="189"/>
        <v>1163.3589999999999</v>
      </c>
      <c r="E193" s="105">
        <f t="shared" si="201"/>
        <v>1152.307</v>
      </c>
      <c r="F193" s="106">
        <f t="shared" si="202"/>
        <v>45038</v>
      </c>
      <c r="G193" s="107">
        <f t="shared" si="181"/>
        <v>-9.500076932399959E-3</v>
      </c>
      <c r="H193" s="108">
        <f t="shared" si="194"/>
        <v>45097</v>
      </c>
      <c r="I193" s="108">
        <f t="shared" si="182"/>
        <v>45097</v>
      </c>
      <c r="J193" s="109">
        <f t="shared" si="190"/>
        <v>20</v>
      </c>
      <c r="K193" s="109">
        <f t="shared" si="208"/>
        <v>1</v>
      </c>
      <c r="L193" s="8">
        <f t="shared" si="191"/>
        <v>1</v>
      </c>
      <c r="M193" s="110">
        <f t="shared" si="204"/>
        <v>1.0005142899999999</v>
      </c>
      <c r="N193" s="110">
        <f t="shared" si="199"/>
        <v>1.0071241942009983</v>
      </c>
      <c r="O193" s="103">
        <f t="shared" si="203"/>
        <v>1.0071241900000001</v>
      </c>
      <c r="P193" s="103">
        <f t="shared" si="183"/>
        <v>766.00954234000005</v>
      </c>
      <c r="Q193" s="11">
        <f t="shared" si="197"/>
        <v>0</v>
      </c>
      <c r="R193" s="30">
        <f t="shared" si="192"/>
        <v>0</v>
      </c>
      <c r="S193" s="8">
        <f t="shared" si="184"/>
        <v>0</v>
      </c>
      <c r="T193" s="113">
        <f t="shared" si="193"/>
        <v>0.16</v>
      </c>
      <c r="U193" s="111">
        <f t="shared" si="200"/>
        <v>1</v>
      </c>
      <c r="V193" s="111">
        <v>252</v>
      </c>
      <c r="W193" s="110">
        <f t="shared" si="185"/>
        <v>1.0005891419999999</v>
      </c>
      <c r="X193" s="103">
        <f t="shared" si="186"/>
        <v>0.45128838999999998</v>
      </c>
      <c r="Y193" s="103">
        <f t="shared" si="187"/>
        <v>0</v>
      </c>
      <c r="Z193" s="114" t="str">
        <f t="shared" si="195"/>
        <v>A+J=</v>
      </c>
      <c r="AA193" s="108">
        <f t="shared" si="196"/>
        <v>45097</v>
      </c>
      <c r="AB193" s="4"/>
      <c r="AD193" s="178">
        <f>[2]Plan1!A252</f>
        <v>44515</v>
      </c>
      <c r="AE193" s="129" t="str">
        <f>[2]Plan1!C252</f>
        <v>Proclamação da República</v>
      </c>
      <c r="AG193" s="119">
        <f t="shared" si="210"/>
        <v>22</v>
      </c>
      <c r="AH193" s="121">
        <f t="shared" si="213"/>
        <v>45555</v>
      </c>
      <c r="AI193" s="121">
        <f t="shared" si="205"/>
        <v>45554</v>
      </c>
      <c r="AJ193" s="121">
        <f t="shared" si="206"/>
        <v>45555</v>
      </c>
      <c r="AK193" s="121">
        <f t="shared" si="209"/>
        <v>45586</v>
      </c>
      <c r="AL193" s="119">
        <f t="shared" si="207"/>
        <v>21</v>
      </c>
      <c r="AM193" s="121">
        <f t="shared" si="212"/>
        <v>45559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22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3"/>
      <c r="DH193" s="1"/>
      <c r="DI193" s="1"/>
      <c r="DJ193" s="1"/>
      <c r="DK193" s="1"/>
      <c r="DL193" s="1"/>
      <c r="DM193" s="1"/>
      <c r="DN193" s="1"/>
      <c r="DO193" s="1"/>
      <c r="DP193" s="1"/>
      <c r="DQ193" s="4"/>
      <c r="DS193" s="34"/>
      <c r="DT193" s="17"/>
    </row>
    <row r="194" spans="1:124" ht="15" x14ac:dyDescent="0.2">
      <c r="A194" s="102">
        <f t="shared" si="188"/>
        <v>45070</v>
      </c>
      <c r="B194" s="103">
        <f t="shared" si="180"/>
        <v>766.9123841600001</v>
      </c>
      <c r="C194" s="180">
        <f t="shared" si="198"/>
        <v>760.59094792147857</v>
      </c>
      <c r="D194" s="104">
        <f t="shared" si="189"/>
        <v>1163.3589999999999</v>
      </c>
      <c r="E194" s="105">
        <f t="shared" si="201"/>
        <v>1152.307</v>
      </c>
      <c r="F194" s="106">
        <f t="shared" si="202"/>
        <v>45038</v>
      </c>
      <c r="G194" s="107">
        <f t="shared" si="181"/>
        <v>-9.500076932399959E-3</v>
      </c>
      <c r="H194" s="108">
        <f t="shared" si="194"/>
        <v>45097</v>
      </c>
      <c r="I194" s="108">
        <f t="shared" si="182"/>
        <v>45097</v>
      </c>
      <c r="J194" s="109">
        <f t="shared" si="190"/>
        <v>20</v>
      </c>
      <c r="K194" s="109">
        <f t="shared" si="208"/>
        <v>2</v>
      </c>
      <c r="L194" s="8">
        <f t="shared" si="191"/>
        <v>1</v>
      </c>
      <c r="M194" s="110">
        <f t="shared" si="204"/>
        <v>1.0005142899999999</v>
      </c>
      <c r="N194" s="110">
        <f t="shared" si="199"/>
        <v>1.0071241942009983</v>
      </c>
      <c r="O194" s="103">
        <f t="shared" si="203"/>
        <v>1.0071241900000001</v>
      </c>
      <c r="P194" s="103">
        <f t="shared" si="183"/>
        <v>766.00954234000005</v>
      </c>
      <c r="Q194" s="11">
        <f t="shared" si="197"/>
        <v>0</v>
      </c>
      <c r="R194" s="30">
        <f t="shared" si="192"/>
        <v>0</v>
      </c>
      <c r="S194" s="8">
        <f t="shared" si="184"/>
        <v>0</v>
      </c>
      <c r="T194" s="113">
        <f t="shared" si="193"/>
        <v>0.16</v>
      </c>
      <c r="U194" s="111">
        <f t="shared" si="200"/>
        <v>2</v>
      </c>
      <c r="V194" s="111">
        <v>252</v>
      </c>
      <c r="W194" s="110">
        <f t="shared" si="185"/>
        <v>1.0011786300000001</v>
      </c>
      <c r="X194" s="103">
        <f t="shared" si="186"/>
        <v>0.90284182000000002</v>
      </c>
      <c r="Y194" s="103">
        <f t="shared" si="187"/>
        <v>0</v>
      </c>
      <c r="Z194" s="114" t="str">
        <f t="shared" si="195"/>
        <v>A+J=</v>
      </c>
      <c r="AA194" s="108">
        <f t="shared" si="196"/>
        <v>45097</v>
      </c>
      <c r="AB194" s="26"/>
      <c r="AD194" s="178">
        <f>[2]Plan1!A253</f>
        <v>44555</v>
      </c>
      <c r="AE194" s="129" t="str">
        <f>[2]Plan1!C253</f>
        <v>Natal</v>
      </c>
      <c r="AG194" s="119">
        <f t="shared" si="210"/>
        <v>23</v>
      </c>
      <c r="AH194" s="121">
        <f t="shared" si="213"/>
        <v>45585</v>
      </c>
      <c r="AI194" s="121">
        <f t="shared" si="205"/>
        <v>45583</v>
      </c>
      <c r="AJ194" s="121">
        <f t="shared" si="206"/>
        <v>45586</v>
      </c>
      <c r="AK194" s="121">
        <f t="shared" si="209"/>
        <v>45617</v>
      </c>
      <c r="AL194" s="119">
        <f t="shared" si="207"/>
        <v>21</v>
      </c>
      <c r="AM194" s="121">
        <f t="shared" si="212"/>
        <v>45588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1"/>
      <c r="CQ194" s="1"/>
      <c r="CR194" s="22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3"/>
      <c r="DH194" s="1"/>
      <c r="DI194" s="1"/>
      <c r="DJ194" s="1"/>
      <c r="DK194" s="1"/>
      <c r="DL194" s="1"/>
      <c r="DM194" s="1"/>
      <c r="DN194" s="1"/>
      <c r="DO194" s="1"/>
      <c r="DP194" s="1"/>
      <c r="DQ194" s="26"/>
      <c r="DS194" s="34"/>
      <c r="DT194" s="17"/>
    </row>
    <row r="195" spans="1:124" ht="15" x14ac:dyDescent="0.2">
      <c r="A195" s="102">
        <f t="shared" si="188"/>
        <v>45071</v>
      </c>
      <c r="B195" s="103">
        <f t="shared" si="180"/>
        <v>767.36420493000003</v>
      </c>
      <c r="C195" s="180">
        <f t="shared" si="198"/>
        <v>760.59094792147857</v>
      </c>
      <c r="D195" s="104">
        <f t="shared" si="189"/>
        <v>1163.3589999999999</v>
      </c>
      <c r="E195" s="105">
        <f t="shared" si="201"/>
        <v>1152.307</v>
      </c>
      <c r="F195" s="106">
        <f t="shared" si="202"/>
        <v>45038</v>
      </c>
      <c r="G195" s="107">
        <f t="shared" si="181"/>
        <v>-9.500076932399959E-3</v>
      </c>
      <c r="H195" s="108">
        <f t="shared" si="194"/>
        <v>45097</v>
      </c>
      <c r="I195" s="108">
        <f t="shared" si="182"/>
        <v>45097</v>
      </c>
      <c r="J195" s="109">
        <f t="shared" si="190"/>
        <v>20</v>
      </c>
      <c r="K195" s="109">
        <f t="shared" si="208"/>
        <v>3</v>
      </c>
      <c r="L195" s="8">
        <f t="shared" si="191"/>
        <v>1</v>
      </c>
      <c r="M195" s="110">
        <f t="shared" si="204"/>
        <v>1.0005142899999999</v>
      </c>
      <c r="N195" s="110">
        <f t="shared" si="199"/>
        <v>1.0071241942009983</v>
      </c>
      <c r="O195" s="103">
        <f t="shared" si="203"/>
        <v>1.0071241900000001</v>
      </c>
      <c r="P195" s="103">
        <f t="shared" si="183"/>
        <v>766.00954234000005</v>
      </c>
      <c r="Q195" s="11">
        <f t="shared" si="197"/>
        <v>0</v>
      </c>
      <c r="R195" s="30">
        <f t="shared" si="192"/>
        <v>0</v>
      </c>
      <c r="S195" s="8">
        <f t="shared" si="184"/>
        <v>0</v>
      </c>
      <c r="T195" s="113">
        <f t="shared" si="193"/>
        <v>0.16</v>
      </c>
      <c r="U195" s="111">
        <f t="shared" si="200"/>
        <v>3</v>
      </c>
      <c r="V195" s="111">
        <v>252</v>
      </c>
      <c r="W195" s="110">
        <f t="shared" si="185"/>
        <v>1.001768467</v>
      </c>
      <c r="X195" s="103">
        <f t="shared" si="186"/>
        <v>1.35466259</v>
      </c>
      <c r="Y195" s="103">
        <f t="shared" si="187"/>
        <v>0</v>
      </c>
      <c r="Z195" s="114" t="str">
        <f t="shared" si="195"/>
        <v>A+J=</v>
      </c>
      <c r="AA195" s="108">
        <f t="shared" si="196"/>
        <v>45097</v>
      </c>
      <c r="AB195" s="4"/>
      <c r="AD195" s="178">
        <f>[2]Plan1!A254</f>
        <v>44562</v>
      </c>
      <c r="AE195" s="129" t="str">
        <f>[2]Plan1!C254</f>
        <v>Confraternização Universal</v>
      </c>
      <c r="AG195" s="119">
        <f t="shared" si="210"/>
        <v>24</v>
      </c>
      <c r="AH195" s="121">
        <f t="shared" si="213"/>
        <v>45616</v>
      </c>
      <c r="AI195" s="121">
        <f t="shared" si="205"/>
        <v>45615</v>
      </c>
      <c r="AJ195" s="121">
        <f t="shared" si="206"/>
        <v>45617</v>
      </c>
      <c r="AK195" s="121">
        <f t="shared" si="209"/>
        <v>45646</v>
      </c>
      <c r="AL195" s="119">
        <f t="shared" si="207"/>
        <v>21</v>
      </c>
      <c r="AM195" s="121">
        <f t="shared" si="212"/>
        <v>45621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22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3"/>
      <c r="DH195" s="1"/>
      <c r="DI195" s="1"/>
      <c r="DJ195" s="1"/>
      <c r="DK195" s="1"/>
      <c r="DL195" s="1"/>
      <c r="DM195" s="1"/>
      <c r="DN195" s="1"/>
      <c r="DO195" s="1"/>
      <c r="DP195" s="1"/>
      <c r="DQ195" s="4"/>
      <c r="DS195" s="34"/>
      <c r="DT195" s="17"/>
    </row>
    <row r="196" spans="1:124" ht="15" x14ac:dyDescent="0.2">
      <c r="A196" s="102">
        <f t="shared" si="188"/>
        <v>45072</v>
      </c>
      <c r="B196" s="103">
        <f t="shared" si="180"/>
        <v>767.81629074</v>
      </c>
      <c r="C196" s="180">
        <f t="shared" si="198"/>
        <v>760.59094792147857</v>
      </c>
      <c r="D196" s="104">
        <f t="shared" si="189"/>
        <v>1163.3589999999999</v>
      </c>
      <c r="E196" s="105">
        <f t="shared" si="201"/>
        <v>1152.307</v>
      </c>
      <c r="F196" s="106">
        <f t="shared" si="202"/>
        <v>45038</v>
      </c>
      <c r="G196" s="107">
        <f t="shared" si="181"/>
        <v>-9.500076932399959E-3</v>
      </c>
      <c r="H196" s="108">
        <f t="shared" si="194"/>
        <v>45097</v>
      </c>
      <c r="I196" s="108">
        <f t="shared" si="182"/>
        <v>45097</v>
      </c>
      <c r="J196" s="109">
        <f t="shared" si="190"/>
        <v>20</v>
      </c>
      <c r="K196" s="109">
        <f t="shared" si="208"/>
        <v>4</v>
      </c>
      <c r="L196" s="8">
        <f t="shared" si="191"/>
        <v>1</v>
      </c>
      <c r="M196" s="110">
        <f t="shared" si="204"/>
        <v>1.0005142899999999</v>
      </c>
      <c r="N196" s="110">
        <f t="shared" si="199"/>
        <v>1.0071241942009983</v>
      </c>
      <c r="O196" s="103">
        <f t="shared" si="203"/>
        <v>1.0071241900000001</v>
      </c>
      <c r="P196" s="103">
        <f t="shared" si="183"/>
        <v>766.00954234000005</v>
      </c>
      <c r="Q196" s="11">
        <f t="shared" si="197"/>
        <v>0</v>
      </c>
      <c r="R196" s="30">
        <f t="shared" si="192"/>
        <v>0</v>
      </c>
      <c r="S196" s="8">
        <f t="shared" si="184"/>
        <v>0</v>
      </c>
      <c r="T196" s="113">
        <f t="shared" si="193"/>
        <v>0.16</v>
      </c>
      <c r="U196" s="111">
        <f t="shared" si="200"/>
        <v>4</v>
      </c>
      <c r="V196" s="111">
        <v>252</v>
      </c>
      <c r="W196" s="110">
        <f t="shared" si="185"/>
        <v>1.0023586499999999</v>
      </c>
      <c r="X196" s="103">
        <f t="shared" si="186"/>
        <v>1.8067484</v>
      </c>
      <c r="Y196" s="103">
        <f t="shared" si="187"/>
        <v>0</v>
      </c>
      <c r="Z196" s="114" t="str">
        <f t="shared" si="195"/>
        <v>A+J=</v>
      </c>
      <c r="AA196" s="108">
        <f t="shared" si="196"/>
        <v>45097</v>
      </c>
      <c r="AB196" s="4"/>
      <c r="AD196" s="178">
        <f>[2]Plan1!A255</f>
        <v>44620</v>
      </c>
      <c r="AE196" s="129" t="str">
        <f>[2]Plan1!C255</f>
        <v>Carnaval</v>
      </c>
      <c r="AG196" s="119">
        <f t="shared" si="210"/>
        <v>25</v>
      </c>
      <c r="AH196" s="121">
        <f t="shared" si="213"/>
        <v>45646</v>
      </c>
      <c r="AI196" s="121">
        <f t="shared" si="205"/>
        <v>45645</v>
      </c>
      <c r="AJ196" s="121">
        <f t="shared" si="206"/>
        <v>45646</v>
      </c>
      <c r="AK196" s="121">
        <f t="shared" si="209"/>
        <v>45677</v>
      </c>
      <c r="AL196" s="119">
        <f t="shared" si="207"/>
        <v>19</v>
      </c>
      <c r="AM196" s="121">
        <f t="shared" si="212"/>
        <v>45650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22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3"/>
      <c r="DH196" s="1"/>
      <c r="DI196" s="1"/>
      <c r="DJ196" s="1"/>
      <c r="DK196" s="1"/>
      <c r="DL196" s="1"/>
      <c r="DM196" s="1"/>
      <c r="DN196" s="1"/>
      <c r="DO196" s="1"/>
      <c r="DP196" s="1"/>
      <c r="DQ196" s="4"/>
      <c r="DS196" s="34"/>
      <c r="DT196" s="17"/>
    </row>
    <row r="197" spans="1:124" ht="15" x14ac:dyDescent="0.2">
      <c r="A197" s="102">
        <f t="shared" si="188"/>
        <v>45073</v>
      </c>
      <c r="B197" s="103">
        <f t="shared" si="180"/>
        <v>768.26864389000002</v>
      </c>
      <c r="C197" s="180">
        <f t="shared" si="198"/>
        <v>760.59094792147857</v>
      </c>
      <c r="D197" s="104">
        <f t="shared" si="189"/>
        <v>1163.3589999999999</v>
      </c>
      <c r="E197" s="105">
        <f t="shared" si="201"/>
        <v>1152.307</v>
      </c>
      <c r="F197" s="106">
        <f t="shared" si="202"/>
        <v>45038</v>
      </c>
      <c r="G197" s="107">
        <f t="shared" si="181"/>
        <v>-9.500076932399959E-3</v>
      </c>
      <c r="H197" s="108">
        <f t="shared" si="194"/>
        <v>45097</v>
      </c>
      <c r="I197" s="108">
        <f t="shared" si="182"/>
        <v>45097</v>
      </c>
      <c r="J197" s="109">
        <f t="shared" si="190"/>
        <v>20</v>
      </c>
      <c r="K197" s="109">
        <f t="shared" si="208"/>
        <v>5</v>
      </c>
      <c r="L197" s="8">
        <f t="shared" si="191"/>
        <v>1</v>
      </c>
      <c r="M197" s="110">
        <f t="shared" si="204"/>
        <v>1.0005142899999999</v>
      </c>
      <c r="N197" s="110">
        <f t="shared" si="199"/>
        <v>1.0071241942009983</v>
      </c>
      <c r="O197" s="103">
        <f t="shared" si="203"/>
        <v>1.0071241900000001</v>
      </c>
      <c r="P197" s="103">
        <f t="shared" si="183"/>
        <v>766.00954234000005</v>
      </c>
      <c r="Q197" s="11">
        <f t="shared" si="197"/>
        <v>0</v>
      </c>
      <c r="R197" s="30">
        <f t="shared" si="192"/>
        <v>0</v>
      </c>
      <c r="S197" s="8">
        <f t="shared" si="184"/>
        <v>0</v>
      </c>
      <c r="T197" s="113">
        <f t="shared" si="193"/>
        <v>0.16</v>
      </c>
      <c r="U197" s="111">
        <f t="shared" si="200"/>
        <v>5</v>
      </c>
      <c r="V197" s="111">
        <v>252</v>
      </c>
      <c r="W197" s="110">
        <f t="shared" si="185"/>
        <v>1.0029491820000001</v>
      </c>
      <c r="X197" s="103">
        <f t="shared" si="186"/>
        <v>2.25910155</v>
      </c>
      <c r="Y197" s="103">
        <f t="shared" si="187"/>
        <v>0</v>
      </c>
      <c r="Z197" s="114" t="str">
        <f t="shared" si="195"/>
        <v>A+J=</v>
      </c>
      <c r="AA197" s="108">
        <f t="shared" si="196"/>
        <v>45097</v>
      </c>
      <c r="AB197" s="4"/>
      <c r="AD197" s="178">
        <f>[2]Plan1!A256</f>
        <v>44621</v>
      </c>
      <c r="AE197" s="129" t="str">
        <f>[2]Plan1!C256</f>
        <v>Carnaval</v>
      </c>
      <c r="AG197" s="119">
        <f t="shared" si="210"/>
        <v>26</v>
      </c>
      <c r="AH197" s="121">
        <f t="shared" si="213"/>
        <v>45677</v>
      </c>
      <c r="AI197" s="121">
        <f t="shared" si="205"/>
        <v>45674</v>
      </c>
      <c r="AJ197" s="121">
        <f t="shared" si="206"/>
        <v>45677</v>
      </c>
      <c r="AK197" s="121">
        <f t="shared" si="209"/>
        <v>45708</v>
      </c>
      <c r="AL197" s="119">
        <f t="shared" si="207"/>
        <v>23</v>
      </c>
      <c r="AM197" s="121">
        <f t="shared" si="212"/>
        <v>45679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22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3"/>
      <c r="DH197" s="1"/>
      <c r="DI197" s="1"/>
      <c r="DJ197" s="1"/>
      <c r="DK197" s="1"/>
      <c r="DL197" s="1"/>
      <c r="DM197" s="1"/>
      <c r="DN197" s="1"/>
      <c r="DO197" s="1"/>
      <c r="DP197" s="1"/>
      <c r="DQ197" s="4"/>
      <c r="DS197" s="34"/>
      <c r="DT197" s="17"/>
    </row>
    <row r="198" spans="1:124" ht="15" x14ac:dyDescent="0.2">
      <c r="A198" s="102">
        <f t="shared" si="188"/>
        <v>45074</v>
      </c>
      <c r="B198" s="103">
        <f t="shared" si="180"/>
        <v>768.26864389000002</v>
      </c>
      <c r="C198" s="180">
        <f t="shared" si="198"/>
        <v>760.59094792147857</v>
      </c>
      <c r="D198" s="104">
        <f t="shared" si="189"/>
        <v>1163.3589999999999</v>
      </c>
      <c r="E198" s="105">
        <f t="shared" si="201"/>
        <v>1152.307</v>
      </c>
      <c r="F198" s="106">
        <f t="shared" si="202"/>
        <v>45038</v>
      </c>
      <c r="G198" s="107">
        <f t="shared" si="181"/>
        <v>-9.500076932399959E-3</v>
      </c>
      <c r="H198" s="108">
        <f t="shared" si="194"/>
        <v>45097</v>
      </c>
      <c r="I198" s="108">
        <f t="shared" si="182"/>
        <v>45097</v>
      </c>
      <c r="J198" s="109">
        <f t="shared" si="190"/>
        <v>20</v>
      </c>
      <c r="K198" s="109">
        <f t="shared" si="208"/>
        <v>5</v>
      </c>
      <c r="L198" s="8">
        <f t="shared" si="191"/>
        <v>1</v>
      </c>
      <c r="M198" s="110">
        <f t="shared" si="204"/>
        <v>1.0005142899999999</v>
      </c>
      <c r="N198" s="110">
        <f t="shared" si="199"/>
        <v>1.0071241942009983</v>
      </c>
      <c r="O198" s="103">
        <f t="shared" si="203"/>
        <v>1.0071241900000001</v>
      </c>
      <c r="P198" s="103">
        <f t="shared" si="183"/>
        <v>766.00954234000005</v>
      </c>
      <c r="Q198" s="11">
        <f t="shared" si="197"/>
        <v>0</v>
      </c>
      <c r="R198" s="30">
        <f t="shared" si="192"/>
        <v>0</v>
      </c>
      <c r="S198" s="8">
        <f t="shared" si="184"/>
        <v>0</v>
      </c>
      <c r="T198" s="113">
        <f t="shared" si="193"/>
        <v>0.16</v>
      </c>
      <c r="U198" s="111">
        <f t="shared" si="200"/>
        <v>5</v>
      </c>
      <c r="V198" s="111">
        <v>252</v>
      </c>
      <c r="W198" s="110">
        <f t="shared" si="185"/>
        <v>1.0029491820000001</v>
      </c>
      <c r="X198" s="103">
        <f t="shared" si="186"/>
        <v>2.25910155</v>
      </c>
      <c r="Y198" s="103">
        <f t="shared" si="187"/>
        <v>0</v>
      </c>
      <c r="Z198" s="114" t="str">
        <f t="shared" si="195"/>
        <v>A+J=</v>
      </c>
      <c r="AA198" s="108">
        <f t="shared" si="196"/>
        <v>45097</v>
      </c>
      <c r="AB198" s="4"/>
      <c r="AD198" s="178">
        <f>[2]Plan1!A257</f>
        <v>44666</v>
      </c>
      <c r="AE198" s="129" t="str">
        <f>[2]Plan1!C257</f>
        <v>Paixão de Cristo</v>
      </c>
      <c r="AG198" s="119">
        <f t="shared" si="210"/>
        <v>27</v>
      </c>
      <c r="AH198" s="121">
        <f t="shared" si="213"/>
        <v>45708</v>
      </c>
      <c r="AI198" s="121">
        <f t="shared" si="205"/>
        <v>45707</v>
      </c>
      <c r="AJ198" s="121">
        <f t="shared" si="206"/>
        <v>45708</v>
      </c>
      <c r="AK198" s="121">
        <f t="shared" si="209"/>
        <v>45736</v>
      </c>
      <c r="AL198" s="119">
        <f t="shared" si="207"/>
        <v>18</v>
      </c>
      <c r="AM198" s="121">
        <f t="shared" si="212"/>
        <v>45712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22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3"/>
      <c r="DH198" s="1"/>
      <c r="DI198" s="1"/>
      <c r="DJ198" s="1"/>
      <c r="DK198" s="1"/>
      <c r="DL198" s="1"/>
      <c r="DM198" s="1"/>
      <c r="DN198" s="1"/>
      <c r="DO198" s="1"/>
      <c r="DP198" s="1"/>
      <c r="DQ198" s="4"/>
      <c r="DS198" s="34"/>
      <c r="DT198" s="17"/>
    </row>
    <row r="199" spans="1:124" ht="15" x14ac:dyDescent="0.2">
      <c r="A199" s="102">
        <f t="shared" si="188"/>
        <v>45075</v>
      </c>
      <c r="B199" s="103">
        <f t="shared" si="180"/>
        <v>768.26864389000002</v>
      </c>
      <c r="C199" s="180">
        <f t="shared" si="198"/>
        <v>760.59094792147857</v>
      </c>
      <c r="D199" s="104">
        <f t="shared" si="189"/>
        <v>1163.3589999999999</v>
      </c>
      <c r="E199" s="105">
        <f t="shared" si="201"/>
        <v>1152.307</v>
      </c>
      <c r="F199" s="106">
        <f t="shared" si="202"/>
        <v>45038</v>
      </c>
      <c r="G199" s="107">
        <f t="shared" si="181"/>
        <v>-9.500076932399959E-3</v>
      </c>
      <c r="H199" s="108">
        <f t="shared" si="194"/>
        <v>45097</v>
      </c>
      <c r="I199" s="108">
        <f t="shared" si="182"/>
        <v>45097</v>
      </c>
      <c r="J199" s="109">
        <f t="shared" si="190"/>
        <v>20</v>
      </c>
      <c r="K199" s="109">
        <f t="shared" si="208"/>
        <v>5</v>
      </c>
      <c r="L199" s="8">
        <f t="shared" si="191"/>
        <v>1</v>
      </c>
      <c r="M199" s="110">
        <f t="shared" si="204"/>
        <v>1.0005142899999999</v>
      </c>
      <c r="N199" s="110">
        <f t="shared" si="199"/>
        <v>1.0071241942009983</v>
      </c>
      <c r="O199" s="103">
        <f t="shared" si="203"/>
        <v>1.0071241900000001</v>
      </c>
      <c r="P199" s="103">
        <f t="shared" si="183"/>
        <v>766.00954234000005</v>
      </c>
      <c r="Q199" s="11">
        <f t="shared" si="197"/>
        <v>0</v>
      </c>
      <c r="R199" s="30">
        <f t="shared" si="192"/>
        <v>0</v>
      </c>
      <c r="S199" s="8">
        <f t="shared" si="184"/>
        <v>0</v>
      </c>
      <c r="T199" s="113">
        <f t="shared" si="193"/>
        <v>0.16</v>
      </c>
      <c r="U199" s="111">
        <f t="shared" si="200"/>
        <v>5</v>
      </c>
      <c r="V199" s="111">
        <v>252</v>
      </c>
      <c r="W199" s="110">
        <f t="shared" si="185"/>
        <v>1.0029491820000001</v>
      </c>
      <c r="X199" s="103">
        <f t="shared" si="186"/>
        <v>2.25910155</v>
      </c>
      <c r="Y199" s="103">
        <f t="shared" si="187"/>
        <v>0</v>
      </c>
      <c r="Z199" s="114" t="str">
        <f t="shared" si="195"/>
        <v>A+J=</v>
      </c>
      <c r="AA199" s="108">
        <f t="shared" si="196"/>
        <v>45097</v>
      </c>
      <c r="AB199" s="4"/>
      <c r="AD199" s="178">
        <f>[2]Plan1!A258</f>
        <v>44672</v>
      </c>
      <c r="AE199" s="129" t="str">
        <f>[2]Plan1!C258</f>
        <v>Tiradentes</v>
      </c>
      <c r="AG199" s="119">
        <f t="shared" si="210"/>
        <v>28</v>
      </c>
      <c r="AH199" s="121">
        <f t="shared" si="213"/>
        <v>45736</v>
      </c>
      <c r="AI199" s="121">
        <f t="shared" si="205"/>
        <v>45735</v>
      </c>
      <c r="AJ199" s="121">
        <f t="shared" si="206"/>
        <v>45736</v>
      </c>
      <c r="AK199" s="121">
        <f t="shared" si="209"/>
        <v>45769</v>
      </c>
      <c r="AL199" s="119">
        <f t="shared" si="207"/>
        <v>21</v>
      </c>
      <c r="AM199" s="121">
        <f t="shared" si="212"/>
        <v>45740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22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3"/>
      <c r="DH199" s="1"/>
      <c r="DI199" s="1"/>
      <c r="DJ199" s="1"/>
      <c r="DK199" s="1"/>
      <c r="DL199" s="1"/>
      <c r="DM199" s="1"/>
      <c r="DN199" s="1"/>
      <c r="DO199" s="1"/>
      <c r="DP199" s="1"/>
      <c r="DQ199" s="4"/>
      <c r="DS199" s="34"/>
      <c r="DT199" s="17"/>
    </row>
    <row r="200" spans="1:124" ht="15" x14ac:dyDescent="0.2">
      <c r="A200" s="102">
        <f t="shared" si="188"/>
        <v>45076</v>
      </c>
      <c r="B200" s="103">
        <f t="shared" si="180"/>
        <v>768.72126284000001</v>
      </c>
      <c r="C200" s="180">
        <f t="shared" si="198"/>
        <v>760.59094792147857</v>
      </c>
      <c r="D200" s="104">
        <f t="shared" si="189"/>
        <v>1163.3589999999999</v>
      </c>
      <c r="E200" s="105">
        <f t="shared" si="201"/>
        <v>1152.307</v>
      </c>
      <c r="F200" s="106">
        <f t="shared" si="202"/>
        <v>45038</v>
      </c>
      <c r="G200" s="107">
        <f t="shared" si="181"/>
        <v>-9.500076932399959E-3</v>
      </c>
      <c r="H200" s="108">
        <f t="shared" si="194"/>
        <v>45097</v>
      </c>
      <c r="I200" s="108">
        <f t="shared" si="182"/>
        <v>45097</v>
      </c>
      <c r="J200" s="109">
        <f t="shared" si="190"/>
        <v>20</v>
      </c>
      <c r="K200" s="109">
        <f t="shared" si="208"/>
        <v>6</v>
      </c>
      <c r="L200" s="8">
        <f t="shared" si="191"/>
        <v>1</v>
      </c>
      <c r="M200" s="110">
        <f t="shared" si="204"/>
        <v>1.0005142899999999</v>
      </c>
      <c r="N200" s="110">
        <f t="shared" si="199"/>
        <v>1.0071241942009983</v>
      </c>
      <c r="O200" s="103">
        <f t="shared" si="203"/>
        <v>1.0071241900000001</v>
      </c>
      <c r="P200" s="103">
        <f t="shared" si="183"/>
        <v>766.00954234000005</v>
      </c>
      <c r="Q200" s="11">
        <f t="shared" si="197"/>
        <v>0</v>
      </c>
      <c r="R200" s="30">
        <f t="shared" si="192"/>
        <v>0</v>
      </c>
      <c r="S200" s="8">
        <f t="shared" si="184"/>
        <v>0</v>
      </c>
      <c r="T200" s="113">
        <f t="shared" si="193"/>
        <v>0.16</v>
      </c>
      <c r="U200" s="111">
        <f t="shared" si="200"/>
        <v>6</v>
      </c>
      <c r="V200" s="111">
        <v>252</v>
      </c>
      <c r="W200" s="110">
        <f t="shared" si="185"/>
        <v>1.003540061</v>
      </c>
      <c r="X200" s="103">
        <f t="shared" si="186"/>
        <v>2.7117205000000002</v>
      </c>
      <c r="Y200" s="103">
        <f t="shared" si="187"/>
        <v>0</v>
      </c>
      <c r="Z200" s="114" t="str">
        <f t="shared" si="195"/>
        <v>A+J=</v>
      </c>
      <c r="AA200" s="108">
        <f t="shared" si="196"/>
        <v>45097</v>
      </c>
      <c r="AB200" s="4"/>
      <c r="AD200" s="178">
        <f>[2]Plan1!A259</f>
        <v>44682</v>
      </c>
      <c r="AE200" s="129" t="str">
        <f>[2]Plan1!C259</f>
        <v>Dia do Trabalho</v>
      </c>
      <c r="AG200" s="119">
        <f t="shared" si="210"/>
        <v>29</v>
      </c>
      <c r="AH200" s="121">
        <f t="shared" si="213"/>
        <v>45767</v>
      </c>
      <c r="AI200" s="121">
        <f t="shared" si="205"/>
        <v>45764</v>
      </c>
      <c r="AJ200" s="121">
        <f t="shared" si="206"/>
        <v>45769</v>
      </c>
      <c r="AK200" s="121">
        <f t="shared" si="209"/>
        <v>45797</v>
      </c>
      <c r="AL200" s="119">
        <f t="shared" si="207"/>
        <v>19</v>
      </c>
      <c r="AM200" s="121">
        <f t="shared" si="212"/>
        <v>45771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22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3"/>
      <c r="DH200" s="1"/>
      <c r="DI200" s="1"/>
      <c r="DJ200" s="1"/>
      <c r="DK200" s="1"/>
      <c r="DL200" s="1"/>
      <c r="DM200" s="1"/>
      <c r="DN200" s="1"/>
      <c r="DO200" s="1"/>
      <c r="DP200" s="1"/>
      <c r="DQ200" s="4"/>
      <c r="DS200" s="34"/>
      <c r="DT200" s="17"/>
    </row>
    <row r="201" spans="1:124" ht="15" x14ac:dyDescent="0.2">
      <c r="A201" s="102">
        <f t="shared" si="188"/>
        <v>45077</v>
      </c>
      <c r="B201" s="103">
        <f t="shared" si="180"/>
        <v>769.17414837000001</v>
      </c>
      <c r="C201" s="180">
        <f t="shared" si="198"/>
        <v>760.59094792147857</v>
      </c>
      <c r="D201" s="104">
        <f t="shared" si="189"/>
        <v>1163.3589999999999</v>
      </c>
      <c r="E201" s="105">
        <f t="shared" si="201"/>
        <v>1152.307</v>
      </c>
      <c r="F201" s="106">
        <f t="shared" si="202"/>
        <v>45038</v>
      </c>
      <c r="G201" s="107">
        <f t="shared" si="181"/>
        <v>-9.500076932399959E-3</v>
      </c>
      <c r="H201" s="108">
        <f t="shared" si="194"/>
        <v>45097</v>
      </c>
      <c r="I201" s="108">
        <f t="shared" si="182"/>
        <v>45097</v>
      </c>
      <c r="J201" s="109">
        <f t="shared" si="190"/>
        <v>20</v>
      </c>
      <c r="K201" s="109">
        <f t="shared" si="208"/>
        <v>7</v>
      </c>
      <c r="L201" s="8">
        <f t="shared" si="191"/>
        <v>1</v>
      </c>
      <c r="M201" s="110">
        <f t="shared" si="204"/>
        <v>1.0005142899999999</v>
      </c>
      <c r="N201" s="110">
        <f t="shared" si="199"/>
        <v>1.0071241942009983</v>
      </c>
      <c r="O201" s="103">
        <f t="shared" si="203"/>
        <v>1.0071241900000001</v>
      </c>
      <c r="P201" s="103">
        <f t="shared" si="183"/>
        <v>766.00954234000005</v>
      </c>
      <c r="Q201" s="11">
        <f t="shared" si="197"/>
        <v>0</v>
      </c>
      <c r="R201" s="30">
        <f t="shared" si="192"/>
        <v>0</v>
      </c>
      <c r="S201" s="8">
        <f t="shared" si="184"/>
        <v>0</v>
      </c>
      <c r="T201" s="113">
        <f t="shared" si="193"/>
        <v>0.16</v>
      </c>
      <c r="U201" s="111">
        <f t="shared" si="200"/>
        <v>7</v>
      </c>
      <c r="V201" s="111">
        <v>252</v>
      </c>
      <c r="W201" s="110">
        <f t="shared" si="185"/>
        <v>1.004131288</v>
      </c>
      <c r="X201" s="103">
        <f t="shared" si="186"/>
        <v>3.1646060299999998</v>
      </c>
      <c r="Y201" s="103">
        <f t="shared" si="187"/>
        <v>0</v>
      </c>
      <c r="Z201" s="114" t="str">
        <f t="shared" si="195"/>
        <v>A+J=</v>
      </c>
      <c r="AA201" s="108">
        <f t="shared" si="196"/>
        <v>45097</v>
      </c>
      <c r="AB201" s="4"/>
      <c r="AD201" s="178">
        <f>[2]Plan1!A260</f>
        <v>44728</v>
      </c>
      <c r="AE201" s="129" t="str">
        <f>[2]Plan1!C260</f>
        <v>Corpus Christi</v>
      </c>
      <c r="AG201" s="119">
        <f t="shared" si="210"/>
        <v>30</v>
      </c>
      <c r="AH201" s="121">
        <f t="shared" si="213"/>
        <v>45797</v>
      </c>
      <c r="AI201" s="121">
        <f t="shared" si="205"/>
        <v>45796</v>
      </c>
      <c r="AJ201" s="121">
        <f t="shared" si="206"/>
        <v>45797</v>
      </c>
      <c r="AK201" s="121">
        <f t="shared" si="209"/>
        <v>45828</v>
      </c>
      <c r="AL201" s="119">
        <f t="shared" si="207"/>
        <v>22</v>
      </c>
      <c r="AM201" s="121">
        <f t="shared" si="212"/>
        <v>45799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22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3"/>
      <c r="DH201" s="1"/>
      <c r="DI201" s="1"/>
      <c r="DJ201" s="1"/>
      <c r="DK201" s="1"/>
      <c r="DL201" s="1"/>
      <c r="DM201" s="1"/>
      <c r="DN201" s="1"/>
      <c r="DO201" s="1"/>
      <c r="DP201" s="1"/>
      <c r="DQ201" s="4"/>
      <c r="DS201" s="34"/>
      <c r="DT201" s="17"/>
    </row>
    <row r="202" spans="1:124" ht="15" x14ac:dyDescent="0.2">
      <c r="A202" s="102">
        <f t="shared" si="188"/>
        <v>45078</v>
      </c>
      <c r="B202" s="103">
        <f t="shared" ref="B202:B265" si="214">(P202+X202)</f>
        <v>769.62730123000006</v>
      </c>
      <c r="C202" s="180">
        <f t="shared" si="198"/>
        <v>760.59094792147857</v>
      </c>
      <c r="D202" s="104">
        <f t="shared" si="189"/>
        <v>1163.3589999999999</v>
      </c>
      <c r="E202" s="105">
        <f t="shared" si="201"/>
        <v>1152.307</v>
      </c>
      <c r="F202" s="106">
        <f t="shared" si="202"/>
        <v>45038</v>
      </c>
      <c r="G202" s="107">
        <f t="shared" ref="G202:G265" si="215">(E202/D202)-1</f>
        <v>-9.500076932399959E-3</v>
      </c>
      <c r="H202" s="108">
        <f t="shared" si="194"/>
        <v>45097</v>
      </c>
      <c r="I202" s="108">
        <f t="shared" ref="I202:I265" si="216">IF(A202&gt;I201,H202,I201)</f>
        <v>45097</v>
      </c>
      <c r="J202" s="109">
        <f t="shared" si="190"/>
        <v>20</v>
      </c>
      <c r="K202" s="109">
        <f t="shared" si="208"/>
        <v>8</v>
      </c>
      <c r="L202" s="8">
        <f t="shared" si="191"/>
        <v>1</v>
      </c>
      <c r="M202" s="110">
        <f t="shared" si="204"/>
        <v>1.0005142899999999</v>
      </c>
      <c r="N202" s="110">
        <f t="shared" si="199"/>
        <v>1.0071241942009983</v>
      </c>
      <c r="O202" s="103">
        <f t="shared" si="203"/>
        <v>1.0071241900000001</v>
      </c>
      <c r="P202" s="103">
        <f t="shared" ref="P202:P265" si="217">TRUNC(C202*O202,8)</f>
        <v>766.00954234000005</v>
      </c>
      <c r="Q202" s="11">
        <f t="shared" si="197"/>
        <v>0</v>
      </c>
      <c r="R202" s="30">
        <f t="shared" si="192"/>
        <v>0</v>
      </c>
      <c r="S202" s="8">
        <f t="shared" ref="S202:S265" si="218">IF(R202&gt;0,TRUNC(R202*P202,8),0)</f>
        <v>0</v>
      </c>
      <c r="T202" s="113">
        <f t="shared" si="193"/>
        <v>0.16</v>
      </c>
      <c r="U202" s="111">
        <f t="shared" si="200"/>
        <v>8</v>
      </c>
      <c r="V202" s="111">
        <v>252</v>
      </c>
      <c r="W202" s="110">
        <f t="shared" ref="W202:W265" si="219">ROUND((1+T202)^TRUNC((U202/V202),9),9)</f>
        <v>1.0047228640000001</v>
      </c>
      <c r="X202" s="103">
        <f t="shared" ref="X202:X265" si="220">TRUNC((P202*(W202-1)),8)</f>
        <v>3.6177588900000002</v>
      </c>
      <c r="Y202" s="103">
        <f t="shared" ref="Y202:Y265" si="221">IF(Q202&gt;0,S202+X202,0)</f>
        <v>0</v>
      </c>
      <c r="Z202" s="114" t="str">
        <f t="shared" si="195"/>
        <v>A+J=</v>
      </c>
      <c r="AA202" s="108">
        <f t="shared" si="196"/>
        <v>45097</v>
      </c>
      <c r="AB202" s="4"/>
      <c r="AD202" s="178">
        <f>[2]Plan1!A261</f>
        <v>44811</v>
      </c>
      <c r="AE202" s="129" t="str">
        <f>[2]Plan1!C261</f>
        <v>Independência do Brasil</v>
      </c>
      <c r="AG202" s="119">
        <f t="shared" si="210"/>
        <v>31</v>
      </c>
      <c r="AH202" s="121">
        <f t="shared" si="213"/>
        <v>45828</v>
      </c>
      <c r="AI202" s="121">
        <f t="shared" si="205"/>
        <v>45826</v>
      </c>
      <c r="AJ202" s="121">
        <f t="shared" si="206"/>
        <v>45828</v>
      </c>
      <c r="AK202" s="121">
        <f t="shared" si="209"/>
        <v>45859</v>
      </c>
      <c r="AL202" s="119">
        <f t="shared" si="207"/>
        <v>21</v>
      </c>
      <c r="AM202" s="121">
        <f t="shared" si="212"/>
        <v>45832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22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3"/>
      <c r="DH202" s="1"/>
      <c r="DI202" s="1"/>
      <c r="DJ202" s="1"/>
      <c r="DK202" s="1"/>
      <c r="DL202" s="1"/>
      <c r="DM202" s="1"/>
      <c r="DN202" s="1"/>
      <c r="DO202" s="1"/>
      <c r="DP202" s="1"/>
      <c r="DQ202" s="4"/>
      <c r="DS202" s="34"/>
      <c r="DT202" s="17"/>
    </row>
    <row r="203" spans="1:124" ht="15" x14ac:dyDescent="0.2">
      <c r="A203" s="102">
        <f t="shared" ref="A203:A266" si="222">(A202+1)</f>
        <v>45079</v>
      </c>
      <c r="B203" s="103">
        <f t="shared" si="214"/>
        <v>770.08072066</v>
      </c>
      <c r="C203" s="180">
        <f t="shared" si="198"/>
        <v>760.59094792147857</v>
      </c>
      <c r="D203" s="104">
        <f t="shared" ref="D203:D266" si="223">IF(E203=E202,D202,E202)</f>
        <v>1163.3589999999999</v>
      </c>
      <c r="E203" s="105">
        <f t="shared" si="201"/>
        <v>1152.307</v>
      </c>
      <c r="F203" s="106">
        <f t="shared" si="202"/>
        <v>45038</v>
      </c>
      <c r="G203" s="107">
        <f t="shared" si="215"/>
        <v>-9.500076932399959E-3</v>
      </c>
      <c r="H203" s="108">
        <f t="shared" si="194"/>
        <v>45097</v>
      </c>
      <c r="I203" s="108">
        <f t="shared" si="216"/>
        <v>45097</v>
      </c>
      <c r="J203" s="109">
        <f t="shared" ref="J203:J266" si="224">IF(I203=I202,J202,NETWORKDAYS(I202,I203,$AD$171:$AD$502)-1)</f>
        <v>20</v>
      </c>
      <c r="K203" s="109">
        <f t="shared" si="208"/>
        <v>9</v>
      </c>
      <c r="L203" s="8">
        <f t="shared" ref="L203:L266" si="225">IF(E203&lt;D203,1,TRUNC((E203/D203)^TRUNC((K203/J203),9),8))</f>
        <v>1</v>
      </c>
      <c r="M203" s="110">
        <f t="shared" si="204"/>
        <v>1.0005142899999999</v>
      </c>
      <c r="N203" s="110">
        <f t="shared" si="199"/>
        <v>1.0071241942009983</v>
      </c>
      <c r="O203" s="103">
        <f t="shared" si="203"/>
        <v>1.0071241900000001</v>
      </c>
      <c r="P203" s="103">
        <f t="shared" si="217"/>
        <v>766.00954234000005</v>
      </c>
      <c r="Q203" s="11">
        <f t="shared" si="197"/>
        <v>0</v>
      </c>
      <c r="R203" s="30">
        <f t="shared" ref="R203:R266" si="226">IF(Q203&gt;0,VLOOKUP($A203,$AD$10:$AI$165,6),0)</f>
        <v>0</v>
      </c>
      <c r="S203" s="8">
        <f t="shared" si="218"/>
        <v>0</v>
      </c>
      <c r="T203" s="113">
        <f t="shared" ref="T203:T266" si="227">(T202)</f>
        <v>0.16</v>
      </c>
      <c r="U203" s="111">
        <f t="shared" si="200"/>
        <v>9</v>
      </c>
      <c r="V203" s="111">
        <v>252</v>
      </c>
      <c r="W203" s="110">
        <f t="shared" si="219"/>
        <v>1.005314788</v>
      </c>
      <c r="X203" s="103">
        <f t="shared" si="220"/>
        <v>4.0711783199999996</v>
      </c>
      <c r="Y203" s="103">
        <f t="shared" si="221"/>
        <v>0</v>
      </c>
      <c r="Z203" s="114" t="str">
        <f t="shared" si="195"/>
        <v>A+J=</v>
      </c>
      <c r="AA203" s="108">
        <f t="shared" si="196"/>
        <v>45097</v>
      </c>
      <c r="AB203" s="4"/>
      <c r="AD203" s="178">
        <f>[2]Plan1!A262</f>
        <v>44846</v>
      </c>
      <c r="AE203" s="129" t="str">
        <f>[2]Plan1!C262</f>
        <v>Nossa Sr.a Aparecida - Padroeira do Brasil</v>
      </c>
      <c r="AG203" s="119">
        <f t="shared" si="210"/>
        <v>32</v>
      </c>
      <c r="AH203" s="121">
        <f t="shared" si="213"/>
        <v>45858</v>
      </c>
      <c r="AI203" s="121">
        <f t="shared" ref="AI203:AI234" si="228">WORKDAY(AH203,-1,AD$171:AD$502)</f>
        <v>45856</v>
      </c>
      <c r="AJ203" s="121">
        <f t="shared" ref="AJ203:AJ234" si="229">WORKDAY(AI203,1,AD$171:AD$502)</f>
        <v>45859</v>
      </c>
      <c r="AK203" s="121">
        <f t="shared" si="209"/>
        <v>45889</v>
      </c>
      <c r="AL203" s="119">
        <f t="shared" ref="AL203:AL234" si="230">NETWORKDAYS(AJ203,AJ204,$AD$171:$AD$502)-1</f>
        <v>22</v>
      </c>
      <c r="AM203" s="121">
        <f t="shared" si="212"/>
        <v>45861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22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3"/>
      <c r="DH203" s="1"/>
      <c r="DI203" s="1"/>
      <c r="DJ203" s="1"/>
      <c r="DK203" s="1"/>
      <c r="DL203" s="1"/>
      <c r="DM203" s="1"/>
      <c r="DN203" s="1"/>
      <c r="DO203" s="1"/>
      <c r="DP203" s="1"/>
      <c r="DQ203" s="4"/>
      <c r="DS203" s="34"/>
      <c r="DT203" s="17"/>
    </row>
    <row r="204" spans="1:124" ht="15" x14ac:dyDescent="0.2">
      <c r="A204" s="102">
        <f t="shared" si="222"/>
        <v>45080</v>
      </c>
      <c r="B204" s="103">
        <f t="shared" si="214"/>
        <v>770.5344074300001</v>
      </c>
      <c r="C204" s="180">
        <f t="shared" si="198"/>
        <v>760.59094792147857</v>
      </c>
      <c r="D204" s="104">
        <f t="shared" si="223"/>
        <v>1163.3589999999999</v>
      </c>
      <c r="E204" s="105">
        <f t="shared" si="201"/>
        <v>1152.307</v>
      </c>
      <c r="F204" s="106">
        <f t="shared" si="202"/>
        <v>45038</v>
      </c>
      <c r="G204" s="107">
        <f t="shared" si="215"/>
        <v>-9.500076932399959E-3</v>
      </c>
      <c r="H204" s="108">
        <f t="shared" ref="H204:H267" si="231">IF(DAY(A204)=H$9,VLOOKUP(A204,AH$118:AN$450,4),H203)</f>
        <v>45097</v>
      </c>
      <c r="I204" s="108">
        <f t="shared" si="216"/>
        <v>45097</v>
      </c>
      <c r="J204" s="109">
        <f t="shared" si="224"/>
        <v>20</v>
      </c>
      <c r="K204" s="109">
        <f t="shared" si="208"/>
        <v>10</v>
      </c>
      <c r="L204" s="8">
        <f t="shared" si="225"/>
        <v>1</v>
      </c>
      <c r="M204" s="110">
        <f t="shared" si="204"/>
        <v>1.0005142899999999</v>
      </c>
      <c r="N204" s="110">
        <f t="shared" si="199"/>
        <v>1.0071241942009983</v>
      </c>
      <c r="O204" s="103">
        <f t="shared" si="203"/>
        <v>1.0071241900000001</v>
      </c>
      <c r="P204" s="103">
        <f t="shared" si="217"/>
        <v>766.00954234000005</v>
      </c>
      <c r="Q204" s="11">
        <f t="shared" si="197"/>
        <v>0</v>
      </c>
      <c r="R204" s="30">
        <f t="shared" si="226"/>
        <v>0</v>
      </c>
      <c r="S204" s="8">
        <f t="shared" si="218"/>
        <v>0</v>
      </c>
      <c r="T204" s="113">
        <f t="shared" si="227"/>
        <v>0.16</v>
      </c>
      <c r="U204" s="111">
        <f t="shared" si="200"/>
        <v>10</v>
      </c>
      <c r="V204" s="111">
        <v>252</v>
      </c>
      <c r="W204" s="110">
        <f t="shared" si="219"/>
        <v>1.005907061</v>
      </c>
      <c r="X204" s="103">
        <f t="shared" si="220"/>
        <v>4.5248650899999996</v>
      </c>
      <c r="Y204" s="103">
        <f t="shared" si="221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45097</v>
      </c>
      <c r="AB204" s="4"/>
      <c r="AD204" s="178">
        <f>[2]Plan1!A263</f>
        <v>44867</v>
      </c>
      <c r="AE204" s="129" t="str">
        <f>[2]Plan1!C263</f>
        <v>Finados</v>
      </c>
      <c r="AG204" s="119">
        <f t="shared" si="210"/>
        <v>33</v>
      </c>
      <c r="AH204" s="121">
        <f t="shared" si="213"/>
        <v>45889</v>
      </c>
      <c r="AI204" s="121">
        <f t="shared" si="228"/>
        <v>45888</v>
      </c>
      <c r="AJ204" s="121">
        <f t="shared" si="229"/>
        <v>45889</v>
      </c>
      <c r="AK204" s="121">
        <f t="shared" si="209"/>
        <v>45922</v>
      </c>
      <c r="AL204" s="119">
        <f t="shared" si="230"/>
        <v>23</v>
      </c>
      <c r="AM204" s="121">
        <f t="shared" si="212"/>
        <v>45891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22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3"/>
      <c r="DH204" s="1"/>
      <c r="DI204" s="1"/>
      <c r="DJ204" s="1"/>
      <c r="DK204" s="1"/>
      <c r="DL204" s="1"/>
      <c r="DM204" s="1"/>
      <c r="DN204" s="1"/>
      <c r="DO204" s="1"/>
      <c r="DP204" s="1"/>
      <c r="DQ204" s="4"/>
      <c r="DS204" s="34"/>
      <c r="DT204" s="17"/>
    </row>
    <row r="205" spans="1:124" ht="15" x14ac:dyDescent="0.2">
      <c r="A205" s="102">
        <f t="shared" si="222"/>
        <v>45081</v>
      </c>
      <c r="B205" s="103">
        <f t="shared" si="214"/>
        <v>770.5344074300001</v>
      </c>
      <c r="C205" s="180">
        <f t="shared" si="198"/>
        <v>760.59094792147857</v>
      </c>
      <c r="D205" s="104">
        <f t="shared" si="223"/>
        <v>1163.3589999999999</v>
      </c>
      <c r="E205" s="105">
        <f t="shared" si="201"/>
        <v>1152.307</v>
      </c>
      <c r="F205" s="106">
        <f t="shared" si="202"/>
        <v>45038</v>
      </c>
      <c r="G205" s="107">
        <f t="shared" si="215"/>
        <v>-9.500076932399959E-3</v>
      </c>
      <c r="H205" s="108">
        <f t="shared" si="231"/>
        <v>45097</v>
      </c>
      <c r="I205" s="108">
        <f t="shared" si="216"/>
        <v>45097</v>
      </c>
      <c r="J205" s="109">
        <f t="shared" si="224"/>
        <v>20</v>
      </c>
      <c r="K205" s="109">
        <f t="shared" si="208"/>
        <v>10</v>
      </c>
      <c r="L205" s="8">
        <f t="shared" si="225"/>
        <v>1</v>
      </c>
      <c r="M205" s="110">
        <f t="shared" si="204"/>
        <v>1.0005142899999999</v>
      </c>
      <c r="N205" s="110">
        <f t="shared" si="199"/>
        <v>1.0071241942009983</v>
      </c>
      <c r="O205" s="103">
        <f t="shared" si="203"/>
        <v>1.0071241900000001</v>
      </c>
      <c r="P205" s="103">
        <f t="shared" si="217"/>
        <v>766.00954234000005</v>
      </c>
      <c r="Q205" s="11">
        <f t="shared" ref="Q205:Q268" si="234">IF(VLOOKUP(A205,AD$10:AK$165,8)=VLOOKUP(A204,AD$10:AK$165,8),0,VLOOKUP(A205,AD$10:AK$165,8))</f>
        <v>0</v>
      </c>
      <c r="R205" s="30">
        <f t="shared" si="226"/>
        <v>0</v>
      </c>
      <c r="S205" s="8">
        <f t="shared" si="218"/>
        <v>0</v>
      </c>
      <c r="T205" s="113">
        <f t="shared" si="227"/>
        <v>0.16</v>
      </c>
      <c r="U205" s="111">
        <f t="shared" si="200"/>
        <v>10</v>
      </c>
      <c r="V205" s="111">
        <v>252</v>
      </c>
      <c r="W205" s="110">
        <f t="shared" si="219"/>
        <v>1.005907061</v>
      </c>
      <c r="X205" s="103">
        <f t="shared" si="220"/>
        <v>4.5248650899999996</v>
      </c>
      <c r="Y205" s="103">
        <f t="shared" si="221"/>
        <v>0</v>
      </c>
      <c r="Z205" s="114" t="str">
        <f t="shared" si="232"/>
        <v>A+J=</v>
      </c>
      <c r="AA205" s="108">
        <f t="shared" si="233"/>
        <v>45097</v>
      </c>
      <c r="AB205" s="4"/>
      <c r="AD205" s="178">
        <f>[2]Plan1!A264</f>
        <v>44880</v>
      </c>
      <c r="AE205" s="129" t="str">
        <f>[2]Plan1!C264</f>
        <v>Proclamação da República</v>
      </c>
      <c r="AG205" s="119">
        <f t="shared" si="210"/>
        <v>34</v>
      </c>
      <c r="AH205" s="121">
        <f t="shared" si="213"/>
        <v>45920</v>
      </c>
      <c r="AI205" s="121">
        <f t="shared" si="228"/>
        <v>45919</v>
      </c>
      <c r="AJ205" s="121">
        <f t="shared" si="229"/>
        <v>45922</v>
      </c>
      <c r="AK205" s="121">
        <f t="shared" si="209"/>
        <v>45950</v>
      </c>
      <c r="AL205" s="119">
        <f t="shared" si="230"/>
        <v>20</v>
      </c>
      <c r="AM205" s="121">
        <f t="shared" si="212"/>
        <v>45924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22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3"/>
      <c r="DH205" s="1"/>
      <c r="DI205" s="1"/>
      <c r="DJ205" s="1"/>
      <c r="DK205" s="1"/>
      <c r="DL205" s="1"/>
      <c r="DM205" s="1"/>
      <c r="DN205" s="1"/>
      <c r="DO205" s="1"/>
      <c r="DP205" s="1"/>
      <c r="DQ205" s="4"/>
      <c r="DS205" s="34"/>
      <c r="DT205" s="17"/>
    </row>
    <row r="206" spans="1:124" ht="15" x14ac:dyDescent="0.2">
      <c r="A206" s="102">
        <f t="shared" si="222"/>
        <v>45082</v>
      </c>
      <c r="B206" s="103">
        <f t="shared" si="214"/>
        <v>770.5344074300001</v>
      </c>
      <c r="C206" s="180">
        <f t="shared" si="198"/>
        <v>760.59094792147857</v>
      </c>
      <c r="D206" s="104">
        <f t="shared" si="223"/>
        <v>1163.3589999999999</v>
      </c>
      <c r="E206" s="105">
        <f t="shared" si="201"/>
        <v>1152.307</v>
      </c>
      <c r="F206" s="106">
        <f t="shared" si="202"/>
        <v>45038</v>
      </c>
      <c r="G206" s="107">
        <f t="shared" si="215"/>
        <v>-9.500076932399959E-3</v>
      </c>
      <c r="H206" s="108">
        <f t="shared" si="231"/>
        <v>45097</v>
      </c>
      <c r="I206" s="108">
        <f t="shared" si="216"/>
        <v>45097</v>
      </c>
      <c r="J206" s="109">
        <f t="shared" si="224"/>
        <v>20</v>
      </c>
      <c r="K206" s="109">
        <f t="shared" si="208"/>
        <v>10</v>
      </c>
      <c r="L206" s="8">
        <f t="shared" si="225"/>
        <v>1</v>
      </c>
      <c r="M206" s="110">
        <f t="shared" si="204"/>
        <v>1.0005142899999999</v>
      </c>
      <c r="N206" s="110">
        <f t="shared" si="199"/>
        <v>1.0071241942009983</v>
      </c>
      <c r="O206" s="103">
        <f t="shared" si="203"/>
        <v>1.0071241900000001</v>
      </c>
      <c r="P206" s="103">
        <f t="shared" si="217"/>
        <v>766.00954234000005</v>
      </c>
      <c r="Q206" s="11">
        <f t="shared" si="234"/>
        <v>0</v>
      </c>
      <c r="R206" s="30">
        <f t="shared" si="226"/>
        <v>0</v>
      </c>
      <c r="S206" s="8">
        <f t="shared" si="218"/>
        <v>0</v>
      </c>
      <c r="T206" s="113">
        <f t="shared" si="227"/>
        <v>0.16</v>
      </c>
      <c r="U206" s="111">
        <f t="shared" si="200"/>
        <v>10</v>
      </c>
      <c r="V206" s="111">
        <v>252</v>
      </c>
      <c r="W206" s="110">
        <f t="shared" si="219"/>
        <v>1.005907061</v>
      </c>
      <c r="X206" s="103">
        <f t="shared" si="220"/>
        <v>4.5248650899999996</v>
      </c>
      <c r="Y206" s="103">
        <f t="shared" si="221"/>
        <v>0</v>
      </c>
      <c r="Z206" s="114" t="str">
        <f t="shared" si="232"/>
        <v>A+J=</v>
      </c>
      <c r="AA206" s="108">
        <f t="shared" si="233"/>
        <v>45097</v>
      </c>
      <c r="AB206" s="4"/>
      <c r="AD206" s="178">
        <f>[2]Plan1!A265</f>
        <v>44920</v>
      </c>
      <c r="AE206" s="129" t="str">
        <f>[2]Plan1!C265</f>
        <v>Natal</v>
      </c>
      <c r="AG206" s="119">
        <f t="shared" si="210"/>
        <v>35</v>
      </c>
      <c r="AH206" s="121">
        <f t="shared" si="213"/>
        <v>45950</v>
      </c>
      <c r="AI206" s="121">
        <f t="shared" si="228"/>
        <v>45947</v>
      </c>
      <c r="AJ206" s="121">
        <f t="shared" si="229"/>
        <v>45950</v>
      </c>
      <c r="AK206" s="121">
        <f t="shared" si="209"/>
        <v>45982</v>
      </c>
      <c r="AL206" s="119">
        <f t="shared" si="230"/>
        <v>23</v>
      </c>
      <c r="AM206" s="121">
        <f t="shared" si="212"/>
        <v>45952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22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3"/>
      <c r="DH206" s="1"/>
      <c r="DI206" s="1"/>
      <c r="DJ206" s="1"/>
      <c r="DK206" s="1"/>
      <c r="DL206" s="1"/>
      <c r="DM206" s="1"/>
      <c r="DN206" s="1"/>
      <c r="DO206" s="1"/>
      <c r="DP206" s="1"/>
      <c r="DQ206" s="4"/>
      <c r="DS206" s="34"/>
      <c r="DT206" s="17"/>
    </row>
    <row r="207" spans="1:124" ht="15" x14ac:dyDescent="0.2">
      <c r="A207" s="102">
        <f t="shared" si="222"/>
        <v>45083</v>
      </c>
      <c r="B207" s="103">
        <f t="shared" si="214"/>
        <v>770.98836154000003</v>
      </c>
      <c r="C207" s="180">
        <f t="shared" si="198"/>
        <v>760.59094792147857</v>
      </c>
      <c r="D207" s="104">
        <f t="shared" si="223"/>
        <v>1163.3589999999999</v>
      </c>
      <c r="E207" s="105">
        <f t="shared" si="201"/>
        <v>1152.307</v>
      </c>
      <c r="F207" s="106">
        <f t="shared" si="202"/>
        <v>45038</v>
      </c>
      <c r="G207" s="107">
        <f t="shared" si="215"/>
        <v>-9.500076932399959E-3</v>
      </c>
      <c r="H207" s="108">
        <f t="shared" si="231"/>
        <v>45097</v>
      </c>
      <c r="I207" s="108">
        <f t="shared" si="216"/>
        <v>45097</v>
      </c>
      <c r="J207" s="109">
        <f t="shared" si="224"/>
        <v>20</v>
      </c>
      <c r="K207" s="109">
        <f t="shared" si="208"/>
        <v>11</v>
      </c>
      <c r="L207" s="8">
        <f t="shared" si="225"/>
        <v>1</v>
      </c>
      <c r="M207" s="110">
        <f t="shared" si="204"/>
        <v>1.0005142899999999</v>
      </c>
      <c r="N207" s="110">
        <f t="shared" si="199"/>
        <v>1.0071241942009983</v>
      </c>
      <c r="O207" s="103">
        <f t="shared" si="203"/>
        <v>1.0071241900000001</v>
      </c>
      <c r="P207" s="103">
        <f t="shared" si="217"/>
        <v>766.00954234000005</v>
      </c>
      <c r="Q207" s="11">
        <f t="shared" si="234"/>
        <v>0</v>
      </c>
      <c r="R207" s="30">
        <f t="shared" si="226"/>
        <v>0</v>
      </c>
      <c r="S207" s="8">
        <f t="shared" si="218"/>
        <v>0</v>
      </c>
      <c r="T207" s="113">
        <f t="shared" si="227"/>
        <v>0.16</v>
      </c>
      <c r="U207" s="111">
        <f t="shared" si="200"/>
        <v>11</v>
      </c>
      <c r="V207" s="111">
        <v>252</v>
      </c>
      <c r="W207" s="110">
        <f t="shared" si="219"/>
        <v>1.0064996829999999</v>
      </c>
      <c r="X207" s="103">
        <f t="shared" si="220"/>
        <v>4.9788192000000002</v>
      </c>
      <c r="Y207" s="103">
        <f t="shared" si="221"/>
        <v>0</v>
      </c>
      <c r="Z207" s="114" t="str">
        <f t="shared" si="232"/>
        <v>A+J=</v>
      </c>
      <c r="AA207" s="108">
        <f t="shared" si="233"/>
        <v>45097</v>
      </c>
      <c r="AB207" s="4"/>
      <c r="AD207" s="178">
        <f>[2]Plan1!A266</f>
        <v>44927</v>
      </c>
      <c r="AE207" s="129" t="str">
        <f>[2]Plan1!C266</f>
        <v>Confraternização Universal</v>
      </c>
      <c r="AG207" s="119">
        <f t="shared" si="210"/>
        <v>36</v>
      </c>
      <c r="AH207" s="121">
        <f t="shared" si="213"/>
        <v>45981</v>
      </c>
      <c r="AI207" s="121">
        <f t="shared" si="228"/>
        <v>45980</v>
      </c>
      <c r="AJ207" s="121">
        <f t="shared" si="229"/>
        <v>45982</v>
      </c>
      <c r="AK207" s="121">
        <f t="shared" si="209"/>
        <v>46013</v>
      </c>
      <c r="AL207" s="119">
        <f t="shared" si="230"/>
        <v>21</v>
      </c>
      <c r="AM207" s="121">
        <f t="shared" si="212"/>
        <v>45986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22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3"/>
      <c r="DH207" s="1"/>
      <c r="DI207" s="1"/>
      <c r="DJ207" s="1"/>
      <c r="DK207" s="1"/>
      <c r="DL207" s="1"/>
      <c r="DM207" s="1"/>
      <c r="DN207" s="1"/>
      <c r="DO207" s="1"/>
      <c r="DP207" s="1"/>
      <c r="DQ207" s="4"/>
      <c r="DS207" s="34"/>
      <c r="DT207" s="17"/>
    </row>
    <row r="208" spans="1:124" ht="15" x14ac:dyDescent="0.2">
      <c r="A208" s="102">
        <f t="shared" si="222"/>
        <v>45084</v>
      </c>
      <c r="B208" s="103">
        <f t="shared" si="214"/>
        <v>771.44258298</v>
      </c>
      <c r="C208" s="180">
        <f t="shared" si="198"/>
        <v>760.59094792147857</v>
      </c>
      <c r="D208" s="104">
        <f t="shared" si="223"/>
        <v>1163.3589999999999</v>
      </c>
      <c r="E208" s="105">
        <f t="shared" si="201"/>
        <v>1152.307</v>
      </c>
      <c r="F208" s="106">
        <f t="shared" si="202"/>
        <v>45038</v>
      </c>
      <c r="G208" s="107">
        <f t="shared" si="215"/>
        <v>-9.500076932399959E-3</v>
      </c>
      <c r="H208" s="108">
        <f t="shared" si="231"/>
        <v>45097</v>
      </c>
      <c r="I208" s="108">
        <f t="shared" si="216"/>
        <v>45097</v>
      </c>
      <c r="J208" s="109">
        <f t="shared" si="224"/>
        <v>20</v>
      </c>
      <c r="K208" s="109">
        <f t="shared" si="208"/>
        <v>12</v>
      </c>
      <c r="L208" s="8">
        <f t="shared" si="225"/>
        <v>1</v>
      </c>
      <c r="M208" s="110">
        <f t="shared" si="204"/>
        <v>1.0005142899999999</v>
      </c>
      <c r="N208" s="110">
        <f t="shared" si="199"/>
        <v>1.0071241942009983</v>
      </c>
      <c r="O208" s="103">
        <f t="shared" si="203"/>
        <v>1.0071241900000001</v>
      </c>
      <c r="P208" s="103">
        <f t="shared" si="217"/>
        <v>766.00954234000005</v>
      </c>
      <c r="Q208" s="11">
        <f t="shared" si="234"/>
        <v>0</v>
      </c>
      <c r="R208" s="30">
        <f t="shared" si="226"/>
        <v>0</v>
      </c>
      <c r="S208" s="8">
        <f t="shared" si="218"/>
        <v>0</v>
      </c>
      <c r="T208" s="113">
        <f t="shared" si="227"/>
        <v>0.16</v>
      </c>
      <c r="U208" s="111">
        <f t="shared" si="200"/>
        <v>12</v>
      </c>
      <c r="V208" s="111">
        <v>252</v>
      </c>
      <c r="W208" s="110">
        <f t="shared" si="219"/>
        <v>1.007092654</v>
      </c>
      <c r="X208" s="103">
        <f t="shared" si="220"/>
        <v>5.4330406399999998</v>
      </c>
      <c r="Y208" s="103">
        <f t="shared" si="221"/>
        <v>0</v>
      </c>
      <c r="Z208" s="114" t="str">
        <f t="shared" si="232"/>
        <v>A+J=</v>
      </c>
      <c r="AA208" s="108">
        <f t="shared" si="233"/>
        <v>45097</v>
      </c>
      <c r="AB208" s="4"/>
      <c r="AD208" s="178">
        <f>[2]Plan1!A267</f>
        <v>44977</v>
      </c>
      <c r="AE208" s="129" t="str">
        <f>[2]Plan1!C267</f>
        <v>Carnaval</v>
      </c>
      <c r="AG208" s="119">
        <f t="shared" si="210"/>
        <v>37</v>
      </c>
      <c r="AH208" s="121">
        <f t="shared" si="213"/>
        <v>46011</v>
      </c>
      <c r="AI208" s="121">
        <f t="shared" si="228"/>
        <v>46010</v>
      </c>
      <c r="AJ208" s="121">
        <f t="shared" si="229"/>
        <v>46013</v>
      </c>
      <c r="AK208" s="121">
        <f t="shared" si="209"/>
        <v>46042</v>
      </c>
      <c r="AL208" s="119">
        <f t="shared" si="230"/>
        <v>19</v>
      </c>
      <c r="AM208" s="121">
        <f t="shared" si="212"/>
        <v>46015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22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3"/>
      <c r="DH208" s="1"/>
      <c r="DI208" s="1"/>
      <c r="DJ208" s="1"/>
      <c r="DK208" s="1"/>
      <c r="DL208" s="1"/>
      <c r="DM208" s="1"/>
      <c r="DN208" s="1"/>
      <c r="DO208" s="1"/>
      <c r="DP208" s="1"/>
      <c r="DQ208" s="4"/>
      <c r="DS208" s="34"/>
      <c r="DT208" s="17"/>
    </row>
    <row r="209" spans="1:124" ht="15" x14ac:dyDescent="0.2">
      <c r="A209" s="102">
        <f t="shared" si="222"/>
        <v>45085</v>
      </c>
      <c r="B209" s="103">
        <f t="shared" si="214"/>
        <v>771.89707176000002</v>
      </c>
      <c r="C209" s="180">
        <f t="shared" si="198"/>
        <v>760.59094792147857</v>
      </c>
      <c r="D209" s="104">
        <f t="shared" si="223"/>
        <v>1163.3589999999999</v>
      </c>
      <c r="E209" s="105">
        <f t="shared" si="201"/>
        <v>1152.307</v>
      </c>
      <c r="F209" s="106">
        <f t="shared" si="202"/>
        <v>45038</v>
      </c>
      <c r="G209" s="107">
        <f t="shared" si="215"/>
        <v>-9.500076932399959E-3</v>
      </c>
      <c r="H209" s="108">
        <f t="shared" si="231"/>
        <v>45097</v>
      </c>
      <c r="I209" s="108">
        <f t="shared" si="216"/>
        <v>45097</v>
      </c>
      <c r="J209" s="109">
        <f t="shared" si="224"/>
        <v>20</v>
      </c>
      <c r="K209" s="109">
        <f t="shared" si="208"/>
        <v>13</v>
      </c>
      <c r="L209" s="8">
        <f t="shared" si="225"/>
        <v>1</v>
      </c>
      <c r="M209" s="110">
        <f t="shared" si="204"/>
        <v>1.0005142899999999</v>
      </c>
      <c r="N209" s="110">
        <f t="shared" si="199"/>
        <v>1.0071241942009983</v>
      </c>
      <c r="O209" s="103">
        <f t="shared" si="203"/>
        <v>1.0071241900000001</v>
      </c>
      <c r="P209" s="103">
        <f t="shared" si="217"/>
        <v>766.00954234000005</v>
      </c>
      <c r="Q209" s="11">
        <f t="shared" si="234"/>
        <v>0</v>
      </c>
      <c r="R209" s="30">
        <f t="shared" si="226"/>
        <v>0</v>
      </c>
      <c r="S209" s="8">
        <f t="shared" si="218"/>
        <v>0</v>
      </c>
      <c r="T209" s="113">
        <f t="shared" si="227"/>
        <v>0.16</v>
      </c>
      <c r="U209" s="111">
        <f t="shared" si="200"/>
        <v>13</v>
      </c>
      <c r="V209" s="111">
        <v>252</v>
      </c>
      <c r="W209" s="110">
        <f t="shared" si="219"/>
        <v>1.0076859739999999</v>
      </c>
      <c r="X209" s="103">
        <f t="shared" si="220"/>
        <v>5.8875294199999999</v>
      </c>
      <c r="Y209" s="103">
        <f t="shared" si="221"/>
        <v>0</v>
      </c>
      <c r="Z209" s="114" t="str">
        <f t="shared" si="232"/>
        <v>A+J=</v>
      </c>
      <c r="AA209" s="108">
        <f t="shared" si="233"/>
        <v>45097</v>
      </c>
      <c r="AB209" s="4"/>
      <c r="AD209" s="178">
        <f>[2]Plan1!A268</f>
        <v>44978</v>
      </c>
      <c r="AE209" s="129" t="str">
        <f>[2]Plan1!C268</f>
        <v>Carnaval</v>
      </c>
      <c r="AG209" s="119">
        <f t="shared" si="210"/>
        <v>38</v>
      </c>
      <c r="AH209" s="121">
        <f t="shared" si="213"/>
        <v>46042</v>
      </c>
      <c r="AI209" s="121">
        <f t="shared" si="228"/>
        <v>46041</v>
      </c>
      <c r="AJ209" s="121">
        <f t="shared" si="229"/>
        <v>46042</v>
      </c>
      <c r="AK209" s="121">
        <f t="shared" si="209"/>
        <v>46073</v>
      </c>
      <c r="AL209" s="119">
        <f t="shared" si="230"/>
        <v>21</v>
      </c>
      <c r="AM209" s="121">
        <f t="shared" si="212"/>
        <v>46044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22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3"/>
      <c r="DH209" s="1"/>
      <c r="DI209" s="1"/>
      <c r="DJ209" s="1"/>
      <c r="DK209" s="1"/>
      <c r="DL209" s="1"/>
      <c r="DM209" s="1"/>
      <c r="DN209" s="1"/>
      <c r="DO209" s="1"/>
      <c r="DP209" s="1"/>
      <c r="DQ209" s="4"/>
      <c r="DS209" s="34"/>
      <c r="DT209" s="17"/>
    </row>
    <row r="210" spans="1:124" ht="15" x14ac:dyDescent="0.2">
      <c r="A210" s="102">
        <f t="shared" si="222"/>
        <v>45086</v>
      </c>
      <c r="B210" s="103">
        <f t="shared" si="214"/>
        <v>771.89707176000002</v>
      </c>
      <c r="C210" s="180">
        <f t="shared" ref="C210:C273" si="235">C209-(S209/O209)</f>
        <v>760.59094792147857</v>
      </c>
      <c r="D210" s="104">
        <f t="shared" si="223"/>
        <v>1163.3589999999999</v>
      </c>
      <c r="E210" s="105">
        <f t="shared" si="201"/>
        <v>1152.307</v>
      </c>
      <c r="F210" s="106">
        <f t="shared" si="202"/>
        <v>45038</v>
      </c>
      <c r="G210" s="107">
        <f t="shared" si="215"/>
        <v>-9.500076932399959E-3</v>
      </c>
      <c r="H210" s="108">
        <f t="shared" si="231"/>
        <v>45097</v>
      </c>
      <c r="I210" s="108">
        <f t="shared" si="216"/>
        <v>45097</v>
      </c>
      <c r="J210" s="109">
        <f t="shared" si="224"/>
        <v>20</v>
      </c>
      <c r="K210" s="109">
        <f t="shared" si="208"/>
        <v>13</v>
      </c>
      <c r="L210" s="8">
        <f t="shared" si="225"/>
        <v>1</v>
      </c>
      <c r="M210" s="110">
        <f t="shared" si="204"/>
        <v>1.0005142899999999</v>
      </c>
      <c r="N210" s="110">
        <f t="shared" si="199"/>
        <v>1.0071241942009983</v>
      </c>
      <c r="O210" s="103">
        <f t="shared" si="203"/>
        <v>1.0071241900000001</v>
      </c>
      <c r="P210" s="103">
        <f t="shared" si="217"/>
        <v>766.00954234000005</v>
      </c>
      <c r="Q210" s="11">
        <f t="shared" si="234"/>
        <v>0</v>
      </c>
      <c r="R210" s="30">
        <f t="shared" si="226"/>
        <v>0</v>
      </c>
      <c r="S210" s="8">
        <f t="shared" si="218"/>
        <v>0</v>
      </c>
      <c r="T210" s="113">
        <f t="shared" si="227"/>
        <v>0.16</v>
      </c>
      <c r="U210" s="111">
        <f t="shared" si="200"/>
        <v>13</v>
      </c>
      <c r="V210" s="111">
        <v>252</v>
      </c>
      <c r="W210" s="110">
        <f t="shared" si="219"/>
        <v>1.0076859739999999</v>
      </c>
      <c r="X210" s="103">
        <f t="shared" si="220"/>
        <v>5.8875294199999999</v>
      </c>
      <c r="Y210" s="103">
        <f t="shared" si="221"/>
        <v>0</v>
      </c>
      <c r="Z210" s="114" t="str">
        <f t="shared" si="232"/>
        <v>A+J=</v>
      </c>
      <c r="AA210" s="108">
        <f t="shared" si="233"/>
        <v>45097</v>
      </c>
      <c r="AB210" s="4"/>
      <c r="AD210" s="178">
        <f>[2]Plan1!A269</f>
        <v>45023</v>
      </c>
      <c r="AE210" s="129" t="str">
        <f>[2]Plan1!C269</f>
        <v>Paixão de Cristo</v>
      </c>
      <c r="AG210" s="119">
        <f t="shared" si="210"/>
        <v>39</v>
      </c>
      <c r="AH210" s="121">
        <f t="shared" si="213"/>
        <v>46073</v>
      </c>
      <c r="AI210" s="121">
        <f t="shared" si="228"/>
        <v>46072</v>
      </c>
      <c r="AJ210" s="121">
        <f t="shared" si="229"/>
        <v>46073</v>
      </c>
      <c r="AK210" s="121">
        <f t="shared" si="209"/>
        <v>46101</v>
      </c>
      <c r="AL210" s="119">
        <f t="shared" si="230"/>
        <v>20</v>
      </c>
      <c r="AM210" s="121">
        <f t="shared" si="212"/>
        <v>46077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22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3"/>
      <c r="DH210" s="1"/>
      <c r="DI210" s="1"/>
      <c r="DJ210" s="1"/>
      <c r="DK210" s="1"/>
      <c r="DL210" s="1"/>
      <c r="DM210" s="1"/>
      <c r="DN210" s="1"/>
      <c r="DO210" s="1"/>
      <c r="DP210" s="1"/>
      <c r="DQ210" s="4"/>
      <c r="DS210" s="34"/>
      <c r="DT210" s="17"/>
    </row>
    <row r="211" spans="1:124" ht="15" x14ac:dyDescent="0.2">
      <c r="A211" s="102">
        <f t="shared" si="222"/>
        <v>45087</v>
      </c>
      <c r="B211" s="103">
        <f t="shared" si="214"/>
        <v>772.35182865000002</v>
      </c>
      <c r="C211" s="180">
        <f t="shared" si="235"/>
        <v>760.59094792147857</v>
      </c>
      <c r="D211" s="104">
        <f t="shared" si="223"/>
        <v>1163.3589999999999</v>
      </c>
      <c r="E211" s="105">
        <f t="shared" si="201"/>
        <v>1152.307</v>
      </c>
      <c r="F211" s="106">
        <f t="shared" si="202"/>
        <v>45038</v>
      </c>
      <c r="G211" s="107">
        <f t="shared" si="215"/>
        <v>-9.500076932399959E-3</v>
      </c>
      <c r="H211" s="108">
        <f t="shared" si="231"/>
        <v>45097</v>
      </c>
      <c r="I211" s="108">
        <f t="shared" si="216"/>
        <v>45097</v>
      </c>
      <c r="J211" s="109">
        <f t="shared" si="224"/>
        <v>20</v>
      </c>
      <c r="K211" s="109">
        <f t="shared" si="208"/>
        <v>14</v>
      </c>
      <c r="L211" s="8">
        <f t="shared" si="225"/>
        <v>1</v>
      </c>
      <c r="M211" s="110">
        <f t="shared" si="204"/>
        <v>1.0005142899999999</v>
      </c>
      <c r="N211" s="110">
        <f t="shared" si="199"/>
        <v>1.0071241942009983</v>
      </c>
      <c r="O211" s="103">
        <f t="shared" si="203"/>
        <v>1.0071241900000001</v>
      </c>
      <c r="P211" s="103">
        <f t="shared" si="217"/>
        <v>766.00954234000005</v>
      </c>
      <c r="Q211" s="11">
        <f t="shared" si="234"/>
        <v>0</v>
      </c>
      <c r="R211" s="30">
        <f t="shared" si="226"/>
        <v>0</v>
      </c>
      <c r="S211" s="8">
        <f t="shared" si="218"/>
        <v>0</v>
      </c>
      <c r="T211" s="113">
        <f t="shared" si="227"/>
        <v>0.16</v>
      </c>
      <c r="U211" s="111">
        <f t="shared" si="200"/>
        <v>14</v>
      </c>
      <c r="V211" s="111">
        <v>252</v>
      </c>
      <c r="W211" s="110">
        <f t="shared" si="219"/>
        <v>1.0082796439999999</v>
      </c>
      <c r="X211" s="103">
        <f t="shared" si="220"/>
        <v>6.3422863100000004</v>
      </c>
      <c r="Y211" s="103">
        <f t="shared" si="221"/>
        <v>0</v>
      </c>
      <c r="Z211" s="114" t="str">
        <f t="shared" si="232"/>
        <v>A+J=</v>
      </c>
      <c r="AA211" s="108">
        <f t="shared" si="233"/>
        <v>45097</v>
      </c>
      <c r="AB211" s="4"/>
      <c r="AD211" s="178">
        <f>[2]Plan1!A270</f>
        <v>45037</v>
      </c>
      <c r="AE211" s="129" t="str">
        <f>[2]Plan1!C270</f>
        <v>Tiradentes</v>
      </c>
      <c r="AG211" s="119">
        <f t="shared" si="210"/>
        <v>40</v>
      </c>
      <c r="AH211" s="121">
        <f t="shared" si="213"/>
        <v>46101</v>
      </c>
      <c r="AI211" s="121">
        <f t="shared" si="228"/>
        <v>46100</v>
      </c>
      <c r="AJ211" s="121">
        <f t="shared" si="229"/>
        <v>46101</v>
      </c>
      <c r="AK211" s="121">
        <f t="shared" si="209"/>
        <v>46132</v>
      </c>
      <c r="AL211" s="119">
        <f t="shared" si="230"/>
        <v>20</v>
      </c>
      <c r="AM211" s="121">
        <f t="shared" si="212"/>
        <v>46105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22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3"/>
      <c r="DH211" s="1"/>
      <c r="DI211" s="1"/>
      <c r="DJ211" s="1"/>
      <c r="DK211" s="1"/>
      <c r="DL211" s="1"/>
      <c r="DM211" s="1"/>
      <c r="DN211" s="1"/>
      <c r="DO211" s="1"/>
      <c r="DP211" s="1"/>
      <c r="DQ211" s="4"/>
      <c r="DS211" s="34"/>
      <c r="DT211" s="17"/>
    </row>
    <row r="212" spans="1:124" ht="15" x14ac:dyDescent="0.2">
      <c r="A212" s="102">
        <f t="shared" si="222"/>
        <v>45088</v>
      </c>
      <c r="B212" s="103">
        <f t="shared" si="214"/>
        <v>772.35182865000002</v>
      </c>
      <c r="C212" s="180">
        <f t="shared" si="235"/>
        <v>760.59094792147857</v>
      </c>
      <c r="D212" s="104">
        <f t="shared" si="223"/>
        <v>1163.3589999999999</v>
      </c>
      <c r="E212" s="105">
        <f t="shared" si="201"/>
        <v>1152.307</v>
      </c>
      <c r="F212" s="106">
        <f t="shared" si="202"/>
        <v>45038</v>
      </c>
      <c r="G212" s="107">
        <f t="shared" si="215"/>
        <v>-9.500076932399959E-3</v>
      </c>
      <c r="H212" s="108">
        <f t="shared" si="231"/>
        <v>45097</v>
      </c>
      <c r="I212" s="108">
        <f t="shared" si="216"/>
        <v>45097</v>
      </c>
      <c r="J212" s="109">
        <f t="shared" si="224"/>
        <v>20</v>
      </c>
      <c r="K212" s="109">
        <f t="shared" si="208"/>
        <v>14</v>
      </c>
      <c r="L212" s="8">
        <f t="shared" si="225"/>
        <v>1</v>
      </c>
      <c r="M212" s="110">
        <f t="shared" si="204"/>
        <v>1.0005142899999999</v>
      </c>
      <c r="N212" s="110">
        <f t="shared" si="199"/>
        <v>1.0071241942009983</v>
      </c>
      <c r="O212" s="103">
        <f t="shared" si="203"/>
        <v>1.0071241900000001</v>
      </c>
      <c r="P212" s="103">
        <f t="shared" si="217"/>
        <v>766.00954234000005</v>
      </c>
      <c r="Q212" s="11">
        <f t="shared" si="234"/>
        <v>0</v>
      </c>
      <c r="R212" s="30">
        <f t="shared" si="226"/>
        <v>0</v>
      </c>
      <c r="S212" s="8">
        <f t="shared" si="218"/>
        <v>0</v>
      </c>
      <c r="T212" s="113">
        <f t="shared" si="227"/>
        <v>0.16</v>
      </c>
      <c r="U212" s="111">
        <f t="shared" si="200"/>
        <v>14</v>
      </c>
      <c r="V212" s="111">
        <v>252</v>
      </c>
      <c r="W212" s="110">
        <f t="shared" si="219"/>
        <v>1.0082796439999999</v>
      </c>
      <c r="X212" s="103">
        <f t="shared" si="220"/>
        <v>6.3422863100000004</v>
      </c>
      <c r="Y212" s="103">
        <f t="shared" si="221"/>
        <v>0</v>
      </c>
      <c r="Z212" s="114" t="str">
        <f t="shared" si="232"/>
        <v>A+J=</v>
      </c>
      <c r="AA212" s="108">
        <f t="shared" si="233"/>
        <v>45097</v>
      </c>
      <c r="AB212" s="4"/>
      <c r="AD212" s="178">
        <f>[2]Plan1!A271</f>
        <v>45047</v>
      </c>
      <c r="AE212" s="129" t="str">
        <f>[2]Plan1!C271</f>
        <v>Dia do Trabalho</v>
      </c>
      <c r="AG212" s="119">
        <f t="shared" si="210"/>
        <v>41</v>
      </c>
      <c r="AH212" s="121">
        <f t="shared" si="213"/>
        <v>46132</v>
      </c>
      <c r="AI212" s="121">
        <f t="shared" si="228"/>
        <v>46129</v>
      </c>
      <c r="AJ212" s="121">
        <f t="shared" si="229"/>
        <v>46132</v>
      </c>
      <c r="AK212" s="121">
        <f t="shared" si="209"/>
        <v>46162</v>
      </c>
      <c r="AL212" s="119">
        <f t="shared" si="230"/>
        <v>20</v>
      </c>
      <c r="AM212" s="121">
        <f t="shared" si="212"/>
        <v>46134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22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3"/>
      <c r="DH212" s="1"/>
      <c r="DI212" s="1"/>
      <c r="DJ212" s="1"/>
      <c r="DK212" s="1"/>
      <c r="DL212" s="1"/>
      <c r="DM212" s="1"/>
      <c r="DN212" s="1"/>
      <c r="DO212" s="1"/>
      <c r="DP212" s="1"/>
      <c r="DQ212" s="4"/>
      <c r="DS212" s="34"/>
      <c r="DT212" s="17"/>
    </row>
    <row r="213" spans="1:124" ht="15" x14ac:dyDescent="0.2">
      <c r="A213" s="102">
        <f t="shared" si="222"/>
        <v>45089</v>
      </c>
      <c r="B213" s="103">
        <f t="shared" si="214"/>
        <v>772.35182865000002</v>
      </c>
      <c r="C213" s="180">
        <f t="shared" si="235"/>
        <v>760.59094792147857</v>
      </c>
      <c r="D213" s="104">
        <f t="shared" si="223"/>
        <v>1163.3589999999999</v>
      </c>
      <c r="E213" s="105">
        <f t="shared" si="201"/>
        <v>1152.307</v>
      </c>
      <c r="F213" s="106">
        <f t="shared" si="202"/>
        <v>45038</v>
      </c>
      <c r="G213" s="107">
        <f t="shared" si="215"/>
        <v>-9.500076932399959E-3</v>
      </c>
      <c r="H213" s="108">
        <f t="shared" si="231"/>
        <v>45097</v>
      </c>
      <c r="I213" s="108">
        <f t="shared" si="216"/>
        <v>45097</v>
      </c>
      <c r="J213" s="109">
        <f t="shared" si="224"/>
        <v>20</v>
      </c>
      <c r="K213" s="109">
        <f t="shared" si="208"/>
        <v>14</v>
      </c>
      <c r="L213" s="8">
        <f t="shared" si="225"/>
        <v>1</v>
      </c>
      <c r="M213" s="110">
        <f t="shared" si="204"/>
        <v>1.0005142899999999</v>
      </c>
      <c r="N213" s="110">
        <f t="shared" si="199"/>
        <v>1.0071241942009983</v>
      </c>
      <c r="O213" s="103">
        <f t="shared" si="203"/>
        <v>1.0071241900000001</v>
      </c>
      <c r="P213" s="103">
        <f t="shared" si="217"/>
        <v>766.00954234000005</v>
      </c>
      <c r="Q213" s="11">
        <f t="shared" si="234"/>
        <v>0</v>
      </c>
      <c r="R213" s="30">
        <f t="shared" si="226"/>
        <v>0</v>
      </c>
      <c r="S213" s="8">
        <f t="shared" si="218"/>
        <v>0</v>
      </c>
      <c r="T213" s="113">
        <f t="shared" si="227"/>
        <v>0.16</v>
      </c>
      <c r="U213" s="111">
        <f t="shared" si="200"/>
        <v>14</v>
      </c>
      <c r="V213" s="111">
        <v>252</v>
      </c>
      <c r="W213" s="110">
        <f t="shared" si="219"/>
        <v>1.0082796439999999</v>
      </c>
      <c r="X213" s="103">
        <f t="shared" si="220"/>
        <v>6.3422863100000004</v>
      </c>
      <c r="Y213" s="103">
        <f t="shared" si="221"/>
        <v>0</v>
      </c>
      <c r="Z213" s="114" t="str">
        <f t="shared" si="232"/>
        <v>A+J=</v>
      </c>
      <c r="AA213" s="108">
        <f t="shared" si="233"/>
        <v>45097</v>
      </c>
      <c r="AB213" s="4"/>
      <c r="AD213" s="178">
        <f>[2]Plan1!A272</f>
        <v>45085</v>
      </c>
      <c r="AE213" s="129" t="str">
        <f>[2]Plan1!C272</f>
        <v>Corpus Christi</v>
      </c>
      <c r="AG213" s="119">
        <f t="shared" si="210"/>
        <v>42</v>
      </c>
      <c r="AH213" s="121">
        <f t="shared" si="213"/>
        <v>46162</v>
      </c>
      <c r="AI213" s="121">
        <f t="shared" si="228"/>
        <v>46161</v>
      </c>
      <c r="AJ213" s="121">
        <f t="shared" si="229"/>
        <v>46162</v>
      </c>
      <c r="AK213" s="121">
        <f t="shared" si="209"/>
        <v>46195</v>
      </c>
      <c r="AL213" s="119">
        <f t="shared" si="230"/>
        <v>22</v>
      </c>
      <c r="AM213" s="121">
        <f t="shared" si="212"/>
        <v>46164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22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3"/>
      <c r="DH213" s="1"/>
      <c r="DI213" s="1"/>
      <c r="DJ213" s="1"/>
      <c r="DK213" s="1"/>
      <c r="DL213" s="1"/>
      <c r="DM213" s="1"/>
      <c r="DN213" s="1"/>
      <c r="DO213" s="1"/>
      <c r="DP213" s="1"/>
      <c r="DQ213" s="4"/>
      <c r="DS213" s="34"/>
      <c r="DT213" s="17"/>
    </row>
    <row r="214" spans="1:124" ht="15" x14ac:dyDescent="0.2">
      <c r="A214" s="102">
        <f t="shared" si="222"/>
        <v>45090</v>
      </c>
      <c r="B214" s="103">
        <f t="shared" si="214"/>
        <v>772.80685363000009</v>
      </c>
      <c r="C214" s="180">
        <f t="shared" si="235"/>
        <v>760.59094792147857</v>
      </c>
      <c r="D214" s="104">
        <f t="shared" si="223"/>
        <v>1163.3589999999999</v>
      </c>
      <c r="E214" s="105">
        <f t="shared" si="201"/>
        <v>1152.307</v>
      </c>
      <c r="F214" s="106">
        <f t="shared" si="202"/>
        <v>45038</v>
      </c>
      <c r="G214" s="107">
        <f t="shared" si="215"/>
        <v>-9.500076932399959E-3</v>
      </c>
      <c r="H214" s="108">
        <f t="shared" si="231"/>
        <v>45097</v>
      </c>
      <c r="I214" s="108">
        <f t="shared" si="216"/>
        <v>45097</v>
      </c>
      <c r="J214" s="109">
        <f t="shared" si="224"/>
        <v>20</v>
      </c>
      <c r="K214" s="109">
        <f t="shared" si="208"/>
        <v>15</v>
      </c>
      <c r="L214" s="8">
        <f t="shared" si="225"/>
        <v>1</v>
      </c>
      <c r="M214" s="110">
        <f t="shared" si="204"/>
        <v>1.0005142899999999</v>
      </c>
      <c r="N214" s="110">
        <f t="shared" si="199"/>
        <v>1.0071241942009983</v>
      </c>
      <c r="O214" s="103">
        <f t="shared" si="203"/>
        <v>1.0071241900000001</v>
      </c>
      <c r="P214" s="103">
        <f t="shared" si="217"/>
        <v>766.00954234000005</v>
      </c>
      <c r="Q214" s="11">
        <f t="shared" si="234"/>
        <v>0</v>
      </c>
      <c r="R214" s="30">
        <f t="shared" si="226"/>
        <v>0</v>
      </c>
      <c r="S214" s="8">
        <f t="shared" si="218"/>
        <v>0</v>
      </c>
      <c r="T214" s="113">
        <f t="shared" si="227"/>
        <v>0.16</v>
      </c>
      <c r="U214" s="111">
        <f t="shared" si="200"/>
        <v>15</v>
      </c>
      <c r="V214" s="111">
        <v>252</v>
      </c>
      <c r="W214" s="110">
        <f t="shared" si="219"/>
        <v>1.008873664</v>
      </c>
      <c r="X214" s="103">
        <f t="shared" si="220"/>
        <v>6.7973112899999997</v>
      </c>
      <c r="Y214" s="103">
        <f t="shared" si="221"/>
        <v>0</v>
      </c>
      <c r="Z214" s="114" t="str">
        <f t="shared" si="232"/>
        <v>A+J=</v>
      </c>
      <c r="AA214" s="108">
        <f t="shared" si="233"/>
        <v>45097</v>
      </c>
      <c r="AB214" s="4"/>
      <c r="AD214" s="178">
        <f>[2]Plan1!A273</f>
        <v>45176</v>
      </c>
      <c r="AE214" s="129" t="str">
        <f>[2]Plan1!C273</f>
        <v>Independência do Brasil</v>
      </c>
      <c r="AG214" s="119">
        <f t="shared" si="210"/>
        <v>43</v>
      </c>
      <c r="AH214" s="121">
        <f t="shared" si="213"/>
        <v>46193</v>
      </c>
      <c r="AI214" s="121">
        <f t="shared" si="228"/>
        <v>46192</v>
      </c>
      <c r="AJ214" s="121">
        <f t="shared" si="229"/>
        <v>46195</v>
      </c>
      <c r="AK214" s="121">
        <f t="shared" si="209"/>
        <v>46223</v>
      </c>
      <c r="AL214" s="119">
        <f t="shared" si="230"/>
        <v>20</v>
      </c>
      <c r="AM214" s="121">
        <f t="shared" si="212"/>
        <v>46197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22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3"/>
      <c r="DH214" s="1"/>
      <c r="DI214" s="1"/>
      <c r="DJ214" s="1"/>
      <c r="DK214" s="1"/>
      <c r="DL214" s="1"/>
      <c r="DM214" s="1"/>
      <c r="DN214" s="1"/>
      <c r="DO214" s="1"/>
      <c r="DP214" s="1"/>
      <c r="DQ214" s="4"/>
      <c r="DS214" s="34"/>
      <c r="DT214" s="17"/>
    </row>
    <row r="215" spans="1:124" ht="15" x14ac:dyDescent="0.2">
      <c r="A215" s="102">
        <f t="shared" si="222"/>
        <v>45091</v>
      </c>
      <c r="B215" s="103">
        <f t="shared" si="214"/>
        <v>773.26214596</v>
      </c>
      <c r="C215" s="180">
        <f t="shared" si="235"/>
        <v>760.59094792147857</v>
      </c>
      <c r="D215" s="104">
        <f t="shared" si="223"/>
        <v>1163.3589999999999</v>
      </c>
      <c r="E215" s="105">
        <f t="shared" si="201"/>
        <v>1152.307</v>
      </c>
      <c r="F215" s="106">
        <f t="shared" si="202"/>
        <v>45038</v>
      </c>
      <c r="G215" s="107">
        <f t="shared" si="215"/>
        <v>-9.500076932399959E-3</v>
      </c>
      <c r="H215" s="108">
        <f t="shared" si="231"/>
        <v>45097</v>
      </c>
      <c r="I215" s="108">
        <f t="shared" si="216"/>
        <v>45097</v>
      </c>
      <c r="J215" s="109">
        <f t="shared" si="224"/>
        <v>20</v>
      </c>
      <c r="K215" s="109">
        <f t="shared" si="208"/>
        <v>16</v>
      </c>
      <c r="L215" s="8">
        <f t="shared" si="225"/>
        <v>1</v>
      </c>
      <c r="M215" s="110">
        <f t="shared" si="204"/>
        <v>1.0005142899999999</v>
      </c>
      <c r="N215" s="110">
        <f t="shared" si="199"/>
        <v>1.0071241942009983</v>
      </c>
      <c r="O215" s="103">
        <f t="shared" si="203"/>
        <v>1.0071241900000001</v>
      </c>
      <c r="P215" s="103">
        <f t="shared" si="217"/>
        <v>766.00954234000005</v>
      </c>
      <c r="Q215" s="11">
        <f t="shared" si="234"/>
        <v>0</v>
      </c>
      <c r="R215" s="30">
        <f t="shared" si="226"/>
        <v>0</v>
      </c>
      <c r="S215" s="8">
        <f t="shared" si="218"/>
        <v>0</v>
      </c>
      <c r="T215" s="113">
        <f t="shared" si="227"/>
        <v>0.16</v>
      </c>
      <c r="U215" s="111">
        <f t="shared" si="200"/>
        <v>16</v>
      </c>
      <c r="V215" s="111">
        <v>252</v>
      </c>
      <c r="W215" s="110">
        <f t="shared" si="219"/>
        <v>1.0094680330000001</v>
      </c>
      <c r="X215" s="103">
        <f t="shared" si="220"/>
        <v>7.2526036200000004</v>
      </c>
      <c r="Y215" s="103">
        <f t="shared" si="221"/>
        <v>0</v>
      </c>
      <c r="Z215" s="114" t="str">
        <f t="shared" si="232"/>
        <v>A+J=</v>
      </c>
      <c r="AA215" s="108">
        <f t="shared" si="233"/>
        <v>45097</v>
      </c>
      <c r="AB215" s="4"/>
      <c r="AD215" s="178">
        <f>[2]Plan1!A274</f>
        <v>45211</v>
      </c>
      <c r="AE215" s="129" t="str">
        <f>[2]Plan1!C274</f>
        <v>Nossa Sr.a Aparecida - Padroeira do Brasil</v>
      </c>
      <c r="AG215" s="119">
        <f t="shared" si="210"/>
        <v>44</v>
      </c>
      <c r="AH215" s="121">
        <f t="shared" si="213"/>
        <v>46223</v>
      </c>
      <c r="AI215" s="121">
        <f t="shared" si="228"/>
        <v>46220</v>
      </c>
      <c r="AJ215" s="121">
        <f t="shared" si="229"/>
        <v>46223</v>
      </c>
      <c r="AK215" s="121">
        <f t="shared" si="209"/>
        <v>46254</v>
      </c>
      <c r="AL215" s="119">
        <f t="shared" si="230"/>
        <v>23</v>
      </c>
      <c r="AM215" s="121">
        <f t="shared" si="212"/>
        <v>46225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22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3"/>
      <c r="DH215" s="1"/>
      <c r="DI215" s="1"/>
      <c r="DJ215" s="1"/>
      <c r="DK215" s="1"/>
      <c r="DL215" s="1"/>
      <c r="DM215" s="1"/>
      <c r="DN215" s="1"/>
      <c r="DO215" s="1"/>
      <c r="DP215" s="1"/>
      <c r="DQ215" s="4"/>
      <c r="DS215" s="34"/>
      <c r="DT215" s="17"/>
    </row>
    <row r="216" spans="1:124" ht="15" x14ac:dyDescent="0.2">
      <c r="A216" s="102">
        <f t="shared" si="222"/>
        <v>45092</v>
      </c>
      <c r="B216" s="103">
        <f t="shared" si="214"/>
        <v>773.71770716000003</v>
      </c>
      <c r="C216" s="180">
        <f t="shared" si="235"/>
        <v>760.59094792147857</v>
      </c>
      <c r="D216" s="104">
        <f t="shared" si="223"/>
        <v>1163.3589999999999</v>
      </c>
      <c r="E216" s="105">
        <f t="shared" si="201"/>
        <v>1152.307</v>
      </c>
      <c r="F216" s="106">
        <f t="shared" si="202"/>
        <v>45038</v>
      </c>
      <c r="G216" s="107">
        <f t="shared" si="215"/>
        <v>-9.500076932399959E-3</v>
      </c>
      <c r="H216" s="108">
        <f t="shared" si="231"/>
        <v>45097</v>
      </c>
      <c r="I216" s="108">
        <f t="shared" si="216"/>
        <v>45097</v>
      </c>
      <c r="J216" s="109">
        <f t="shared" si="224"/>
        <v>20</v>
      </c>
      <c r="K216" s="109">
        <f t="shared" si="208"/>
        <v>17</v>
      </c>
      <c r="L216" s="8">
        <f t="shared" si="225"/>
        <v>1</v>
      </c>
      <c r="M216" s="110">
        <f t="shared" si="204"/>
        <v>1.0005142899999999</v>
      </c>
      <c r="N216" s="110">
        <f t="shared" si="199"/>
        <v>1.0071241942009983</v>
      </c>
      <c r="O216" s="103">
        <f t="shared" si="203"/>
        <v>1.0071241900000001</v>
      </c>
      <c r="P216" s="103">
        <f t="shared" si="217"/>
        <v>766.00954234000005</v>
      </c>
      <c r="Q216" s="11">
        <f t="shared" si="234"/>
        <v>0</v>
      </c>
      <c r="R216" s="30">
        <f t="shared" si="226"/>
        <v>0</v>
      </c>
      <c r="S216" s="8">
        <f t="shared" si="218"/>
        <v>0</v>
      </c>
      <c r="T216" s="113">
        <f t="shared" si="227"/>
        <v>0.16</v>
      </c>
      <c r="U216" s="111">
        <f t="shared" si="200"/>
        <v>17</v>
      </c>
      <c r="V216" s="111">
        <v>252</v>
      </c>
      <c r="W216" s="110">
        <f t="shared" si="219"/>
        <v>1.0100627529999999</v>
      </c>
      <c r="X216" s="103">
        <f t="shared" si="220"/>
        <v>7.7081648200000004</v>
      </c>
      <c r="Y216" s="103">
        <f t="shared" si="221"/>
        <v>0</v>
      </c>
      <c r="Z216" s="114" t="str">
        <f t="shared" si="232"/>
        <v>A+J=</v>
      </c>
      <c r="AA216" s="108">
        <f t="shared" si="233"/>
        <v>45097</v>
      </c>
      <c r="AB216" s="4"/>
      <c r="AD216" s="178">
        <f>[2]Plan1!A275</f>
        <v>45232</v>
      </c>
      <c r="AE216" s="129" t="str">
        <f>[2]Plan1!C275</f>
        <v>Finados</v>
      </c>
      <c r="AG216" s="119">
        <f t="shared" si="210"/>
        <v>45</v>
      </c>
      <c r="AH216" s="121">
        <f t="shared" si="213"/>
        <v>46254</v>
      </c>
      <c r="AI216" s="121">
        <f t="shared" si="228"/>
        <v>46253</v>
      </c>
      <c r="AJ216" s="121">
        <f t="shared" si="229"/>
        <v>46254</v>
      </c>
      <c r="AK216" s="121">
        <f t="shared" si="209"/>
        <v>46286</v>
      </c>
      <c r="AL216" s="119">
        <f t="shared" si="230"/>
        <v>21</v>
      </c>
      <c r="AM216" s="121">
        <f t="shared" si="212"/>
        <v>46258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22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3"/>
      <c r="DH216" s="1"/>
      <c r="DI216" s="1"/>
      <c r="DJ216" s="1"/>
      <c r="DK216" s="1"/>
      <c r="DL216" s="1"/>
      <c r="DM216" s="1"/>
      <c r="DN216" s="1"/>
      <c r="DO216" s="1"/>
      <c r="DP216" s="1"/>
      <c r="DQ216" s="4"/>
      <c r="DS216" s="34"/>
      <c r="DT216" s="17"/>
    </row>
    <row r="217" spans="1:124" ht="15" x14ac:dyDescent="0.2">
      <c r="A217" s="102">
        <f t="shared" si="222"/>
        <v>45093</v>
      </c>
      <c r="B217" s="103">
        <f t="shared" si="214"/>
        <v>774.17353645000003</v>
      </c>
      <c r="C217" s="180">
        <f t="shared" si="235"/>
        <v>760.59094792147857</v>
      </c>
      <c r="D217" s="104">
        <f t="shared" si="223"/>
        <v>1163.3589999999999</v>
      </c>
      <c r="E217" s="105">
        <f t="shared" si="201"/>
        <v>1152.307</v>
      </c>
      <c r="F217" s="106">
        <f t="shared" si="202"/>
        <v>45038</v>
      </c>
      <c r="G217" s="107">
        <f t="shared" si="215"/>
        <v>-9.500076932399959E-3</v>
      </c>
      <c r="H217" s="108">
        <f t="shared" si="231"/>
        <v>45097</v>
      </c>
      <c r="I217" s="108">
        <f t="shared" si="216"/>
        <v>45097</v>
      </c>
      <c r="J217" s="109">
        <f t="shared" si="224"/>
        <v>20</v>
      </c>
      <c r="K217" s="109">
        <f t="shared" si="208"/>
        <v>18</v>
      </c>
      <c r="L217" s="8">
        <f t="shared" si="225"/>
        <v>1</v>
      </c>
      <c r="M217" s="110">
        <f t="shared" si="204"/>
        <v>1.0005142899999999</v>
      </c>
      <c r="N217" s="110">
        <f t="shared" si="199"/>
        <v>1.0071241942009983</v>
      </c>
      <c r="O217" s="103">
        <f t="shared" si="203"/>
        <v>1.0071241900000001</v>
      </c>
      <c r="P217" s="103">
        <f t="shared" si="217"/>
        <v>766.00954234000005</v>
      </c>
      <c r="Q217" s="11">
        <f t="shared" si="234"/>
        <v>0</v>
      </c>
      <c r="R217" s="30">
        <f t="shared" si="226"/>
        <v>0</v>
      </c>
      <c r="S217" s="8">
        <f t="shared" si="218"/>
        <v>0</v>
      </c>
      <c r="T217" s="113">
        <f t="shared" si="227"/>
        <v>0.16</v>
      </c>
      <c r="U217" s="111">
        <f t="shared" si="200"/>
        <v>18</v>
      </c>
      <c r="V217" s="111">
        <v>252</v>
      </c>
      <c r="W217" s="110">
        <f t="shared" si="219"/>
        <v>1.0106578230000001</v>
      </c>
      <c r="X217" s="103">
        <f t="shared" si="220"/>
        <v>8.1639941100000009</v>
      </c>
      <c r="Y217" s="103">
        <f t="shared" si="221"/>
        <v>0</v>
      </c>
      <c r="Z217" s="114" t="str">
        <f t="shared" si="232"/>
        <v>A+J=</v>
      </c>
      <c r="AA217" s="108">
        <f t="shared" si="233"/>
        <v>45097</v>
      </c>
      <c r="AB217" s="4"/>
      <c r="AD217" s="178">
        <f>[2]Plan1!A276</f>
        <v>45245</v>
      </c>
      <c r="AE217" s="129" t="str">
        <f>[2]Plan1!C276</f>
        <v>Proclamação da República</v>
      </c>
      <c r="AG217" s="119">
        <f t="shared" si="210"/>
        <v>46</v>
      </c>
      <c r="AH217" s="121">
        <f t="shared" si="213"/>
        <v>46285</v>
      </c>
      <c r="AI217" s="121">
        <f t="shared" si="228"/>
        <v>46283</v>
      </c>
      <c r="AJ217" s="121">
        <f t="shared" si="229"/>
        <v>46286</v>
      </c>
      <c r="AK217" s="121">
        <f t="shared" si="209"/>
        <v>46315</v>
      </c>
      <c r="AL217" s="119">
        <f t="shared" si="230"/>
        <v>20</v>
      </c>
      <c r="AM217" s="121">
        <f t="shared" si="212"/>
        <v>46288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22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3"/>
      <c r="DH217" s="1"/>
      <c r="DI217" s="1"/>
      <c r="DJ217" s="1"/>
      <c r="DK217" s="1"/>
      <c r="DL217" s="1"/>
      <c r="DM217" s="1"/>
      <c r="DN217" s="1"/>
      <c r="DO217" s="1"/>
      <c r="DP217" s="1"/>
      <c r="DQ217" s="4"/>
      <c r="DS217" s="34"/>
      <c r="DT217" s="17"/>
    </row>
    <row r="218" spans="1:124" ht="15" x14ac:dyDescent="0.2">
      <c r="A218" s="102">
        <f t="shared" si="222"/>
        <v>45094</v>
      </c>
      <c r="B218" s="103">
        <f t="shared" si="214"/>
        <v>774.62963462000005</v>
      </c>
      <c r="C218" s="180">
        <f t="shared" si="235"/>
        <v>760.59094792147857</v>
      </c>
      <c r="D218" s="104">
        <f t="shared" si="223"/>
        <v>1163.3589999999999</v>
      </c>
      <c r="E218" s="105">
        <f t="shared" si="201"/>
        <v>1152.307</v>
      </c>
      <c r="F218" s="106">
        <f t="shared" si="202"/>
        <v>45038</v>
      </c>
      <c r="G218" s="107">
        <f t="shared" si="215"/>
        <v>-9.500076932399959E-3</v>
      </c>
      <c r="H218" s="108">
        <f t="shared" si="231"/>
        <v>45097</v>
      </c>
      <c r="I218" s="108">
        <f t="shared" si="216"/>
        <v>45097</v>
      </c>
      <c r="J218" s="109">
        <f t="shared" si="224"/>
        <v>20</v>
      </c>
      <c r="K218" s="109">
        <f t="shared" si="208"/>
        <v>19</v>
      </c>
      <c r="L218" s="8">
        <f t="shared" si="225"/>
        <v>1</v>
      </c>
      <c r="M218" s="110">
        <f t="shared" si="204"/>
        <v>1.0005142899999999</v>
      </c>
      <c r="N218" s="110">
        <f t="shared" si="199"/>
        <v>1.0071241942009983</v>
      </c>
      <c r="O218" s="103">
        <f t="shared" si="203"/>
        <v>1.0071241900000001</v>
      </c>
      <c r="P218" s="103">
        <f t="shared" si="217"/>
        <v>766.00954234000005</v>
      </c>
      <c r="Q218" s="11">
        <f t="shared" si="234"/>
        <v>0</v>
      </c>
      <c r="R218" s="30">
        <f t="shared" si="226"/>
        <v>0</v>
      </c>
      <c r="S218" s="8">
        <f t="shared" si="218"/>
        <v>0</v>
      </c>
      <c r="T218" s="113">
        <f t="shared" si="227"/>
        <v>0.16</v>
      </c>
      <c r="U218" s="111">
        <f t="shared" si="200"/>
        <v>19</v>
      </c>
      <c r="V218" s="111">
        <v>252</v>
      </c>
      <c r="W218" s="110">
        <f t="shared" si="219"/>
        <v>1.0112532439999999</v>
      </c>
      <c r="X218" s="103">
        <f t="shared" si="220"/>
        <v>8.6200922799999997</v>
      </c>
      <c r="Y218" s="103">
        <f t="shared" si="221"/>
        <v>0</v>
      </c>
      <c r="Z218" s="114" t="str">
        <f t="shared" si="232"/>
        <v>A+J=</v>
      </c>
      <c r="AA218" s="108">
        <f t="shared" si="233"/>
        <v>45097</v>
      </c>
      <c r="AB218" s="4"/>
      <c r="AD218" s="178">
        <f>[2]Plan1!A277</f>
        <v>45285</v>
      </c>
      <c r="AE218" s="129" t="str">
        <f>[2]Plan1!C277</f>
        <v>Natal</v>
      </c>
      <c r="AG218" s="119">
        <f t="shared" si="210"/>
        <v>47</v>
      </c>
      <c r="AH218" s="121">
        <f t="shared" si="213"/>
        <v>46315</v>
      </c>
      <c r="AI218" s="121">
        <f t="shared" si="228"/>
        <v>46314</v>
      </c>
      <c r="AJ218" s="121">
        <f t="shared" si="229"/>
        <v>46315</v>
      </c>
      <c r="AK218" s="121">
        <f t="shared" si="209"/>
        <v>46349</v>
      </c>
      <c r="AL218" s="119">
        <f t="shared" si="230"/>
        <v>22</v>
      </c>
      <c r="AM218" s="121">
        <f t="shared" si="212"/>
        <v>46317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22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3"/>
      <c r="DH218" s="1"/>
      <c r="DI218" s="1"/>
      <c r="DJ218" s="1"/>
      <c r="DK218" s="1"/>
      <c r="DL218" s="1"/>
      <c r="DM218" s="1"/>
      <c r="DN218" s="1"/>
      <c r="DO218" s="1"/>
      <c r="DP218" s="1"/>
      <c r="DQ218" s="4"/>
      <c r="DS218" s="34"/>
      <c r="DT218" s="17"/>
    </row>
    <row r="219" spans="1:124" ht="15" x14ac:dyDescent="0.2">
      <c r="A219" s="102">
        <f t="shared" si="222"/>
        <v>45095</v>
      </c>
      <c r="B219" s="103">
        <f t="shared" si="214"/>
        <v>774.62963462000005</v>
      </c>
      <c r="C219" s="180">
        <f t="shared" si="235"/>
        <v>760.59094792147857</v>
      </c>
      <c r="D219" s="104">
        <f t="shared" si="223"/>
        <v>1163.3589999999999</v>
      </c>
      <c r="E219" s="105">
        <f t="shared" si="201"/>
        <v>1152.307</v>
      </c>
      <c r="F219" s="106">
        <f t="shared" si="202"/>
        <v>45038</v>
      </c>
      <c r="G219" s="107">
        <f t="shared" si="215"/>
        <v>-9.500076932399959E-3</v>
      </c>
      <c r="H219" s="108">
        <f t="shared" si="231"/>
        <v>45097</v>
      </c>
      <c r="I219" s="108">
        <f t="shared" si="216"/>
        <v>45097</v>
      </c>
      <c r="J219" s="109">
        <f t="shared" si="224"/>
        <v>20</v>
      </c>
      <c r="K219" s="109">
        <f t="shared" si="208"/>
        <v>19</v>
      </c>
      <c r="L219" s="8">
        <f t="shared" si="225"/>
        <v>1</v>
      </c>
      <c r="M219" s="110">
        <f t="shared" si="204"/>
        <v>1.0005142899999999</v>
      </c>
      <c r="N219" s="110">
        <f t="shared" si="199"/>
        <v>1.0071241942009983</v>
      </c>
      <c r="O219" s="103">
        <f t="shared" si="203"/>
        <v>1.0071241900000001</v>
      </c>
      <c r="P219" s="103">
        <f t="shared" si="217"/>
        <v>766.00954234000005</v>
      </c>
      <c r="Q219" s="11">
        <f t="shared" si="234"/>
        <v>0</v>
      </c>
      <c r="R219" s="30">
        <f t="shared" si="226"/>
        <v>0</v>
      </c>
      <c r="S219" s="8">
        <f t="shared" si="218"/>
        <v>0</v>
      </c>
      <c r="T219" s="113">
        <f t="shared" si="227"/>
        <v>0.16</v>
      </c>
      <c r="U219" s="111">
        <f t="shared" si="200"/>
        <v>19</v>
      </c>
      <c r="V219" s="111">
        <v>252</v>
      </c>
      <c r="W219" s="110">
        <f t="shared" si="219"/>
        <v>1.0112532439999999</v>
      </c>
      <c r="X219" s="103">
        <f t="shared" si="220"/>
        <v>8.6200922799999997</v>
      </c>
      <c r="Y219" s="103">
        <f t="shared" si="221"/>
        <v>0</v>
      </c>
      <c r="Z219" s="114" t="str">
        <f t="shared" si="232"/>
        <v>A+J=</v>
      </c>
      <c r="AA219" s="108">
        <f t="shared" si="233"/>
        <v>45097</v>
      </c>
      <c r="AB219" s="4"/>
      <c r="AD219" s="178">
        <f>[2]Plan1!A278</f>
        <v>45292</v>
      </c>
      <c r="AE219" s="129" t="str">
        <f>[2]Plan1!C278</f>
        <v>Confraternização Universal</v>
      </c>
      <c r="AG219" s="119">
        <f t="shared" si="210"/>
        <v>48</v>
      </c>
      <c r="AH219" s="121">
        <f t="shared" si="213"/>
        <v>46346</v>
      </c>
      <c r="AI219" s="121">
        <f t="shared" si="228"/>
        <v>46345</v>
      </c>
      <c r="AJ219" s="121">
        <f t="shared" si="229"/>
        <v>46349</v>
      </c>
      <c r="AK219" s="121">
        <f t="shared" si="209"/>
        <v>46377</v>
      </c>
      <c r="AL219" s="119">
        <f t="shared" si="230"/>
        <v>20</v>
      </c>
      <c r="AM219" s="121">
        <f t="shared" si="212"/>
        <v>46351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22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3"/>
      <c r="DH219" s="1"/>
      <c r="DI219" s="1"/>
      <c r="DJ219" s="1"/>
      <c r="DK219" s="1"/>
      <c r="DL219" s="1"/>
      <c r="DM219" s="1"/>
      <c r="DN219" s="1"/>
      <c r="DO219" s="1"/>
      <c r="DP219" s="1"/>
      <c r="DQ219" s="4"/>
      <c r="DS219" s="34"/>
      <c r="DT219" s="17"/>
    </row>
    <row r="220" spans="1:124" ht="15" x14ac:dyDescent="0.2">
      <c r="A220" s="102">
        <f t="shared" si="222"/>
        <v>45096</v>
      </c>
      <c r="B220" s="103">
        <f t="shared" si="214"/>
        <v>774.62963462000005</v>
      </c>
      <c r="C220" s="180">
        <f t="shared" si="235"/>
        <v>760.59094792147857</v>
      </c>
      <c r="D220" s="104">
        <f t="shared" si="223"/>
        <v>1163.3589999999999</v>
      </c>
      <c r="E220" s="105">
        <f t="shared" si="201"/>
        <v>1152.307</v>
      </c>
      <c r="F220" s="106">
        <f t="shared" si="202"/>
        <v>45038</v>
      </c>
      <c r="G220" s="107">
        <f t="shared" si="215"/>
        <v>-9.500076932399959E-3</v>
      </c>
      <c r="H220" s="108">
        <f t="shared" si="231"/>
        <v>45097</v>
      </c>
      <c r="I220" s="108">
        <f t="shared" si="216"/>
        <v>45097</v>
      </c>
      <c r="J220" s="109">
        <f t="shared" si="224"/>
        <v>20</v>
      </c>
      <c r="K220" s="109">
        <f t="shared" si="208"/>
        <v>19</v>
      </c>
      <c r="L220" s="8">
        <f t="shared" si="225"/>
        <v>1</v>
      </c>
      <c r="M220" s="110">
        <f t="shared" si="204"/>
        <v>1.0005142899999999</v>
      </c>
      <c r="N220" s="110">
        <f t="shared" si="199"/>
        <v>1.0071241942009983</v>
      </c>
      <c r="O220" s="103">
        <f t="shared" si="203"/>
        <v>1.0071241900000001</v>
      </c>
      <c r="P220" s="103">
        <f t="shared" si="217"/>
        <v>766.00954234000005</v>
      </c>
      <c r="Q220" s="11">
        <f t="shared" si="234"/>
        <v>0</v>
      </c>
      <c r="R220" s="30">
        <f t="shared" si="226"/>
        <v>0</v>
      </c>
      <c r="S220" s="8">
        <f t="shared" si="218"/>
        <v>0</v>
      </c>
      <c r="T220" s="113">
        <f t="shared" si="227"/>
        <v>0.16</v>
      </c>
      <c r="U220" s="111">
        <f t="shared" si="200"/>
        <v>19</v>
      </c>
      <c r="V220" s="111">
        <v>252</v>
      </c>
      <c r="W220" s="110">
        <f t="shared" si="219"/>
        <v>1.0112532439999999</v>
      </c>
      <c r="X220" s="103">
        <f t="shared" si="220"/>
        <v>8.6200922799999997</v>
      </c>
      <c r="Y220" s="103">
        <f t="shared" si="221"/>
        <v>0</v>
      </c>
      <c r="Z220" s="114" t="str">
        <f t="shared" si="232"/>
        <v>A+J=</v>
      </c>
      <c r="AA220" s="108">
        <f t="shared" si="233"/>
        <v>45097</v>
      </c>
      <c r="AB220" s="4"/>
      <c r="AD220" s="178">
        <f>[2]Plan1!A279</f>
        <v>45334</v>
      </c>
      <c r="AE220" s="129" t="str">
        <f>[2]Plan1!C279</f>
        <v>Carnaval</v>
      </c>
      <c r="AG220" s="119">
        <f t="shared" si="210"/>
        <v>49</v>
      </c>
      <c r="AH220" s="121">
        <f t="shared" si="213"/>
        <v>46376</v>
      </c>
      <c r="AI220" s="121">
        <f t="shared" si="228"/>
        <v>46374</v>
      </c>
      <c r="AJ220" s="121">
        <f t="shared" si="229"/>
        <v>46377</v>
      </c>
      <c r="AK220" s="121">
        <f t="shared" si="209"/>
        <v>46407</v>
      </c>
      <c r="AL220" s="119">
        <f t="shared" si="230"/>
        <v>20</v>
      </c>
      <c r="AM220" s="121">
        <f t="shared" si="212"/>
        <v>46379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22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3"/>
      <c r="DH220" s="1"/>
      <c r="DI220" s="1"/>
      <c r="DJ220" s="1"/>
      <c r="DK220" s="1"/>
      <c r="DL220" s="1"/>
      <c r="DM220" s="1"/>
      <c r="DN220" s="1"/>
      <c r="DO220" s="1"/>
      <c r="DP220" s="1"/>
      <c r="DQ220" s="4"/>
      <c r="DS220" s="34"/>
      <c r="DT220" s="17"/>
    </row>
    <row r="221" spans="1:124" ht="15" x14ac:dyDescent="0.2">
      <c r="A221" s="102">
        <f t="shared" si="222"/>
        <v>45097</v>
      </c>
      <c r="B221" s="103">
        <f t="shared" si="214"/>
        <v>775.08600089000004</v>
      </c>
      <c r="C221" s="180">
        <f t="shared" si="235"/>
        <v>760.59094792147857</v>
      </c>
      <c r="D221" s="104">
        <f t="shared" si="223"/>
        <v>1163.3589999999999</v>
      </c>
      <c r="E221" s="105">
        <f t="shared" si="201"/>
        <v>1152.307</v>
      </c>
      <c r="F221" s="106">
        <f t="shared" si="202"/>
        <v>45038</v>
      </c>
      <c r="G221" s="107">
        <f t="shared" si="215"/>
        <v>-9.500076932399959E-3</v>
      </c>
      <c r="H221" s="108">
        <f t="shared" si="231"/>
        <v>45127</v>
      </c>
      <c r="I221" s="108">
        <f t="shared" si="216"/>
        <v>45097</v>
      </c>
      <c r="J221" s="109">
        <f t="shared" si="224"/>
        <v>20</v>
      </c>
      <c r="K221" s="109">
        <f t="shared" si="208"/>
        <v>20</v>
      </c>
      <c r="L221" s="8">
        <f t="shared" si="225"/>
        <v>1</v>
      </c>
      <c r="M221" s="110">
        <f t="shared" si="204"/>
        <v>1.0005142899999999</v>
      </c>
      <c r="N221" s="110">
        <f t="shared" si="199"/>
        <v>1.0071241942009983</v>
      </c>
      <c r="O221" s="103">
        <f t="shared" si="203"/>
        <v>1.0071241900000001</v>
      </c>
      <c r="P221" s="103">
        <f t="shared" si="217"/>
        <v>766.00954234000005</v>
      </c>
      <c r="Q221" s="11">
        <f t="shared" si="234"/>
        <v>7</v>
      </c>
      <c r="R221" s="30">
        <f t="shared" si="226"/>
        <v>4.6840601959595683E-2</v>
      </c>
      <c r="S221" s="8">
        <f t="shared" si="218"/>
        <v>35.880348069999997</v>
      </c>
      <c r="T221" s="113">
        <f t="shared" si="227"/>
        <v>0.16</v>
      </c>
      <c r="U221" s="111">
        <f t="shared" si="200"/>
        <v>20</v>
      </c>
      <c r="V221" s="111">
        <v>252</v>
      </c>
      <c r="W221" s="110">
        <f t="shared" si="219"/>
        <v>1.0118490149999999</v>
      </c>
      <c r="X221" s="103">
        <f t="shared" si="220"/>
        <v>9.0764585499999999</v>
      </c>
      <c r="Y221" s="103">
        <f t="shared" si="221"/>
        <v>44.956806619999995</v>
      </c>
      <c r="Z221" s="114" t="str">
        <f t="shared" si="232"/>
        <v>A+J=</v>
      </c>
      <c r="AA221" s="108">
        <f t="shared" si="233"/>
        <v>45097</v>
      </c>
      <c r="AB221" s="4"/>
      <c r="AD221" s="178">
        <f>[2]Plan1!A280</f>
        <v>45335</v>
      </c>
      <c r="AE221" s="129" t="str">
        <f>[2]Plan1!C280</f>
        <v>Carnaval</v>
      </c>
      <c r="AG221" s="119">
        <f t="shared" si="210"/>
        <v>50</v>
      </c>
      <c r="AH221" s="121">
        <f t="shared" si="213"/>
        <v>46407</v>
      </c>
      <c r="AI221" s="121">
        <f t="shared" si="228"/>
        <v>46406</v>
      </c>
      <c r="AJ221" s="121">
        <f t="shared" si="229"/>
        <v>46407</v>
      </c>
      <c r="AK221" s="121">
        <f t="shared" si="209"/>
        <v>46440</v>
      </c>
      <c r="AL221" s="119">
        <f t="shared" si="230"/>
        <v>21</v>
      </c>
      <c r="AM221" s="121">
        <f t="shared" si="212"/>
        <v>46409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22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3"/>
      <c r="DH221" s="1"/>
      <c r="DI221" s="1"/>
      <c r="DJ221" s="1"/>
      <c r="DK221" s="1"/>
      <c r="DL221" s="1"/>
      <c r="DM221" s="1"/>
      <c r="DN221" s="1"/>
      <c r="DO221" s="1"/>
      <c r="DP221" s="1"/>
      <c r="DQ221" s="4"/>
      <c r="DS221" s="34"/>
      <c r="DT221" s="17"/>
    </row>
    <row r="222" spans="1:124" ht="15" x14ac:dyDescent="0.2">
      <c r="A222" s="102">
        <f t="shared" si="222"/>
        <v>45098</v>
      </c>
      <c r="B222" s="103">
        <f t="shared" si="214"/>
        <v>730.55934403999993</v>
      </c>
      <c r="C222" s="180">
        <f t="shared" si="235"/>
        <v>724.964410076131</v>
      </c>
      <c r="D222" s="104">
        <f t="shared" si="223"/>
        <v>1152.307</v>
      </c>
      <c r="E222" s="105">
        <f t="shared" si="201"/>
        <v>1131.058</v>
      </c>
      <c r="F222" s="106">
        <f t="shared" si="202"/>
        <v>45066</v>
      </c>
      <c r="G222" s="107">
        <f t="shared" si="215"/>
        <v>-1.8440398261921565E-2</v>
      </c>
      <c r="H222" s="108">
        <f t="shared" si="231"/>
        <v>45127</v>
      </c>
      <c r="I222" s="108">
        <f t="shared" si="216"/>
        <v>45127</v>
      </c>
      <c r="J222" s="109">
        <f t="shared" si="224"/>
        <v>22</v>
      </c>
      <c r="K222" s="109">
        <f t="shared" si="208"/>
        <v>1</v>
      </c>
      <c r="L222" s="8">
        <f t="shared" si="225"/>
        <v>1</v>
      </c>
      <c r="M222" s="110">
        <f t="shared" si="204"/>
        <v>1</v>
      </c>
      <c r="N222" s="110">
        <f t="shared" si="199"/>
        <v>1.0071241942009983</v>
      </c>
      <c r="O222" s="103">
        <f t="shared" si="203"/>
        <v>1.0071241900000001</v>
      </c>
      <c r="P222" s="103">
        <f t="shared" si="217"/>
        <v>730.12919426999997</v>
      </c>
      <c r="Q222" s="11">
        <f t="shared" si="234"/>
        <v>0</v>
      </c>
      <c r="R222" s="30">
        <f t="shared" si="226"/>
        <v>0</v>
      </c>
      <c r="S222" s="8">
        <f t="shared" si="218"/>
        <v>0</v>
      </c>
      <c r="T222" s="113">
        <f t="shared" si="227"/>
        <v>0.16</v>
      </c>
      <c r="U222" s="111">
        <f t="shared" si="200"/>
        <v>1</v>
      </c>
      <c r="V222" s="111">
        <v>252</v>
      </c>
      <c r="W222" s="110">
        <f t="shared" si="219"/>
        <v>1.0005891419999999</v>
      </c>
      <c r="X222" s="103">
        <f t="shared" si="220"/>
        <v>0.43014976999999999</v>
      </c>
      <c r="Y222" s="103">
        <f t="shared" si="221"/>
        <v>0</v>
      </c>
      <c r="Z222" s="114" t="str">
        <f t="shared" si="232"/>
        <v>A+J=</v>
      </c>
      <c r="AA222" s="108">
        <f t="shared" si="233"/>
        <v>45127</v>
      </c>
      <c r="AB222" s="4"/>
      <c r="AD222" s="178">
        <f>[2]Plan1!A281</f>
        <v>45380</v>
      </c>
      <c r="AE222" s="129" t="str">
        <f>[2]Plan1!C281</f>
        <v>Paixão de Cristo</v>
      </c>
      <c r="AG222" s="119">
        <f t="shared" si="210"/>
        <v>51</v>
      </c>
      <c r="AH222" s="121">
        <f t="shared" si="213"/>
        <v>46438</v>
      </c>
      <c r="AI222" s="121">
        <f t="shared" si="228"/>
        <v>46437</v>
      </c>
      <c r="AJ222" s="121">
        <f t="shared" si="229"/>
        <v>46440</v>
      </c>
      <c r="AK222" s="121">
        <f t="shared" si="209"/>
        <v>46468</v>
      </c>
      <c r="AL222" s="119">
        <f t="shared" si="230"/>
        <v>20</v>
      </c>
      <c r="AM222" s="121">
        <f t="shared" si="212"/>
        <v>46442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22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3"/>
      <c r="DH222" s="1"/>
      <c r="DI222" s="1"/>
      <c r="DJ222" s="1"/>
      <c r="DK222" s="1"/>
      <c r="DL222" s="1"/>
      <c r="DM222" s="1"/>
      <c r="DN222" s="1"/>
      <c r="DO222" s="1"/>
      <c r="DP222" s="1"/>
      <c r="DQ222" s="4"/>
      <c r="DS222" s="34"/>
      <c r="DT222" s="17"/>
    </row>
    <row r="223" spans="1:124" ht="15" x14ac:dyDescent="0.2">
      <c r="A223" s="102">
        <f t="shared" si="222"/>
        <v>45099</v>
      </c>
      <c r="B223" s="103">
        <f t="shared" si="214"/>
        <v>730.98974643999998</v>
      </c>
      <c r="C223" s="180">
        <f t="shared" si="235"/>
        <v>724.964410076131</v>
      </c>
      <c r="D223" s="104">
        <f t="shared" si="223"/>
        <v>1152.307</v>
      </c>
      <c r="E223" s="105">
        <f t="shared" si="201"/>
        <v>1131.058</v>
      </c>
      <c r="F223" s="106">
        <f t="shared" si="202"/>
        <v>45066</v>
      </c>
      <c r="G223" s="107">
        <f t="shared" si="215"/>
        <v>-1.8440398261921565E-2</v>
      </c>
      <c r="H223" s="108">
        <f t="shared" si="231"/>
        <v>45127</v>
      </c>
      <c r="I223" s="108">
        <f t="shared" si="216"/>
        <v>45127</v>
      </c>
      <c r="J223" s="109">
        <f t="shared" si="224"/>
        <v>22</v>
      </c>
      <c r="K223" s="109">
        <f t="shared" si="208"/>
        <v>2</v>
      </c>
      <c r="L223" s="8">
        <f t="shared" si="225"/>
        <v>1</v>
      </c>
      <c r="M223" s="110">
        <f t="shared" si="204"/>
        <v>1</v>
      </c>
      <c r="N223" s="110">
        <f t="shared" ref="N223:N286" si="236">IF(I223&gt;I222,N222*M223,N222)</f>
        <v>1.0071241942009983</v>
      </c>
      <c r="O223" s="103">
        <f t="shared" si="203"/>
        <v>1.0071241900000001</v>
      </c>
      <c r="P223" s="103">
        <f t="shared" si="217"/>
        <v>730.12919426999997</v>
      </c>
      <c r="Q223" s="11">
        <f t="shared" si="234"/>
        <v>0</v>
      </c>
      <c r="R223" s="30">
        <f t="shared" si="226"/>
        <v>0</v>
      </c>
      <c r="S223" s="8">
        <f t="shared" si="218"/>
        <v>0</v>
      </c>
      <c r="T223" s="113">
        <f t="shared" si="227"/>
        <v>0.16</v>
      </c>
      <c r="U223" s="111">
        <f t="shared" si="200"/>
        <v>2</v>
      </c>
      <c r="V223" s="111">
        <v>252</v>
      </c>
      <c r="W223" s="110">
        <f t="shared" si="219"/>
        <v>1.0011786300000001</v>
      </c>
      <c r="X223" s="103">
        <f t="shared" si="220"/>
        <v>0.86055216999999995</v>
      </c>
      <c r="Y223" s="103">
        <f t="shared" si="221"/>
        <v>0</v>
      </c>
      <c r="Z223" s="114" t="str">
        <f t="shared" si="232"/>
        <v>A+J=</v>
      </c>
      <c r="AA223" s="108">
        <f t="shared" si="233"/>
        <v>45127</v>
      </c>
      <c r="AB223" s="4"/>
      <c r="AD223" s="178">
        <f>[2]Plan1!A282</f>
        <v>45403</v>
      </c>
      <c r="AE223" s="129" t="str">
        <f>[2]Plan1!C282</f>
        <v>Tiradentes</v>
      </c>
      <c r="AG223" s="119">
        <f t="shared" si="210"/>
        <v>52</v>
      </c>
      <c r="AH223" s="121">
        <f t="shared" si="213"/>
        <v>46466</v>
      </c>
      <c r="AI223" s="121">
        <f t="shared" si="228"/>
        <v>46465</v>
      </c>
      <c r="AJ223" s="121">
        <f t="shared" si="229"/>
        <v>46468</v>
      </c>
      <c r="AK223" s="121">
        <f t="shared" si="209"/>
        <v>46497</v>
      </c>
      <c r="AL223" s="119">
        <f t="shared" si="230"/>
        <v>20</v>
      </c>
      <c r="AM223" s="121">
        <f t="shared" si="212"/>
        <v>46470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22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3"/>
      <c r="DH223" s="1"/>
      <c r="DI223" s="1"/>
      <c r="DJ223" s="1"/>
      <c r="DK223" s="1"/>
      <c r="DL223" s="1"/>
      <c r="DM223" s="1"/>
      <c r="DN223" s="1"/>
      <c r="DO223" s="1"/>
      <c r="DP223" s="1"/>
      <c r="DQ223" s="4"/>
      <c r="DS223" s="34"/>
      <c r="DT223" s="17"/>
    </row>
    <row r="224" spans="1:124" ht="15" x14ac:dyDescent="0.2">
      <c r="A224" s="102">
        <f t="shared" si="222"/>
        <v>45100</v>
      </c>
      <c r="B224" s="103">
        <f t="shared" si="214"/>
        <v>731.42040365000003</v>
      </c>
      <c r="C224" s="180">
        <f t="shared" si="235"/>
        <v>724.964410076131</v>
      </c>
      <c r="D224" s="104">
        <f t="shared" si="223"/>
        <v>1152.307</v>
      </c>
      <c r="E224" s="105">
        <f t="shared" si="201"/>
        <v>1131.058</v>
      </c>
      <c r="F224" s="106">
        <f t="shared" si="202"/>
        <v>45066</v>
      </c>
      <c r="G224" s="107">
        <f t="shared" si="215"/>
        <v>-1.8440398261921565E-2</v>
      </c>
      <c r="H224" s="108">
        <f t="shared" si="231"/>
        <v>45127</v>
      </c>
      <c r="I224" s="108">
        <f t="shared" si="216"/>
        <v>45127</v>
      </c>
      <c r="J224" s="109">
        <f t="shared" si="224"/>
        <v>22</v>
      </c>
      <c r="K224" s="109">
        <f t="shared" si="208"/>
        <v>3</v>
      </c>
      <c r="L224" s="8">
        <f t="shared" si="225"/>
        <v>1</v>
      </c>
      <c r="M224" s="110">
        <f t="shared" si="204"/>
        <v>1</v>
      </c>
      <c r="N224" s="110">
        <f t="shared" si="236"/>
        <v>1.0071241942009983</v>
      </c>
      <c r="O224" s="103">
        <f t="shared" si="203"/>
        <v>1.0071241900000001</v>
      </c>
      <c r="P224" s="103">
        <f t="shared" si="217"/>
        <v>730.12919426999997</v>
      </c>
      <c r="Q224" s="11">
        <f t="shared" si="234"/>
        <v>0</v>
      </c>
      <c r="R224" s="30">
        <f t="shared" si="226"/>
        <v>0</v>
      </c>
      <c r="S224" s="8">
        <f t="shared" si="218"/>
        <v>0</v>
      </c>
      <c r="T224" s="113">
        <f t="shared" si="227"/>
        <v>0.16</v>
      </c>
      <c r="U224" s="111">
        <f t="shared" si="200"/>
        <v>3</v>
      </c>
      <c r="V224" s="111">
        <v>252</v>
      </c>
      <c r="W224" s="110">
        <f t="shared" si="219"/>
        <v>1.001768467</v>
      </c>
      <c r="X224" s="103">
        <f t="shared" si="220"/>
        <v>1.29120938</v>
      </c>
      <c r="Y224" s="103">
        <f t="shared" si="221"/>
        <v>0</v>
      </c>
      <c r="Z224" s="114" t="str">
        <f t="shared" si="232"/>
        <v>A+J=</v>
      </c>
      <c r="AA224" s="108">
        <f t="shared" si="233"/>
        <v>45127</v>
      </c>
      <c r="AB224" s="4"/>
      <c r="AD224" s="178">
        <f>[2]Plan1!A283</f>
        <v>45413</v>
      </c>
      <c r="AE224" s="129" t="str">
        <f>[2]Plan1!C283</f>
        <v>Dia do Trabalho</v>
      </c>
      <c r="AG224" s="119">
        <f t="shared" si="210"/>
        <v>53</v>
      </c>
      <c r="AH224" s="121">
        <f t="shared" si="213"/>
        <v>46497</v>
      </c>
      <c r="AI224" s="121">
        <f t="shared" si="228"/>
        <v>46496</v>
      </c>
      <c r="AJ224" s="121">
        <f t="shared" si="229"/>
        <v>46497</v>
      </c>
      <c r="AK224" s="121">
        <f t="shared" si="209"/>
        <v>46527</v>
      </c>
      <c r="AL224" s="119">
        <f t="shared" si="230"/>
        <v>21</v>
      </c>
      <c r="AM224" s="121">
        <f t="shared" si="212"/>
        <v>46499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22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3"/>
      <c r="DH224" s="1"/>
      <c r="DI224" s="1"/>
      <c r="DJ224" s="1"/>
      <c r="DK224" s="1"/>
      <c r="DL224" s="1"/>
      <c r="DM224" s="1"/>
      <c r="DN224" s="1"/>
      <c r="DO224" s="1"/>
      <c r="DP224" s="1"/>
      <c r="DQ224" s="4"/>
    </row>
    <row r="225" spans="1:121" ht="15" x14ac:dyDescent="0.2">
      <c r="A225" s="102">
        <f t="shared" si="222"/>
        <v>45101</v>
      </c>
      <c r="B225" s="103">
        <f t="shared" si="214"/>
        <v>731.85131348999994</v>
      </c>
      <c r="C225" s="180">
        <f t="shared" si="235"/>
        <v>724.964410076131</v>
      </c>
      <c r="D225" s="104">
        <f t="shared" si="223"/>
        <v>1152.307</v>
      </c>
      <c r="E225" s="105">
        <f t="shared" si="201"/>
        <v>1131.058</v>
      </c>
      <c r="F225" s="106">
        <f t="shared" si="202"/>
        <v>45066</v>
      </c>
      <c r="G225" s="107">
        <f t="shared" si="215"/>
        <v>-1.8440398261921565E-2</v>
      </c>
      <c r="H225" s="108">
        <f t="shared" si="231"/>
        <v>45127</v>
      </c>
      <c r="I225" s="108">
        <f t="shared" si="216"/>
        <v>45127</v>
      </c>
      <c r="J225" s="109">
        <f t="shared" si="224"/>
        <v>22</v>
      </c>
      <c r="K225" s="109">
        <f t="shared" si="208"/>
        <v>4</v>
      </c>
      <c r="L225" s="8">
        <f t="shared" si="225"/>
        <v>1</v>
      </c>
      <c r="M225" s="110">
        <f t="shared" si="204"/>
        <v>1</v>
      </c>
      <c r="N225" s="110">
        <f t="shared" si="236"/>
        <v>1.0071241942009983</v>
      </c>
      <c r="O225" s="103">
        <f t="shared" si="203"/>
        <v>1.0071241900000001</v>
      </c>
      <c r="P225" s="103">
        <f t="shared" si="217"/>
        <v>730.12919426999997</v>
      </c>
      <c r="Q225" s="11">
        <f t="shared" si="234"/>
        <v>0</v>
      </c>
      <c r="R225" s="30">
        <f t="shared" si="226"/>
        <v>0</v>
      </c>
      <c r="S225" s="8">
        <f t="shared" si="218"/>
        <v>0</v>
      </c>
      <c r="T225" s="113">
        <f t="shared" si="227"/>
        <v>0.16</v>
      </c>
      <c r="U225" s="111">
        <f t="shared" si="200"/>
        <v>4</v>
      </c>
      <c r="V225" s="111">
        <v>252</v>
      </c>
      <c r="W225" s="110">
        <f t="shared" si="219"/>
        <v>1.0023586499999999</v>
      </c>
      <c r="X225" s="103">
        <f t="shared" si="220"/>
        <v>1.72211922</v>
      </c>
      <c r="Y225" s="103">
        <f t="shared" si="221"/>
        <v>0</v>
      </c>
      <c r="Z225" s="114" t="str">
        <f t="shared" si="232"/>
        <v>A+J=</v>
      </c>
      <c r="AA225" s="108">
        <f t="shared" si="233"/>
        <v>45127</v>
      </c>
      <c r="AB225" s="4"/>
      <c r="AD225" s="178">
        <f>[2]Plan1!A284</f>
        <v>45442</v>
      </c>
      <c r="AE225" s="129" t="str">
        <f>[2]Plan1!C284</f>
        <v>Corpus Christi</v>
      </c>
      <c r="AG225" s="119">
        <f t="shared" si="210"/>
        <v>54</v>
      </c>
      <c r="AH225" s="121">
        <f t="shared" si="213"/>
        <v>46527</v>
      </c>
      <c r="AI225" s="121">
        <f t="shared" si="228"/>
        <v>46526</v>
      </c>
      <c r="AJ225" s="121">
        <f t="shared" si="229"/>
        <v>46527</v>
      </c>
      <c r="AK225" s="121">
        <f t="shared" si="209"/>
        <v>46559</v>
      </c>
      <c r="AL225" s="119">
        <f t="shared" si="230"/>
        <v>21</v>
      </c>
      <c r="AM225" s="121">
        <f t="shared" si="212"/>
        <v>46531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22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3"/>
      <c r="DH225" s="1"/>
      <c r="DI225" s="1"/>
      <c r="DJ225" s="1"/>
      <c r="DK225" s="1"/>
      <c r="DL225" s="1"/>
      <c r="DM225" s="1"/>
      <c r="DN225" s="1"/>
      <c r="DO225" s="1"/>
      <c r="DP225" s="1"/>
      <c r="DQ225" s="4"/>
    </row>
    <row r="226" spans="1:121" ht="15" x14ac:dyDescent="0.2">
      <c r="A226" s="102">
        <f t="shared" si="222"/>
        <v>45102</v>
      </c>
      <c r="B226" s="103">
        <f t="shared" si="214"/>
        <v>731.85131348999994</v>
      </c>
      <c r="C226" s="180">
        <f t="shared" si="235"/>
        <v>724.964410076131</v>
      </c>
      <c r="D226" s="104">
        <f t="shared" si="223"/>
        <v>1152.307</v>
      </c>
      <c r="E226" s="105">
        <f t="shared" si="201"/>
        <v>1131.058</v>
      </c>
      <c r="F226" s="106">
        <f t="shared" si="202"/>
        <v>45066</v>
      </c>
      <c r="G226" s="107">
        <f t="shared" si="215"/>
        <v>-1.8440398261921565E-2</v>
      </c>
      <c r="H226" s="108">
        <f t="shared" si="231"/>
        <v>45127</v>
      </c>
      <c r="I226" s="108">
        <f t="shared" si="216"/>
        <v>45127</v>
      </c>
      <c r="J226" s="109">
        <f t="shared" si="224"/>
        <v>22</v>
      </c>
      <c r="K226" s="109">
        <f t="shared" si="208"/>
        <v>4</v>
      </c>
      <c r="L226" s="8">
        <f t="shared" si="225"/>
        <v>1</v>
      </c>
      <c r="M226" s="110">
        <f t="shared" si="204"/>
        <v>1</v>
      </c>
      <c r="N226" s="110">
        <f t="shared" si="236"/>
        <v>1.0071241942009983</v>
      </c>
      <c r="O226" s="103">
        <f t="shared" si="203"/>
        <v>1.0071241900000001</v>
      </c>
      <c r="P226" s="103">
        <f t="shared" si="217"/>
        <v>730.12919426999997</v>
      </c>
      <c r="Q226" s="11">
        <f t="shared" si="234"/>
        <v>0</v>
      </c>
      <c r="R226" s="30">
        <f t="shared" si="226"/>
        <v>0</v>
      </c>
      <c r="S226" s="8">
        <f t="shared" si="218"/>
        <v>0</v>
      </c>
      <c r="T226" s="113">
        <f t="shared" si="227"/>
        <v>0.16</v>
      </c>
      <c r="U226" s="111">
        <f t="shared" si="200"/>
        <v>4</v>
      </c>
      <c r="V226" s="111">
        <v>252</v>
      </c>
      <c r="W226" s="110">
        <f t="shared" si="219"/>
        <v>1.0023586499999999</v>
      </c>
      <c r="X226" s="103">
        <f t="shared" si="220"/>
        <v>1.72211922</v>
      </c>
      <c r="Y226" s="103">
        <f t="shared" si="221"/>
        <v>0</v>
      </c>
      <c r="Z226" s="114" t="str">
        <f t="shared" si="232"/>
        <v>A+J=</v>
      </c>
      <c r="AA226" s="108">
        <f t="shared" si="233"/>
        <v>45127</v>
      </c>
      <c r="AB226" s="4"/>
      <c r="AD226" s="178">
        <f>[2]Plan1!A285</f>
        <v>45542</v>
      </c>
      <c r="AE226" s="129" t="str">
        <f>[2]Plan1!C285</f>
        <v>Independência do Brasil</v>
      </c>
      <c r="AG226" s="119">
        <f t="shared" si="210"/>
        <v>55</v>
      </c>
      <c r="AH226" s="121">
        <f t="shared" si="213"/>
        <v>46558</v>
      </c>
      <c r="AI226" s="121">
        <f t="shared" si="228"/>
        <v>46556</v>
      </c>
      <c r="AJ226" s="121">
        <f t="shared" si="229"/>
        <v>46559</v>
      </c>
      <c r="AK226" s="121">
        <f t="shared" si="209"/>
        <v>46588</v>
      </c>
      <c r="AL226" s="119">
        <f t="shared" si="230"/>
        <v>21</v>
      </c>
      <c r="AM226" s="121">
        <f t="shared" si="212"/>
        <v>46561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22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3"/>
      <c r="DH226" s="1"/>
      <c r="DI226" s="1"/>
      <c r="DJ226" s="1"/>
      <c r="DK226" s="1"/>
      <c r="DL226" s="1"/>
      <c r="DM226" s="1"/>
      <c r="DN226" s="1"/>
      <c r="DO226" s="1"/>
      <c r="DP226" s="1"/>
      <c r="DQ226" s="4"/>
    </row>
    <row r="227" spans="1:121" ht="15" x14ac:dyDescent="0.2">
      <c r="A227" s="102">
        <f t="shared" si="222"/>
        <v>45103</v>
      </c>
      <c r="B227" s="103">
        <f t="shared" si="214"/>
        <v>731.85131348999994</v>
      </c>
      <c r="C227" s="180">
        <f t="shared" si="235"/>
        <v>724.964410076131</v>
      </c>
      <c r="D227" s="104">
        <f t="shared" si="223"/>
        <v>1152.307</v>
      </c>
      <c r="E227" s="105">
        <f t="shared" si="201"/>
        <v>1131.058</v>
      </c>
      <c r="F227" s="106">
        <f t="shared" si="202"/>
        <v>45066</v>
      </c>
      <c r="G227" s="107">
        <f t="shared" si="215"/>
        <v>-1.8440398261921565E-2</v>
      </c>
      <c r="H227" s="108">
        <f t="shared" si="231"/>
        <v>45127</v>
      </c>
      <c r="I227" s="108">
        <f t="shared" si="216"/>
        <v>45127</v>
      </c>
      <c r="J227" s="109">
        <f t="shared" si="224"/>
        <v>22</v>
      </c>
      <c r="K227" s="109">
        <f t="shared" si="208"/>
        <v>4</v>
      </c>
      <c r="L227" s="8">
        <f t="shared" si="225"/>
        <v>1</v>
      </c>
      <c r="M227" s="110">
        <f t="shared" si="204"/>
        <v>1</v>
      </c>
      <c r="N227" s="110">
        <f t="shared" si="236"/>
        <v>1.0071241942009983</v>
      </c>
      <c r="O227" s="103">
        <f t="shared" si="203"/>
        <v>1.0071241900000001</v>
      </c>
      <c r="P227" s="103">
        <f t="shared" si="217"/>
        <v>730.12919426999997</v>
      </c>
      <c r="Q227" s="11">
        <f t="shared" si="234"/>
        <v>0</v>
      </c>
      <c r="R227" s="30">
        <f t="shared" si="226"/>
        <v>0</v>
      </c>
      <c r="S227" s="8">
        <f t="shared" si="218"/>
        <v>0</v>
      </c>
      <c r="T227" s="113">
        <f t="shared" si="227"/>
        <v>0.16</v>
      </c>
      <c r="U227" s="111">
        <f t="shared" si="200"/>
        <v>4</v>
      </c>
      <c r="V227" s="111">
        <v>252</v>
      </c>
      <c r="W227" s="110">
        <f t="shared" si="219"/>
        <v>1.0023586499999999</v>
      </c>
      <c r="X227" s="103">
        <f t="shared" si="220"/>
        <v>1.72211922</v>
      </c>
      <c r="Y227" s="103">
        <f t="shared" si="221"/>
        <v>0</v>
      </c>
      <c r="Z227" s="114" t="str">
        <f t="shared" si="232"/>
        <v>A+J=</v>
      </c>
      <c r="AA227" s="108">
        <f t="shared" si="233"/>
        <v>45127</v>
      </c>
      <c r="AB227" s="4"/>
      <c r="AD227" s="178">
        <f>[2]Plan1!A286</f>
        <v>45577</v>
      </c>
      <c r="AE227" s="129" t="str">
        <f>[2]Plan1!C286</f>
        <v>Nossa Sr.a Aparecida - Padroeira do Brasil</v>
      </c>
      <c r="AG227" s="119">
        <f t="shared" si="210"/>
        <v>56</v>
      </c>
      <c r="AH227" s="121">
        <f t="shared" si="213"/>
        <v>46588</v>
      </c>
      <c r="AI227" s="121">
        <f t="shared" si="228"/>
        <v>46587</v>
      </c>
      <c r="AJ227" s="121">
        <f t="shared" si="229"/>
        <v>46588</v>
      </c>
      <c r="AK227" s="121">
        <f t="shared" si="209"/>
        <v>46619</v>
      </c>
      <c r="AL227" s="119">
        <f t="shared" si="230"/>
        <v>23</v>
      </c>
      <c r="AM227" s="121">
        <f t="shared" si="212"/>
        <v>46590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22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3"/>
      <c r="DH227" s="1"/>
      <c r="DI227" s="1"/>
      <c r="DJ227" s="1"/>
      <c r="DK227" s="1"/>
      <c r="DL227" s="1"/>
      <c r="DM227" s="1"/>
      <c r="DN227" s="1"/>
      <c r="DO227" s="1"/>
      <c r="DP227" s="1"/>
      <c r="DQ227" s="4"/>
    </row>
    <row r="228" spans="1:121" ht="15" x14ac:dyDescent="0.2">
      <c r="A228" s="102">
        <f t="shared" si="222"/>
        <v>45104</v>
      </c>
      <c r="B228" s="103">
        <f t="shared" si="214"/>
        <v>732.28247813999997</v>
      </c>
      <c r="C228" s="180">
        <f t="shared" si="235"/>
        <v>724.964410076131</v>
      </c>
      <c r="D228" s="104">
        <f t="shared" si="223"/>
        <v>1152.307</v>
      </c>
      <c r="E228" s="105">
        <f t="shared" si="201"/>
        <v>1131.058</v>
      </c>
      <c r="F228" s="106">
        <f t="shared" si="202"/>
        <v>45066</v>
      </c>
      <c r="G228" s="107">
        <f t="shared" si="215"/>
        <v>-1.8440398261921565E-2</v>
      </c>
      <c r="H228" s="108">
        <f t="shared" si="231"/>
        <v>45127</v>
      </c>
      <c r="I228" s="108">
        <f t="shared" si="216"/>
        <v>45127</v>
      </c>
      <c r="J228" s="109">
        <f t="shared" si="224"/>
        <v>22</v>
      </c>
      <c r="K228" s="109">
        <f t="shared" si="208"/>
        <v>5</v>
      </c>
      <c r="L228" s="8">
        <f t="shared" si="225"/>
        <v>1</v>
      </c>
      <c r="M228" s="110">
        <f t="shared" si="204"/>
        <v>1</v>
      </c>
      <c r="N228" s="110">
        <f t="shared" si="236"/>
        <v>1.0071241942009983</v>
      </c>
      <c r="O228" s="103">
        <f t="shared" si="203"/>
        <v>1.0071241900000001</v>
      </c>
      <c r="P228" s="103">
        <f t="shared" si="217"/>
        <v>730.12919426999997</v>
      </c>
      <c r="Q228" s="11">
        <f t="shared" si="234"/>
        <v>0</v>
      </c>
      <c r="R228" s="30">
        <f t="shared" si="226"/>
        <v>0</v>
      </c>
      <c r="S228" s="8">
        <f t="shared" si="218"/>
        <v>0</v>
      </c>
      <c r="T228" s="113">
        <f t="shared" si="227"/>
        <v>0.16</v>
      </c>
      <c r="U228" s="111">
        <f t="shared" si="200"/>
        <v>5</v>
      </c>
      <c r="V228" s="111">
        <v>252</v>
      </c>
      <c r="W228" s="110">
        <f t="shared" si="219"/>
        <v>1.0029491820000001</v>
      </c>
      <c r="X228" s="103">
        <f t="shared" si="220"/>
        <v>2.1532838700000001</v>
      </c>
      <c r="Y228" s="103">
        <f t="shared" si="221"/>
        <v>0</v>
      </c>
      <c r="Z228" s="114" t="str">
        <f t="shared" si="232"/>
        <v>A+J=</v>
      </c>
      <c r="AA228" s="108">
        <f t="shared" si="233"/>
        <v>45127</v>
      </c>
      <c r="AB228" s="4"/>
      <c r="AD228" s="178">
        <f>[2]Plan1!A287</f>
        <v>45598</v>
      </c>
      <c r="AE228" s="129" t="str">
        <f>[2]Plan1!C287</f>
        <v>Finados</v>
      </c>
      <c r="AG228" s="119">
        <f t="shared" si="210"/>
        <v>57</v>
      </c>
      <c r="AH228" s="121">
        <f t="shared" si="213"/>
        <v>46619</v>
      </c>
      <c r="AI228" s="121">
        <f t="shared" si="228"/>
        <v>46618</v>
      </c>
      <c r="AJ228" s="121">
        <f t="shared" si="229"/>
        <v>46619</v>
      </c>
      <c r="AK228" s="121">
        <f t="shared" si="209"/>
        <v>46650</v>
      </c>
      <c r="AL228" s="119">
        <f t="shared" si="230"/>
        <v>20</v>
      </c>
      <c r="AM228" s="121">
        <f t="shared" si="212"/>
        <v>46623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22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3"/>
      <c r="DH228" s="1"/>
      <c r="DI228" s="1"/>
      <c r="DJ228" s="1"/>
      <c r="DK228" s="1"/>
      <c r="DL228" s="1"/>
      <c r="DM228" s="1"/>
      <c r="DN228" s="1"/>
      <c r="DO228" s="1"/>
      <c r="DP228" s="1"/>
      <c r="DQ228" s="4"/>
    </row>
    <row r="229" spans="1:121" ht="15" x14ac:dyDescent="0.2">
      <c r="A229" s="102">
        <f t="shared" si="222"/>
        <v>45105</v>
      </c>
      <c r="B229" s="103">
        <f t="shared" si="214"/>
        <v>732.71389614999998</v>
      </c>
      <c r="C229" s="180">
        <f t="shared" si="235"/>
        <v>724.964410076131</v>
      </c>
      <c r="D229" s="104">
        <f t="shared" si="223"/>
        <v>1152.307</v>
      </c>
      <c r="E229" s="105">
        <f t="shared" si="201"/>
        <v>1131.058</v>
      </c>
      <c r="F229" s="106">
        <f t="shared" si="202"/>
        <v>45066</v>
      </c>
      <c r="G229" s="107">
        <f t="shared" si="215"/>
        <v>-1.8440398261921565E-2</v>
      </c>
      <c r="H229" s="108">
        <f t="shared" si="231"/>
        <v>45127</v>
      </c>
      <c r="I229" s="108">
        <f t="shared" si="216"/>
        <v>45127</v>
      </c>
      <c r="J229" s="109">
        <f t="shared" si="224"/>
        <v>22</v>
      </c>
      <c r="K229" s="109">
        <f t="shared" si="208"/>
        <v>6</v>
      </c>
      <c r="L229" s="8">
        <f t="shared" si="225"/>
        <v>1</v>
      </c>
      <c r="M229" s="110">
        <f t="shared" si="204"/>
        <v>1</v>
      </c>
      <c r="N229" s="110">
        <f t="shared" si="236"/>
        <v>1.0071241942009983</v>
      </c>
      <c r="O229" s="103">
        <f t="shared" si="203"/>
        <v>1.0071241900000001</v>
      </c>
      <c r="P229" s="103">
        <f t="shared" si="217"/>
        <v>730.12919426999997</v>
      </c>
      <c r="Q229" s="11">
        <f t="shared" si="234"/>
        <v>0</v>
      </c>
      <c r="R229" s="30">
        <f t="shared" si="226"/>
        <v>0</v>
      </c>
      <c r="S229" s="8">
        <f t="shared" si="218"/>
        <v>0</v>
      </c>
      <c r="T229" s="113">
        <f t="shared" si="227"/>
        <v>0.16</v>
      </c>
      <c r="U229" s="111">
        <f t="shared" ref="U229:U292" si="237">IF(Q228&gt;0,1,IF(K229=K228,U228,U228+1))</f>
        <v>6</v>
      </c>
      <c r="V229" s="111">
        <v>252</v>
      </c>
      <c r="W229" s="110">
        <f t="shared" si="219"/>
        <v>1.003540061</v>
      </c>
      <c r="X229" s="103">
        <f t="shared" si="220"/>
        <v>2.5847018799999999</v>
      </c>
      <c r="Y229" s="103">
        <f t="shared" si="221"/>
        <v>0</v>
      </c>
      <c r="Z229" s="114" t="str">
        <f t="shared" si="232"/>
        <v>A+J=</v>
      </c>
      <c r="AA229" s="108">
        <f t="shared" si="233"/>
        <v>45127</v>
      </c>
      <c r="AB229" s="4"/>
      <c r="AD229" s="178">
        <f>[2]Plan1!A288</f>
        <v>45611</v>
      </c>
      <c r="AE229" s="129" t="str">
        <f>[2]Plan1!C288</f>
        <v>Proclamação da República</v>
      </c>
      <c r="AG229" s="119">
        <f t="shared" si="210"/>
        <v>58</v>
      </c>
      <c r="AH229" s="121">
        <f t="shared" si="213"/>
        <v>46650</v>
      </c>
      <c r="AI229" s="121">
        <f t="shared" si="228"/>
        <v>46647</v>
      </c>
      <c r="AJ229" s="121">
        <f t="shared" si="229"/>
        <v>46650</v>
      </c>
      <c r="AK229" s="121">
        <f t="shared" si="209"/>
        <v>46680</v>
      </c>
      <c r="AL229" s="119">
        <f t="shared" si="230"/>
        <v>21</v>
      </c>
      <c r="AM229" s="121">
        <f t="shared" si="212"/>
        <v>46652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22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3"/>
      <c r="DH229" s="1"/>
      <c r="DI229" s="1"/>
      <c r="DJ229" s="1"/>
      <c r="DK229" s="1"/>
      <c r="DL229" s="1"/>
      <c r="DM229" s="1"/>
      <c r="DN229" s="1"/>
      <c r="DO229" s="1"/>
      <c r="DP229" s="1"/>
      <c r="DQ229" s="4"/>
    </row>
    <row r="230" spans="1:121" ht="15" x14ac:dyDescent="0.2">
      <c r="A230" s="102">
        <f t="shared" si="222"/>
        <v>45106</v>
      </c>
      <c r="B230" s="103">
        <f t="shared" si="214"/>
        <v>733.14556823999999</v>
      </c>
      <c r="C230" s="180">
        <f t="shared" si="235"/>
        <v>724.964410076131</v>
      </c>
      <c r="D230" s="104">
        <f t="shared" si="223"/>
        <v>1152.307</v>
      </c>
      <c r="E230" s="105">
        <f t="shared" si="201"/>
        <v>1131.058</v>
      </c>
      <c r="F230" s="106">
        <f t="shared" si="202"/>
        <v>45066</v>
      </c>
      <c r="G230" s="107">
        <f t="shared" si="215"/>
        <v>-1.8440398261921565E-2</v>
      </c>
      <c r="H230" s="108">
        <f t="shared" si="231"/>
        <v>45127</v>
      </c>
      <c r="I230" s="108">
        <f t="shared" si="216"/>
        <v>45127</v>
      </c>
      <c r="J230" s="109">
        <f t="shared" si="224"/>
        <v>22</v>
      </c>
      <c r="K230" s="109">
        <f t="shared" si="208"/>
        <v>7</v>
      </c>
      <c r="L230" s="8">
        <f t="shared" si="225"/>
        <v>1</v>
      </c>
      <c r="M230" s="110">
        <f t="shared" si="204"/>
        <v>1</v>
      </c>
      <c r="N230" s="110">
        <f t="shared" si="236"/>
        <v>1.0071241942009983</v>
      </c>
      <c r="O230" s="103">
        <f t="shared" si="203"/>
        <v>1.0071241900000001</v>
      </c>
      <c r="P230" s="103">
        <f t="shared" si="217"/>
        <v>730.12919426999997</v>
      </c>
      <c r="Q230" s="11">
        <f t="shared" si="234"/>
        <v>0</v>
      </c>
      <c r="R230" s="30">
        <f t="shared" si="226"/>
        <v>0</v>
      </c>
      <c r="S230" s="8">
        <f t="shared" si="218"/>
        <v>0</v>
      </c>
      <c r="T230" s="113">
        <f t="shared" si="227"/>
        <v>0.16</v>
      </c>
      <c r="U230" s="111">
        <f t="shared" si="237"/>
        <v>7</v>
      </c>
      <c r="V230" s="111">
        <v>252</v>
      </c>
      <c r="W230" s="110">
        <f t="shared" si="219"/>
        <v>1.004131288</v>
      </c>
      <c r="X230" s="103">
        <f t="shared" si="220"/>
        <v>3.0163739700000001</v>
      </c>
      <c r="Y230" s="103">
        <f t="shared" si="221"/>
        <v>0</v>
      </c>
      <c r="Z230" s="114" t="str">
        <f t="shared" si="232"/>
        <v>A+J=</v>
      </c>
      <c r="AA230" s="108">
        <f t="shared" si="233"/>
        <v>45127</v>
      </c>
      <c r="AB230" s="4"/>
      <c r="AD230" s="178">
        <f>[2]Plan1!A289</f>
        <v>45616</v>
      </c>
      <c r="AE230" s="129" t="str">
        <f>[2]Plan1!C289</f>
        <v>Dia Nacional de Zumbi e da Consciência Negra</v>
      </c>
      <c r="AG230" s="119">
        <f t="shared" si="210"/>
        <v>59</v>
      </c>
      <c r="AH230" s="121">
        <f t="shared" si="213"/>
        <v>46680</v>
      </c>
      <c r="AI230" s="121">
        <f t="shared" si="228"/>
        <v>46679</v>
      </c>
      <c r="AJ230" s="121">
        <f t="shared" si="229"/>
        <v>46680</v>
      </c>
      <c r="AK230" s="121">
        <f t="shared" si="209"/>
        <v>46713</v>
      </c>
      <c r="AL230" s="119">
        <f t="shared" si="230"/>
        <v>21</v>
      </c>
      <c r="AM230" s="121">
        <f t="shared" si="212"/>
        <v>46682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22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3"/>
      <c r="DH230" s="1"/>
      <c r="DI230" s="1"/>
      <c r="DJ230" s="1"/>
      <c r="DK230" s="1"/>
      <c r="DL230" s="1"/>
      <c r="DM230" s="1"/>
      <c r="DN230" s="1"/>
      <c r="DO230" s="1"/>
      <c r="DP230" s="1"/>
      <c r="DQ230" s="4"/>
    </row>
    <row r="231" spans="1:121" ht="15" x14ac:dyDescent="0.2">
      <c r="A231" s="102">
        <f t="shared" si="222"/>
        <v>45107</v>
      </c>
      <c r="B231" s="103">
        <f t="shared" si="214"/>
        <v>733.57749515</v>
      </c>
      <c r="C231" s="180">
        <f t="shared" si="235"/>
        <v>724.964410076131</v>
      </c>
      <c r="D231" s="104">
        <f t="shared" si="223"/>
        <v>1152.307</v>
      </c>
      <c r="E231" s="105">
        <f t="shared" si="201"/>
        <v>1131.058</v>
      </c>
      <c r="F231" s="106">
        <f t="shared" si="202"/>
        <v>45066</v>
      </c>
      <c r="G231" s="107">
        <f t="shared" si="215"/>
        <v>-1.8440398261921565E-2</v>
      </c>
      <c r="H231" s="108">
        <f t="shared" si="231"/>
        <v>45127</v>
      </c>
      <c r="I231" s="108">
        <f t="shared" si="216"/>
        <v>45127</v>
      </c>
      <c r="J231" s="109">
        <f t="shared" si="224"/>
        <v>22</v>
      </c>
      <c r="K231" s="109">
        <f t="shared" si="208"/>
        <v>8</v>
      </c>
      <c r="L231" s="8">
        <f t="shared" si="225"/>
        <v>1</v>
      </c>
      <c r="M231" s="110">
        <f t="shared" si="204"/>
        <v>1</v>
      </c>
      <c r="N231" s="110">
        <f t="shared" si="236"/>
        <v>1.0071241942009983</v>
      </c>
      <c r="O231" s="103">
        <f t="shared" si="203"/>
        <v>1.0071241900000001</v>
      </c>
      <c r="P231" s="103">
        <f t="shared" si="217"/>
        <v>730.12919426999997</v>
      </c>
      <c r="Q231" s="11">
        <f t="shared" si="234"/>
        <v>0</v>
      </c>
      <c r="R231" s="30">
        <f t="shared" si="226"/>
        <v>0</v>
      </c>
      <c r="S231" s="8">
        <f t="shared" si="218"/>
        <v>0</v>
      </c>
      <c r="T231" s="113">
        <f t="shared" si="227"/>
        <v>0.16</v>
      </c>
      <c r="U231" s="111">
        <f t="shared" si="237"/>
        <v>8</v>
      </c>
      <c r="V231" s="111">
        <v>252</v>
      </c>
      <c r="W231" s="110">
        <f t="shared" si="219"/>
        <v>1.0047228640000001</v>
      </c>
      <c r="X231" s="103">
        <f t="shared" si="220"/>
        <v>3.4483008800000001</v>
      </c>
      <c r="Y231" s="103">
        <f t="shared" si="221"/>
        <v>0</v>
      </c>
      <c r="Z231" s="114" t="str">
        <f t="shared" si="232"/>
        <v>A+J=</v>
      </c>
      <c r="AA231" s="108">
        <f t="shared" si="233"/>
        <v>45127</v>
      </c>
      <c r="AB231" s="4"/>
      <c r="AD231" s="178">
        <f>[2]Plan1!A290</f>
        <v>45651</v>
      </c>
      <c r="AE231" s="129" t="str">
        <f>[2]Plan1!C290</f>
        <v>Natal</v>
      </c>
      <c r="AG231" s="119">
        <f t="shared" si="210"/>
        <v>60</v>
      </c>
      <c r="AH231" s="121">
        <f t="shared" si="213"/>
        <v>46711</v>
      </c>
      <c r="AI231" s="121">
        <f t="shared" si="228"/>
        <v>46710</v>
      </c>
      <c r="AJ231" s="121">
        <f t="shared" si="229"/>
        <v>46713</v>
      </c>
      <c r="AK231" s="121">
        <f t="shared" si="209"/>
        <v>46741</v>
      </c>
      <c r="AL231" s="119">
        <f t="shared" si="230"/>
        <v>20</v>
      </c>
      <c r="AM231" s="121">
        <f t="shared" si="212"/>
        <v>46715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22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3"/>
      <c r="DH231" s="1"/>
      <c r="DI231" s="1"/>
      <c r="DJ231" s="1"/>
      <c r="DK231" s="1"/>
      <c r="DL231" s="1"/>
      <c r="DM231" s="1"/>
      <c r="DN231" s="1"/>
      <c r="DO231" s="1"/>
      <c r="DP231" s="1"/>
      <c r="DQ231" s="4"/>
    </row>
    <row r="232" spans="1:121" ht="15" x14ac:dyDescent="0.2">
      <c r="A232" s="102">
        <f t="shared" si="222"/>
        <v>45108</v>
      </c>
      <c r="B232" s="103">
        <f t="shared" si="214"/>
        <v>734.00967615000002</v>
      </c>
      <c r="C232" s="180">
        <f t="shared" si="235"/>
        <v>724.964410076131</v>
      </c>
      <c r="D232" s="104">
        <f t="shared" si="223"/>
        <v>1152.307</v>
      </c>
      <c r="E232" s="105">
        <f t="shared" ref="E232:E295" si="238">IF($K232=1,VLOOKUP($A231,$AO$10:$AS$165,4),E231)</f>
        <v>1131.058</v>
      </c>
      <c r="F232" s="106">
        <f t="shared" ref="F232:F295" si="239">IF($K232=1,VLOOKUP($A231,$AO$10:$AS$165,5),F231)</f>
        <v>45066</v>
      </c>
      <c r="G232" s="107">
        <f t="shared" si="215"/>
        <v>-1.8440398261921565E-2</v>
      </c>
      <c r="H232" s="108">
        <f t="shared" si="231"/>
        <v>45127</v>
      </c>
      <c r="I232" s="108">
        <f t="shared" si="216"/>
        <v>45127</v>
      </c>
      <c r="J232" s="109">
        <f t="shared" si="224"/>
        <v>22</v>
      </c>
      <c r="K232" s="109">
        <f t="shared" si="208"/>
        <v>9</v>
      </c>
      <c r="L232" s="8">
        <f t="shared" si="225"/>
        <v>1</v>
      </c>
      <c r="M232" s="110">
        <f t="shared" si="204"/>
        <v>1</v>
      </c>
      <c r="N232" s="110">
        <f t="shared" si="236"/>
        <v>1.0071241942009983</v>
      </c>
      <c r="O232" s="103">
        <f t="shared" si="203"/>
        <v>1.0071241900000001</v>
      </c>
      <c r="P232" s="103">
        <f t="shared" si="217"/>
        <v>730.12919426999997</v>
      </c>
      <c r="Q232" s="11">
        <f t="shared" si="234"/>
        <v>0</v>
      </c>
      <c r="R232" s="30">
        <f t="shared" si="226"/>
        <v>0</v>
      </c>
      <c r="S232" s="8">
        <f t="shared" si="218"/>
        <v>0</v>
      </c>
      <c r="T232" s="113">
        <f t="shared" si="227"/>
        <v>0.16</v>
      </c>
      <c r="U232" s="111">
        <f t="shared" si="237"/>
        <v>9</v>
      </c>
      <c r="V232" s="111">
        <v>252</v>
      </c>
      <c r="W232" s="110">
        <f t="shared" si="219"/>
        <v>1.005314788</v>
      </c>
      <c r="X232" s="103">
        <f t="shared" si="220"/>
        <v>3.8804818800000001</v>
      </c>
      <c r="Y232" s="103">
        <f t="shared" si="221"/>
        <v>0</v>
      </c>
      <c r="Z232" s="114" t="str">
        <f t="shared" si="232"/>
        <v>A+J=</v>
      </c>
      <c r="AA232" s="108">
        <f t="shared" si="233"/>
        <v>45127</v>
      </c>
      <c r="AB232" s="4"/>
      <c r="AD232" s="178">
        <f>[2]Plan1!A291</f>
        <v>45658</v>
      </c>
      <c r="AE232" s="129" t="str">
        <f>[2]Plan1!C291</f>
        <v>Confraternização Universal</v>
      </c>
      <c r="AG232" s="119">
        <f t="shared" si="210"/>
        <v>61</v>
      </c>
      <c r="AH232" s="121">
        <f t="shared" si="213"/>
        <v>46741</v>
      </c>
      <c r="AI232" s="121">
        <f t="shared" si="228"/>
        <v>46738</v>
      </c>
      <c r="AJ232" s="121">
        <f t="shared" si="229"/>
        <v>46741</v>
      </c>
      <c r="AK232" s="121">
        <f t="shared" si="209"/>
        <v>46772</v>
      </c>
      <c r="AL232" s="119">
        <f t="shared" si="230"/>
        <v>23</v>
      </c>
      <c r="AM232" s="121">
        <f t="shared" si="212"/>
        <v>46743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22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3"/>
      <c r="DH232" s="1"/>
      <c r="DI232" s="1"/>
      <c r="DJ232" s="1"/>
      <c r="DK232" s="1"/>
      <c r="DL232" s="1"/>
      <c r="DM232" s="1"/>
      <c r="DN232" s="1"/>
      <c r="DO232" s="1"/>
      <c r="DP232" s="1"/>
      <c r="DQ232" s="4"/>
    </row>
    <row r="233" spans="1:121" ht="15" x14ac:dyDescent="0.2">
      <c r="A233" s="102">
        <f t="shared" si="222"/>
        <v>45109</v>
      </c>
      <c r="B233" s="103">
        <f t="shared" si="214"/>
        <v>734.00967615000002</v>
      </c>
      <c r="C233" s="180">
        <f t="shared" si="235"/>
        <v>724.964410076131</v>
      </c>
      <c r="D233" s="104">
        <f t="shared" si="223"/>
        <v>1152.307</v>
      </c>
      <c r="E233" s="105">
        <f t="shared" si="238"/>
        <v>1131.058</v>
      </c>
      <c r="F233" s="106">
        <f t="shared" si="239"/>
        <v>45066</v>
      </c>
      <c r="G233" s="107">
        <f t="shared" si="215"/>
        <v>-1.8440398261921565E-2</v>
      </c>
      <c r="H233" s="108">
        <f t="shared" si="231"/>
        <v>45127</v>
      </c>
      <c r="I233" s="108">
        <f t="shared" si="216"/>
        <v>45127</v>
      </c>
      <c r="J233" s="109">
        <f t="shared" si="224"/>
        <v>22</v>
      </c>
      <c r="K233" s="109">
        <f t="shared" si="208"/>
        <v>9</v>
      </c>
      <c r="L233" s="8">
        <f t="shared" si="225"/>
        <v>1</v>
      </c>
      <c r="M233" s="110">
        <f t="shared" si="204"/>
        <v>1</v>
      </c>
      <c r="N233" s="110">
        <f t="shared" si="236"/>
        <v>1.0071241942009983</v>
      </c>
      <c r="O233" s="103">
        <f t="shared" ref="O233:O296" si="240">TRUNC(TRUNC((L233*N233),15),8)</f>
        <v>1.0071241900000001</v>
      </c>
      <c r="P233" s="103">
        <f t="shared" si="217"/>
        <v>730.12919426999997</v>
      </c>
      <c r="Q233" s="11">
        <f t="shared" si="234"/>
        <v>0</v>
      </c>
      <c r="R233" s="30">
        <f t="shared" si="226"/>
        <v>0</v>
      </c>
      <c r="S233" s="8">
        <f t="shared" si="218"/>
        <v>0</v>
      </c>
      <c r="T233" s="113">
        <f t="shared" si="227"/>
        <v>0.16</v>
      </c>
      <c r="U233" s="111">
        <f t="shared" si="237"/>
        <v>9</v>
      </c>
      <c r="V233" s="111">
        <v>252</v>
      </c>
      <c r="W233" s="110">
        <f t="shared" si="219"/>
        <v>1.005314788</v>
      </c>
      <c r="X233" s="103">
        <f t="shared" si="220"/>
        <v>3.8804818800000001</v>
      </c>
      <c r="Y233" s="103">
        <f t="shared" si="221"/>
        <v>0</v>
      </c>
      <c r="Z233" s="114" t="str">
        <f t="shared" si="232"/>
        <v>A+J=</v>
      </c>
      <c r="AA233" s="108">
        <f t="shared" si="233"/>
        <v>45127</v>
      </c>
      <c r="AB233" s="4"/>
      <c r="AD233" s="178">
        <f>[2]Plan1!A292</f>
        <v>45719</v>
      </c>
      <c r="AE233" s="129" t="str">
        <f>[2]Plan1!C292</f>
        <v>Carnaval</v>
      </c>
      <c r="AG233" s="119">
        <f t="shared" si="210"/>
        <v>62</v>
      </c>
      <c r="AH233" s="121">
        <f t="shared" si="213"/>
        <v>46772</v>
      </c>
      <c r="AI233" s="121">
        <f t="shared" si="228"/>
        <v>46771</v>
      </c>
      <c r="AJ233" s="121">
        <f t="shared" si="229"/>
        <v>46772</v>
      </c>
      <c r="AK233" s="121">
        <f t="shared" si="209"/>
        <v>46804</v>
      </c>
      <c r="AL233" s="119">
        <f t="shared" si="230"/>
        <v>22</v>
      </c>
      <c r="AM233" s="121">
        <f t="shared" si="212"/>
        <v>46776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22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3"/>
      <c r="DH233" s="1"/>
      <c r="DI233" s="1"/>
      <c r="DJ233" s="1"/>
      <c r="DK233" s="1"/>
      <c r="DL233" s="1"/>
      <c r="DM233" s="1"/>
      <c r="DN233" s="1"/>
      <c r="DO233" s="1"/>
      <c r="DP233" s="1"/>
      <c r="DQ233" s="4"/>
    </row>
    <row r="234" spans="1:121" ht="15" x14ac:dyDescent="0.2">
      <c r="A234" s="102">
        <f t="shared" si="222"/>
        <v>45110</v>
      </c>
      <c r="B234" s="103">
        <f t="shared" si="214"/>
        <v>734.00967615000002</v>
      </c>
      <c r="C234" s="180">
        <f t="shared" si="235"/>
        <v>724.964410076131</v>
      </c>
      <c r="D234" s="104">
        <f t="shared" si="223"/>
        <v>1152.307</v>
      </c>
      <c r="E234" s="105">
        <f t="shared" si="238"/>
        <v>1131.058</v>
      </c>
      <c r="F234" s="106">
        <f t="shared" si="239"/>
        <v>45066</v>
      </c>
      <c r="G234" s="107">
        <f t="shared" si="215"/>
        <v>-1.8440398261921565E-2</v>
      </c>
      <c r="H234" s="108">
        <f t="shared" si="231"/>
        <v>45127</v>
      </c>
      <c r="I234" s="108">
        <f t="shared" si="216"/>
        <v>45127</v>
      </c>
      <c r="J234" s="109">
        <f t="shared" si="224"/>
        <v>22</v>
      </c>
      <c r="K234" s="109">
        <f t="shared" si="208"/>
        <v>9</v>
      </c>
      <c r="L234" s="8">
        <f t="shared" si="225"/>
        <v>1</v>
      </c>
      <c r="M234" s="110">
        <f t="shared" ref="M234:M297" si="241">IF(I234&gt;I233,L233,M233)</f>
        <v>1</v>
      </c>
      <c r="N234" s="110">
        <f t="shared" si="236"/>
        <v>1.0071241942009983</v>
      </c>
      <c r="O234" s="103">
        <f t="shared" si="240"/>
        <v>1.0071241900000001</v>
      </c>
      <c r="P234" s="103">
        <f t="shared" si="217"/>
        <v>730.12919426999997</v>
      </c>
      <c r="Q234" s="11">
        <f t="shared" si="234"/>
        <v>0</v>
      </c>
      <c r="R234" s="30">
        <f t="shared" si="226"/>
        <v>0</v>
      </c>
      <c r="S234" s="8">
        <f t="shared" si="218"/>
        <v>0</v>
      </c>
      <c r="T234" s="113">
        <f t="shared" si="227"/>
        <v>0.16</v>
      </c>
      <c r="U234" s="111">
        <f t="shared" si="237"/>
        <v>9</v>
      </c>
      <c r="V234" s="111">
        <v>252</v>
      </c>
      <c r="W234" s="110">
        <f t="shared" si="219"/>
        <v>1.005314788</v>
      </c>
      <c r="X234" s="103">
        <f t="shared" si="220"/>
        <v>3.8804818800000001</v>
      </c>
      <c r="Y234" s="103">
        <f t="shared" si="221"/>
        <v>0</v>
      </c>
      <c r="Z234" s="114" t="str">
        <f t="shared" si="232"/>
        <v>A+J=</v>
      </c>
      <c r="AA234" s="108">
        <f t="shared" si="233"/>
        <v>45127</v>
      </c>
      <c r="AB234" s="4"/>
      <c r="AD234" s="178">
        <f>[2]Plan1!A293</f>
        <v>45720</v>
      </c>
      <c r="AE234" s="129" t="str">
        <f>[2]Plan1!C293</f>
        <v>Carnaval</v>
      </c>
      <c r="AG234" s="119">
        <f t="shared" si="210"/>
        <v>63</v>
      </c>
      <c r="AH234" s="121">
        <f t="shared" si="213"/>
        <v>46803</v>
      </c>
      <c r="AI234" s="121">
        <f t="shared" si="228"/>
        <v>46801</v>
      </c>
      <c r="AJ234" s="121">
        <f t="shared" si="229"/>
        <v>46804</v>
      </c>
      <c r="AK234" s="121">
        <f t="shared" si="209"/>
        <v>46832</v>
      </c>
      <c r="AL234" s="119">
        <f t="shared" si="230"/>
        <v>18</v>
      </c>
      <c r="AM234" s="121">
        <f t="shared" si="212"/>
        <v>46806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22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3"/>
      <c r="DH234" s="1"/>
      <c r="DI234" s="1"/>
      <c r="DJ234" s="1"/>
      <c r="DK234" s="1"/>
      <c r="DL234" s="1"/>
      <c r="DM234" s="1"/>
      <c r="DN234" s="1"/>
      <c r="DO234" s="1"/>
      <c r="DP234" s="1"/>
      <c r="DQ234" s="4"/>
    </row>
    <row r="235" spans="1:121" ht="15" x14ac:dyDescent="0.2">
      <c r="A235" s="102">
        <f t="shared" si="222"/>
        <v>45111</v>
      </c>
      <c r="B235" s="103">
        <f t="shared" si="214"/>
        <v>734.44211195000003</v>
      </c>
      <c r="C235" s="180">
        <f t="shared" si="235"/>
        <v>724.964410076131</v>
      </c>
      <c r="D235" s="104">
        <f t="shared" si="223"/>
        <v>1152.307</v>
      </c>
      <c r="E235" s="105">
        <f t="shared" si="238"/>
        <v>1131.058</v>
      </c>
      <c r="F235" s="106">
        <f t="shared" si="239"/>
        <v>45066</v>
      </c>
      <c r="G235" s="107">
        <f t="shared" si="215"/>
        <v>-1.8440398261921565E-2</v>
      </c>
      <c r="H235" s="108">
        <f t="shared" si="231"/>
        <v>45127</v>
      </c>
      <c r="I235" s="108">
        <f t="shared" si="216"/>
        <v>45127</v>
      </c>
      <c r="J235" s="109">
        <f t="shared" si="224"/>
        <v>22</v>
      </c>
      <c r="K235" s="109">
        <f t="shared" si="208"/>
        <v>10</v>
      </c>
      <c r="L235" s="8">
        <f t="shared" si="225"/>
        <v>1</v>
      </c>
      <c r="M235" s="110">
        <f t="shared" si="241"/>
        <v>1</v>
      </c>
      <c r="N235" s="110">
        <f t="shared" si="236"/>
        <v>1.0071241942009983</v>
      </c>
      <c r="O235" s="103">
        <f t="shared" si="240"/>
        <v>1.0071241900000001</v>
      </c>
      <c r="P235" s="103">
        <f t="shared" si="217"/>
        <v>730.12919426999997</v>
      </c>
      <c r="Q235" s="11">
        <f t="shared" si="234"/>
        <v>0</v>
      </c>
      <c r="R235" s="30">
        <f t="shared" si="226"/>
        <v>0</v>
      </c>
      <c r="S235" s="8">
        <f t="shared" si="218"/>
        <v>0</v>
      </c>
      <c r="T235" s="113">
        <f t="shared" si="227"/>
        <v>0.16</v>
      </c>
      <c r="U235" s="111">
        <f t="shared" si="237"/>
        <v>10</v>
      </c>
      <c r="V235" s="111">
        <v>252</v>
      </c>
      <c r="W235" s="110">
        <f t="shared" si="219"/>
        <v>1.005907061</v>
      </c>
      <c r="X235" s="103">
        <f t="shared" si="220"/>
        <v>4.31291768</v>
      </c>
      <c r="Y235" s="103">
        <f t="shared" si="221"/>
        <v>0</v>
      </c>
      <c r="Z235" s="114" t="str">
        <f t="shared" si="232"/>
        <v>A+J=</v>
      </c>
      <c r="AA235" s="108">
        <f t="shared" si="233"/>
        <v>45127</v>
      </c>
      <c r="AB235" s="4"/>
      <c r="AD235" s="178">
        <f>[2]Plan1!A294</f>
        <v>45765</v>
      </c>
      <c r="AE235" s="129" t="str">
        <f>[2]Plan1!C294</f>
        <v>Paixão de Cristo</v>
      </c>
      <c r="AG235" s="119">
        <f t="shared" si="210"/>
        <v>64</v>
      </c>
      <c r="AH235" s="121">
        <f t="shared" si="213"/>
        <v>46832</v>
      </c>
      <c r="AI235" s="121">
        <f t="shared" ref="AI235:AI266" si="242">WORKDAY(AH235,-1,AD$171:AD$502)</f>
        <v>46829</v>
      </c>
      <c r="AJ235" s="121">
        <f t="shared" ref="AJ235:AJ266" si="243">WORKDAY(AI235,1,AD$171:AD$502)</f>
        <v>46832</v>
      </c>
      <c r="AK235" s="121">
        <f t="shared" si="209"/>
        <v>46863</v>
      </c>
      <c r="AL235" s="119">
        <f t="shared" ref="AL235:AL266" si="244">NETWORKDAYS(AJ235,AJ236,$AD$171:$AD$502)-1</f>
        <v>22</v>
      </c>
      <c r="AM235" s="121">
        <f t="shared" si="212"/>
        <v>46834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22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3"/>
      <c r="DH235" s="1"/>
      <c r="DI235" s="1"/>
      <c r="DJ235" s="1"/>
      <c r="DK235" s="1"/>
      <c r="DL235" s="1"/>
      <c r="DM235" s="1"/>
      <c r="DN235" s="1"/>
      <c r="DO235" s="1"/>
      <c r="DP235" s="1"/>
      <c r="DQ235" s="4"/>
    </row>
    <row r="236" spans="1:121" ht="15" x14ac:dyDescent="0.2">
      <c r="A236" s="102">
        <f t="shared" si="222"/>
        <v>45112</v>
      </c>
      <c r="B236" s="103">
        <f t="shared" si="214"/>
        <v>734.87480257999994</v>
      </c>
      <c r="C236" s="180">
        <f t="shared" si="235"/>
        <v>724.964410076131</v>
      </c>
      <c r="D236" s="104">
        <f t="shared" si="223"/>
        <v>1152.307</v>
      </c>
      <c r="E236" s="105">
        <f t="shared" si="238"/>
        <v>1131.058</v>
      </c>
      <c r="F236" s="106">
        <f t="shared" si="239"/>
        <v>45066</v>
      </c>
      <c r="G236" s="107">
        <f t="shared" si="215"/>
        <v>-1.8440398261921565E-2</v>
      </c>
      <c r="H236" s="108">
        <f t="shared" si="231"/>
        <v>45127</v>
      </c>
      <c r="I236" s="108">
        <f t="shared" si="216"/>
        <v>45127</v>
      </c>
      <c r="J236" s="109">
        <f t="shared" si="224"/>
        <v>22</v>
      </c>
      <c r="K236" s="109">
        <f t="shared" ref="K236:K299" si="245">(J236-(NETWORKDAYS(A236,I236,AD$171:AD$502)-1))</f>
        <v>11</v>
      </c>
      <c r="L236" s="8">
        <f t="shared" si="225"/>
        <v>1</v>
      </c>
      <c r="M236" s="110">
        <f t="shared" si="241"/>
        <v>1</v>
      </c>
      <c r="N236" s="110">
        <f t="shared" si="236"/>
        <v>1.0071241942009983</v>
      </c>
      <c r="O236" s="103">
        <f t="shared" si="240"/>
        <v>1.0071241900000001</v>
      </c>
      <c r="P236" s="103">
        <f t="shared" si="217"/>
        <v>730.12919426999997</v>
      </c>
      <c r="Q236" s="11">
        <f t="shared" si="234"/>
        <v>0</v>
      </c>
      <c r="R236" s="30">
        <f t="shared" si="226"/>
        <v>0</v>
      </c>
      <c r="S236" s="8">
        <f t="shared" si="218"/>
        <v>0</v>
      </c>
      <c r="T236" s="113">
        <f t="shared" si="227"/>
        <v>0.16</v>
      </c>
      <c r="U236" s="111">
        <f t="shared" si="237"/>
        <v>11</v>
      </c>
      <c r="V236" s="111">
        <v>252</v>
      </c>
      <c r="W236" s="110">
        <f t="shared" si="219"/>
        <v>1.0064996829999999</v>
      </c>
      <c r="X236" s="103">
        <f t="shared" si="220"/>
        <v>4.7456083099999997</v>
      </c>
      <c r="Y236" s="103">
        <f t="shared" si="221"/>
        <v>0</v>
      </c>
      <c r="Z236" s="114" t="str">
        <f t="shared" si="232"/>
        <v>A+J=</v>
      </c>
      <c r="AA236" s="108">
        <f t="shared" si="233"/>
        <v>45127</v>
      </c>
      <c r="AB236" s="4"/>
      <c r="AD236" s="178">
        <f>[2]Plan1!A295</f>
        <v>45768</v>
      </c>
      <c r="AE236" s="129" t="str">
        <f>[2]Plan1!C295</f>
        <v>Tiradentes</v>
      </c>
      <c r="AG236" s="119">
        <f t="shared" si="210"/>
        <v>65</v>
      </c>
      <c r="AH236" s="121">
        <f t="shared" si="213"/>
        <v>46863</v>
      </c>
      <c r="AI236" s="121">
        <f t="shared" si="242"/>
        <v>46862</v>
      </c>
      <c r="AJ236" s="121">
        <f t="shared" si="243"/>
        <v>46863</v>
      </c>
      <c r="AK236" s="121">
        <f t="shared" ref="AK236:AK279" si="246">AJ237</f>
        <v>46895</v>
      </c>
      <c r="AL236" s="119">
        <f t="shared" si="244"/>
        <v>20</v>
      </c>
      <c r="AM236" s="121">
        <f t="shared" si="212"/>
        <v>46867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22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3"/>
      <c r="DH236" s="1"/>
      <c r="DI236" s="1"/>
      <c r="DJ236" s="1"/>
      <c r="DK236" s="1"/>
      <c r="DL236" s="1"/>
      <c r="DM236" s="1"/>
      <c r="DN236" s="1"/>
      <c r="DO236" s="1"/>
      <c r="DP236" s="1"/>
      <c r="DQ236" s="4"/>
    </row>
    <row r="237" spans="1:121" ht="15" x14ac:dyDescent="0.2">
      <c r="A237" s="102">
        <f t="shared" si="222"/>
        <v>45113</v>
      </c>
      <c r="B237" s="103">
        <f t="shared" si="214"/>
        <v>735.30774801999996</v>
      </c>
      <c r="C237" s="180">
        <f t="shared" si="235"/>
        <v>724.964410076131</v>
      </c>
      <c r="D237" s="104">
        <f t="shared" si="223"/>
        <v>1152.307</v>
      </c>
      <c r="E237" s="105">
        <f t="shared" si="238"/>
        <v>1131.058</v>
      </c>
      <c r="F237" s="106">
        <f t="shared" si="239"/>
        <v>45066</v>
      </c>
      <c r="G237" s="107">
        <f t="shared" si="215"/>
        <v>-1.8440398261921565E-2</v>
      </c>
      <c r="H237" s="108">
        <f t="shared" si="231"/>
        <v>45127</v>
      </c>
      <c r="I237" s="108">
        <f t="shared" si="216"/>
        <v>45127</v>
      </c>
      <c r="J237" s="109">
        <f t="shared" si="224"/>
        <v>22</v>
      </c>
      <c r="K237" s="109">
        <f t="shared" si="245"/>
        <v>12</v>
      </c>
      <c r="L237" s="8">
        <f t="shared" si="225"/>
        <v>1</v>
      </c>
      <c r="M237" s="110">
        <f t="shared" si="241"/>
        <v>1</v>
      </c>
      <c r="N237" s="110">
        <f t="shared" si="236"/>
        <v>1.0071241942009983</v>
      </c>
      <c r="O237" s="103">
        <f t="shared" si="240"/>
        <v>1.0071241900000001</v>
      </c>
      <c r="P237" s="103">
        <f t="shared" si="217"/>
        <v>730.12919426999997</v>
      </c>
      <c r="Q237" s="11">
        <f t="shared" si="234"/>
        <v>0</v>
      </c>
      <c r="R237" s="30">
        <f t="shared" si="226"/>
        <v>0</v>
      </c>
      <c r="S237" s="8">
        <f t="shared" si="218"/>
        <v>0</v>
      </c>
      <c r="T237" s="113">
        <f t="shared" si="227"/>
        <v>0.16</v>
      </c>
      <c r="U237" s="111">
        <f t="shared" si="237"/>
        <v>12</v>
      </c>
      <c r="V237" s="111">
        <v>252</v>
      </c>
      <c r="W237" s="110">
        <f t="shared" si="219"/>
        <v>1.007092654</v>
      </c>
      <c r="X237" s="103">
        <f t="shared" si="220"/>
        <v>5.1785537499999998</v>
      </c>
      <c r="Y237" s="103">
        <f t="shared" si="221"/>
        <v>0</v>
      </c>
      <c r="Z237" s="114" t="str">
        <f t="shared" si="232"/>
        <v>A+J=</v>
      </c>
      <c r="AA237" s="108">
        <f t="shared" si="233"/>
        <v>45127</v>
      </c>
      <c r="AB237" s="4"/>
      <c r="AD237" s="178">
        <f>[2]Plan1!A296</f>
        <v>45778</v>
      </c>
      <c r="AE237" s="129" t="str">
        <f>[2]Plan1!C296</f>
        <v>Dia do Trabalho</v>
      </c>
      <c r="AG237" s="119">
        <f t="shared" si="210"/>
        <v>66</v>
      </c>
      <c r="AH237" s="121">
        <f t="shared" si="213"/>
        <v>46893</v>
      </c>
      <c r="AI237" s="121">
        <f t="shared" si="242"/>
        <v>46892</v>
      </c>
      <c r="AJ237" s="121">
        <f t="shared" si="243"/>
        <v>46895</v>
      </c>
      <c r="AK237" s="121">
        <f t="shared" si="246"/>
        <v>46924</v>
      </c>
      <c r="AL237" s="119">
        <f t="shared" si="244"/>
        <v>20</v>
      </c>
      <c r="AM237" s="121">
        <f t="shared" ref="AM237:AM280" si="247">WORKDAY(AJ237,2,AG$171:AG$502)</f>
        <v>46897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22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3"/>
      <c r="DH237" s="1"/>
      <c r="DI237" s="1"/>
      <c r="DJ237" s="1"/>
      <c r="DK237" s="1"/>
      <c r="DL237" s="1"/>
      <c r="DM237" s="1"/>
      <c r="DN237" s="1"/>
      <c r="DO237" s="1"/>
      <c r="DP237" s="1"/>
      <c r="DQ237" s="4"/>
    </row>
    <row r="238" spans="1:121" ht="15" x14ac:dyDescent="0.2">
      <c r="A238" s="102">
        <f t="shared" si="222"/>
        <v>45114</v>
      </c>
      <c r="B238" s="103">
        <f t="shared" si="214"/>
        <v>735.74094826999999</v>
      </c>
      <c r="C238" s="180">
        <f t="shared" si="235"/>
        <v>724.964410076131</v>
      </c>
      <c r="D238" s="104">
        <f t="shared" si="223"/>
        <v>1152.307</v>
      </c>
      <c r="E238" s="105">
        <f t="shared" si="238"/>
        <v>1131.058</v>
      </c>
      <c r="F238" s="106">
        <f t="shared" si="239"/>
        <v>45066</v>
      </c>
      <c r="G238" s="107">
        <f t="shared" si="215"/>
        <v>-1.8440398261921565E-2</v>
      </c>
      <c r="H238" s="108">
        <f t="shared" si="231"/>
        <v>45127</v>
      </c>
      <c r="I238" s="108">
        <f t="shared" si="216"/>
        <v>45127</v>
      </c>
      <c r="J238" s="109">
        <f t="shared" si="224"/>
        <v>22</v>
      </c>
      <c r="K238" s="109">
        <f t="shared" si="245"/>
        <v>13</v>
      </c>
      <c r="L238" s="8">
        <f t="shared" si="225"/>
        <v>1</v>
      </c>
      <c r="M238" s="110">
        <f t="shared" si="241"/>
        <v>1</v>
      </c>
      <c r="N238" s="110">
        <f t="shared" si="236"/>
        <v>1.0071241942009983</v>
      </c>
      <c r="O238" s="103">
        <f t="shared" si="240"/>
        <v>1.0071241900000001</v>
      </c>
      <c r="P238" s="103">
        <f t="shared" si="217"/>
        <v>730.12919426999997</v>
      </c>
      <c r="Q238" s="11">
        <f t="shared" si="234"/>
        <v>0</v>
      </c>
      <c r="R238" s="30">
        <f t="shared" si="226"/>
        <v>0</v>
      </c>
      <c r="S238" s="8">
        <f t="shared" si="218"/>
        <v>0</v>
      </c>
      <c r="T238" s="113">
        <f t="shared" si="227"/>
        <v>0.16</v>
      </c>
      <c r="U238" s="111">
        <f t="shared" si="237"/>
        <v>13</v>
      </c>
      <c r="V238" s="111">
        <v>252</v>
      </c>
      <c r="W238" s="110">
        <f t="shared" si="219"/>
        <v>1.0076859739999999</v>
      </c>
      <c r="X238" s="103">
        <f t="shared" si="220"/>
        <v>5.6117540000000004</v>
      </c>
      <c r="Y238" s="103">
        <f t="shared" si="221"/>
        <v>0</v>
      </c>
      <c r="Z238" s="114" t="str">
        <f t="shared" si="232"/>
        <v>A+J=</v>
      </c>
      <c r="AA238" s="108">
        <f t="shared" si="233"/>
        <v>45127</v>
      </c>
      <c r="AB238" s="4"/>
      <c r="AD238" s="178">
        <f>[2]Plan1!A297</f>
        <v>45827</v>
      </c>
      <c r="AE238" s="129" t="str">
        <f>[2]Plan1!C297</f>
        <v>Corpus Christi</v>
      </c>
      <c r="AG238" s="119">
        <f t="shared" ref="AG238:AG280" si="248">AG237+1</f>
        <v>67</v>
      </c>
      <c r="AH238" s="121">
        <f t="shared" si="213"/>
        <v>46924</v>
      </c>
      <c r="AI238" s="121">
        <f t="shared" si="242"/>
        <v>46923</v>
      </c>
      <c r="AJ238" s="121">
        <f t="shared" si="243"/>
        <v>46924</v>
      </c>
      <c r="AK238" s="121">
        <f t="shared" si="246"/>
        <v>46954</v>
      </c>
      <c r="AL238" s="119">
        <f t="shared" si="244"/>
        <v>22</v>
      </c>
      <c r="AM238" s="121">
        <f t="shared" si="247"/>
        <v>46926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22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3"/>
      <c r="DH238" s="1"/>
      <c r="DI238" s="1"/>
      <c r="DJ238" s="1"/>
      <c r="DK238" s="1"/>
      <c r="DL238" s="1"/>
      <c r="DM238" s="1"/>
      <c r="DN238" s="1"/>
      <c r="DO238" s="1"/>
      <c r="DP238" s="1"/>
      <c r="DQ238" s="4"/>
    </row>
    <row r="239" spans="1:121" ht="15" x14ac:dyDescent="0.2">
      <c r="A239" s="102">
        <f t="shared" si="222"/>
        <v>45115</v>
      </c>
      <c r="B239" s="103">
        <f t="shared" si="214"/>
        <v>736.17440406999992</v>
      </c>
      <c r="C239" s="180">
        <f t="shared" si="235"/>
        <v>724.964410076131</v>
      </c>
      <c r="D239" s="104">
        <f t="shared" si="223"/>
        <v>1152.307</v>
      </c>
      <c r="E239" s="105">
        <f t="shared" si="238"/>
        <v>1131.058</v>
      </c>
      <c r="F239" s="106">
        <f t="shared" si="239"/>
        <v>45066</v>
      </c>
      <c r="G239" s="107">
        <f t="shared" si="215"/>
        <v>-1.8440398261921565E-2</v>
      </c>
      <c r="H239" s="108">
        <f t="shared" si="231"/>
        <v>45127</v>
      </c>
      <c r="I239" s="108">
        <f t="shared" si="216"/>
        <v>45127</v>
      </c>
      <c r="J239" s="109">
        <f t="shared" si="224"/>
        <v>22</v>
      </c>
      <c r="K239" s="109">
        <f t="shared" si="245"/>
        <v>14</v>
      </c>
      <c r="L239" s="8">
        <f t="shared" si="225"/>
        <v>1</v>
      </c>
      <c r="M239" s="110">
        <f t="shared" si="241"/>
        <v>1</v>
      </c>
      <c r="N239" s="110">
        <f t="shared" si="236"/>
        <v>1.0071241942009983</v>
      </c>
      <c r="O239" s="103">
        <f t="shared" si="240"/>
        <v>1.0071241900000001</v>
      </c>
      <c r="P239" s="103">
        <f t="shared" si="217"/>
        <v>730.12919426999997</v>
      </c>
      <c r="Q239" s="11">
        <f t="shared" si="234"/>
        <v>0</v>
      </c>
      <c r="R239" s="30">
        <f t="shared" si="226"/>
        <v>0</v>
      </c>
      <c r="S239" s="8">
        <f t="shared" si="218"/>
        <v>0</v>
      </c>
      <c r="T239" s="113">
        <f t="shared" si="227"/>
        <v>0.16</v>
      </c>
      <c r="U239" s="111">
        <f t="shared" si="237"/>
        <v>14</v>
      </c>
      <c r="V239" s="111">
        <v>252</v>
      </c>
      <c r="W239" s="110">
        <f t="shared" si="219"/>
        <v>1.0082796439999999</v>
      </c>
      <c r="X239" s="103">
        <f t="shared" si="220"/>
        <v>6.0452098000000003</v>
      </c>
      <c r="Y239" s="103">
        <f t="shared" si="221"/>
        <v>0</v>
      </c>
      <c r="Z239" s="114" t="str">
        <f t="shared" si="232"/>
        <v>A+J=</v>
      </c>
      <c r="AA239" s="108">
        <f t="shared" si="233"/>
        <v>45127</v>
      </c>
      <c r="AB239" s="4"/>
      <c r="AD239" s="178">
        <f>[2]Plan1!A298</f>
        <v>45907</v>
      </c>
      <c r="AE239" s="129" t="str">
        <f>[2]Plan1!C298</f>
        <v>Independência do Brasil</v>
      </c>
      <c r="AG239" s="119">
        <f t="shared" si="248"/>
        <v>68</v>
      </c>
      <c r="AH239" s="121">
        <f t="shared" si="213"/>
        <v>46954</v>
      </c>
      <c r="AI239" s="121">
        <f t="shared" si="242"/>
        <v>46953</v>
      </c>
      <c r="AJ239" s="121">
        <f t="shared" si="243"/>
        <v>46954</v>
      </c>
      <c r="AK239" s="121">
        <f t="shared" si="246"/>
        <v>46986</v>
      </c>
      <c r="AL239" s="119">
        <f t="shared" si="244"/>
        <v>22</v>
      </c>
      <c r="AM239" s="121">
        <f t="shared" si="247"/>
        <v>46958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22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3"/>
      <c r="DH239" s="1"/>
      <c r="DI239" s="1"/>
      <c r="DJ239" s="1"/>
      <c r="DK239" s="1"/>
      <c r="DL239" s="1"/>
      <c r="DM239" s="1"/>
      <c r="DN239" s="1"/>
      <c r="DO239" s="1"/>
      <c r="DP239" s="1"/>
      <c r="DQ239" s="4"/>
    </row>
    <row r="240" spans="1:121" ht="15" x14ac:dyDescent="0.2">
      <c r="A240" s="102">
        <f t="shared" si="222"/>
        <v>45116</v>
      </c>
      <c r="B240" s="103">
        <f t="shared" si="214"/>
        <v>736.17440406999992</v>
      </c>
      <c r="C240" s="180">
        <f t="shared" si="235"/>
        <v>724.964410076131</v>
      </c>
      <c r="D240" s="104">
        <f t="shared" si="223"/>
        <v>1152.307</v>
      </c>
      <c r="E240" s="105">
        <f t="shared" si="238"/>
        <v>1131.058</v>
      </c>
      <c r="F240" s="106">
        <f t="shared" si="239"/>
        <v>45066</v>
      </c>
      <c r="G240" s="107">
        <f t="shared" si="215"/>
        <v>-1.8440398261921565E-2</v>
      </c>
      <c r="H240" s="108">
        <f t="shared" si="231"/>
        <v>45127</v>
      </c>
      <c r="I240" s="108">
        <f t="shared" si="216"/>
        <v>45127</v>
      </c>
      <c r="J240" s="109">
        <f t="shared" si="224"/>
        <v>22</v>
      </c>
      <c r="K240" s="109">
        <f t="shared" si="245"/>
        <v>14</v>
      </c>
      <c r="L240" s="8">
        <f t="shared" si="225"/>
        <v>1</v>
      </c>
      <c r="M240" s="110">
        <f t="shared" si="241"/>
        <v>1</v>
      </c>
      <c r="N240" s="110">
        <f t="shared" si="236"/>
        <v>1.0071241942009983</v>
      </c>
      <c r="O240" s="103">
        <f t="shared" si="240"/>
        <v>1.0071241900000001</v>
      </c>
      <c r="P240" s="103">
        <f t="shared" si="217"/>
        <v>730.12919426999997</v>
      </c>
      <c r="Q240" s="11">
        <f t="shared" si="234"/>
        <v>0</v>
      </c>
      <c r="R240" s="30">
        <f t="shared" si="226"/>
        <v>0</v>
      </c>
      <c r="S240" s="8">
        <f t="shared" si="218"/>
        <v>0</v>
      </c>
      <c r="T240" s="113">
        <f t="shared" si="227"/>
        <v>0.16</v>
      </c>
      <c r="U240" s="111">
        <f t="shared" si="237"/>
        <v>14</v>
      </c>
      <c r="V240" s="111">
        <v>252</v>
      </c>
      <c r="W240" s="110">
        <f t="shared" si="219"/>
        <v>1.0082796439999999</v>
      </c>
      <c r="X240" s="103">
        <f t="shared" si="220"/>
        <v>6.0452098000000003</v>
      </c>
      <c r="Y240" s="103">
        <f t="shared" si="221"/>
        <v>0</v>
      </c>
      <c r="Z240" s="114" t="str">
        <f t="shared" si="232"/>
        <v>A+J=</v>
      </c>
      <c r="AA240" s="108">
        <f t="shared" si="233"/>
        <v>45127</v>
      </c>
      <c r="AB240" s="4"/>
      <c r="AD240" s="178">
        <f>[2]Plan1!A299</f>
        <v>45942</v>
      </c>
      <c r="AE240" s="129" t="str">
        <f>[2]Plan1!C299</f>
        <v>Nossa Sr.a Aparecida - Padroeira do Brasil</v>
      </c>
      <c r="AG240" s="119">
        <f t="shared" si="248"/>
        <v>69</v>
      </c>
      <c r="AH240" s="121">
        <f t="shared" si="213"/>
        <v>46985</v>
      </c>
      <c r="AI240" s="121">
        <f t="shared" si="242"/>
        <v>46983</v>
      </c>
      <c r="AJ240" s="121">
        <f t="shared" si="243"/>
        <v>46986</v>
      </c>
      <c r="AK240" s="121">
        <f t="shared" si="246"/>
        <v>47016</v>
      </c>
      <c r="AL240" s="119">
        <f t="shared" si="244"/>
        <v>21</v>
      </c>
      <c r="AM240" s="121">
        <f t="shared" si="247"/>
        <v>46988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22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3"/>
      <c r="DH240" s="1"/>
      <c r="DI240" s="1"/>
      <c r="DJ240" s="1"/>
      <c r="DK240" s="1"/>
      <c r="DL240" s="1"/>
      <c r="DM240" s="1"/>
      <c r="DN240" s="1"/>
      <c r="DO240" s="1"/>
      <c r="DP240" s="1"/>
      <c r="DQ240" s="4"/>
    </row>
    <row r="241" spans="1:121" ht="15" x14ac:dyDescent="0.2">
      <c r="A241" s="102">
        <f t="shared" si="222"/>
        <v>45117</v>
      </c>
      <c r="B241" s="103">
        <f t="shared" si="214"/>
        <v>736.17440406999992</v>
      </c>
      <c r="C241" s="180">
        <f t="shared" si="235"/>
        <v>724.964410076131</v>
      </c>
      <c r="D241" s="104">
        <f t="shared" si="223"/>
        <v>1152.307</v>
      </c>
      <c r="E241" s="105">
        <f t="shared" si="238"/>
        <v>1131.058</v>
      </c>
      <c r="F241" s="106">
        <f t="shared" si="239"/>
        <v>45066</v>
      </c>
      <c r="G241" s="107">
        <f t="shared" si="215"/>
        <v>-1.8440398261921565E-2</v>
      </c>
      <c r="H241" s="108">
        <f t="shared" si="231"/>
        <v>45127</v>
      </c>
      <c r="I241" s="108">
        <f t="shared" si="216"/>
        <v>45127</v>
      </c>
      <c r="J241" s="109">
        <f t="shared" si="224"/>
        <v>22</v>
      </c>
      <c r="K241" s="109">
        <f t="shared" si="245"/>
        <v>14</v>
      </c>
      <c r="L241" s="8">
        <f t="shared" si="225"/>
        <v>1</v>
      </c>
      <c r="M241" s="110">
        <f t="shared" si="241"/>
        <v>1</v>
      </c>
      <c r="N241" s="110">
        <f t="shared" si="236"/>
        <v>1.0071241942009983</v>
      </c>
      <c r="O241" s="103">
        <f t="shared" si="240"/>
        <v>1.0071241900000001</v>
      </c>
      <c r="P241" s="103">
        <f t="shared" si="217"/>
        <v>730.12919426999997</v>
      </c>
      <c r="Q241" s="11">
        <f t="shared" si="234"/>
        <v>0</v>
      </c>
      <c r="R241" s="30">
        <f t="shared" si="226"/>
        <v>0</v>
      </c>
      <c r="S241" s="8">
        <f t="shared" si="218"/>
        <v>0</v>
      </c>
      <c r="T241" s="113">
        <f t="shared" si="227"/>
        <v>0.16</v>
      </c>
      <c r="U241" s="111">
        <f t="shared" si="237"/>
        <v>14</v>
      </c>
      <c r="V241" s="111">
        <v>252</v>
      </c>
      <c r="W241" s="110">
        <f t="shared" si="219"/>
        <v>1.0082796439999999</v>
      </c>
      <c r="X241" s="103">
        <f t="shared" si="220"/>
        <v>6.0452098000000003</v>
      </c>
      <c r="Y241" s="103">
        <f t="shared" si="221"/>
        <v>0</v>
      </c>
      <c r="Z241" s="114" t="str">
        <f t="shared" si="232"/>
        <v>A+J=</v>
      </c>
      <c r="AA241" s="108">
        <f t="shared" si="233"/>
        <v>45127</v>
      </c>
      <c r="AB241" s="4"/>
      <c r="AD241" s="178">
        <f>[2]Plan1!A300</f>
        <v>45963</v>
      </c>
      <c r="AE241" s="129" t="str">
        <f>[2]Plan1!C300</f>
        <v>Finados</v>
      </c>
      <c r="AG241" s="119">
        <f t="shared" si="248"/>
        <v>70</v>
      </c>
      <c r="AH241" s="121">
        <f t="shared" si="213"/>
        <v>47016</v>
      </c>
      <c r="AI241" s="121">
        <f t="shared" si="242"/>
        <v>47015</v>
      </c>
      <c r="AJ241" s="121">
        <f t="shared" si="243"/>
        <v>47016</v>
      </c>
      <c r="AK241" s="121">
        <f t="shared" si="246"/>
        <v>47046</v>
      </c>
      <c r="AL241" s="119">
        <f t="shared" si="244"/>
        <v>21</v>
      </c>
      <c r="AM241" s="121">
        <f t="shared" si="247"/>
        <v>47018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22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3"/>
      <c r="DH241" s="1"/>
      <c r="DI241" s="1"/>
      <c r="DJ241" s="1"/>
      <c r="DK241" s="1"/>
      <c r="DL241" s="1"/>
      <c r="DM241" s="1"/>
      <c r="DN241" s="1"/>
      <c r="DO241" s="1"/>
      <c r="DP241" s="1"/>
      <c r="DQ241" s="4"/>
    </row>
    <row r="242" spans="1:121" ht="15" x14ac:dyDescent="0.2">
      <c r="A242" s="102">
        <f t="shared" si="222"/>
        <v>45118</v>
      </c>
      <c r="B242" s="103">
        <f t="shared" si="214"/>
        <v>736.60811540999998</v>
      </c>
      <c r="C242" s="180">
        <f t="shared" si="235"/>
        <v>724.964410076131</v>
      </c>
      <c r="D242" s="104">
        <f t="shared" si="223"/>
        <v>1152.307</v>
      </c>
      <c r="E242" s="105">
        <f t="shared" si="238"/>
        <v>1131.058</v>
      </c>
      <c r="F242" s="106">
        <f t="shared" si="239"/>
        <v>45066</v>
      </c>
      <c r="G242" s="107">
        <f t="shared" si="215"/>
        <v>-1.8440398261921565E-2</v>
      </c>
      <c r="H242" s="108">
        <f t="shared" si="231"/>
        <v>45127</v>
      </c>
      <c r="I242" s="108">
        <f t="shared" si="216"/>
        <v>45127</v>
      </c>
      <c r="J242" s="109">
        <f t="shared" si="224"/>
        <v>22</v>
      </c>
      <c r="K242" s="109">
        <f t="shared" si="245"/>
        <v>15</v>
      </c>
      <c r="L242" s="8">
        <f t="shared" si="225"/>
        <v>1</v>
      </c>
      <c r="M242" s="110">
        <f t="shared" si="241"/>
        <v>1</v>
      </c>
      <c r="N242" s="110">
        <f t="shared" si="236"/>
        <v>1.0071241942009983</v>
      </c>
      <c r="O242" s="103">
        <f t="shared" si="240"/>
        <v>1.0071241900000001</v>
      </c>
      <c r="P242" s="103">
        <f t="shared" si="217"/>
        <v>730.12919426999997</v>
      </c>
      <c r="Q242" s="11">
        <f t="shared" si="234"/>
        <v>0</v>
      </c>
      <c r="R242" s="30">
        <f t="shared" si="226"/>
        <v>0</v>
      </c>
      <c r="S242" s="8">
        <f t="shared" si="218"/>
        <v>0</v>
      </c>
      <c r="T242" s="113">
        <f t="shared" si="227"/>
        <v>0.16</v>
      </c>
      <c r="U242" s="111">
        <f t="shared" si="237"/>
        <v>15</v>
      </c>
      <c r="V242" s="111">
        <v>252</v>
      </c>
      <c r="W242" s="110">
        <f t="shared" si="219"/>
        <v>1.008873664</v>
      </c>
      <c r="X242" s="103">
        <f t="shared" si="220"/>
        <v>6.4789211399999997</v>
      </c>
      <c r="Y242" s="103">
        <f t="shared" si="221"/>
        <v>0</v>
      </c>
      <c r="Z242" s="114" t="str">
        <f t="shared" si="232"/>
        <v>A+J=</v>
      </c>
      <c r="AA242" s="108">
        <f t="shared" si="233"/>
        <v>45127</v>
      </c>
      <c r="AB242" s="4"/>
      <c r="AD242" s="178">
        <f>[2]Plan1!A301</f>
        <v>45976</v>
      </c>
      <c r="AE242" s="129" t="str">
        <f>[2]Plan1!C301</f>
        <v>Proclamação da República</v>
      </c>
      <c r="AG242" s="119">
        <f t="shared" si="248"/>
        <v>71</v>
      </c>
      <c r="AH242" s="121">
        <f t="shared" si="213"/>
        <v>47046</v>
      </c>
      <c r="AI242" s="121">
        <f t="shared" si="242"/>
        <v>47045</v>
      </c>
      <c r="AJ242" s="121">
        <f t="shared" si="243"/>
        <v>47046</v>
      </c>
      <c r="AK242" s="121">
        <f t="shared" si="246"/>
        <v>47078</v>
      </c>
      <c r="AL242" s="119">
        <f t="shared" si="244"/>
        <v>19</v>
      </c>
      <c r="AM242" s="121">
        <f t="shared" si="247"/>
        <v>47050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22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3"/>
      <c r="DH242" s="1"/>
      <c r="DI242" s="1"/>
      <c r="DJ242" s="1"/>
      <c r="DK242" s="1"/>
      <c r="DL242" s="1"/>
      <c r="DM242" s="1"/>
      <c r="DN242" s="1"/>
      <c r="DO242" s="1"/>
      <c r="DP242" s="1"/>
      <c r="DQ242" s="4"/>
    </row>
    <row r="243" spans="1:121" ht="15" x14ac:dyDescent="0.2">
      <c r="A243" s="102">
        <f t="shared" si="222"/>
        <v>45119</v>
      </c>
      <c r="B243" s="103">
        <f t="shared" si="214"/>
        <v>737.04208156999994</v>
      </c>
      <c r="C243" s="180">
        <f t="shared" si="235"/>
        <v>724.964410076131</v>
      </c>
      <c r="D243" s="104">
        <f t="shared" si="223"/>
        <v>1152.307</v>
      </c>
      <c r="E243" s="105">
        <f t="shared" si="238"/>
        <v>1131.058</v>
      </c>
      <c r="F243" s="106">
        <f t="shared" si="239"/>
        <v>45066</v>
      </c>
      <c r="G243" s="107">
        <f t="shared" si="215"/>
        <v>-1.8440398261921565E-2</v>
      </c>
      <c r="H243" s="108">
        <f t="shared" si="231"/>
        <v>45127</v>
      </c>
      <c r="I243" s="108">
        <f t="shared" si="216"/>
        <v>45127</v>
      </c>
      <c r="J243" s="109">
        <f t="shared" si="224"/>
        <v>22</v>
      </c>
      <c r="K243" s="109">
        <f t="shared" si="245"/>
        <v>16</v>
      </c>
      <c r="L243" s="8">
        <f t="shared" si="225"/>
        <v>1</v>
      </c>
      <c r="M243" s="110">
        <f t="shared" si="241"/>
        <v>1</v>
      </c>
      <c r="N243" s="110">
        <f t="shared" si="236"/>
        <v>1.0071241942009983</v>
      </c>
      <c r="O243" s="103">
        <f t="shared" si="240"/>
        <v>1.0071241900000001</v>
      </c>
      <c r="P243" s="103">
        <f t="shared" si="217"/>
        <v>730.12919426999997</v>
      </c>
      <c r="Q243" s="11">
        <f t="shared" si="234"/>
        <v>0</v>
      </c>
      <c r="R243" s="30">
        <f t="shared" si="226"/>
        <v>0</v>
      </c>
      <c r="S243" s="8">
        <f t="shared" si="218"/>
        <v>0</v>
      </c>
      <c r="T243" s="113">
        <f t="shared" si="227"/>
        <v>0.16</v>
      </c>
      <c r="U243" s="111">
        <f t="shared" si="237"/>
        <v>16</v>
      </c>
      <c r="V243" s="111">
        <v>252</v>
      </c>
      <c r="W243" s="110">
        <f t="shared" si="219"/>
        <v>1.0094680330000001</v>
      </c>
      <c r="X243" s="103">
        <f t="shared" si="220"/>
        <v>6.9128873000000004</v>
      </c>
      <c r="Y243" s="103">
        <f t="shared" si="221"/>
        <v>0</v>
      </c>
      <c r="Z243" s="114" t="str">
        <f t="shared" si="232"/>
        <v>A+J=</v>
      </c>
      <c r="AA243" s="108">
        <f t="shared" si="233"/>
        <v>45127</v>
      </c>
      <c r="AB243" s="4"/>
      <c r="AD243" s="178">
        <f>[2]Plan1!A302</f>
        <v>45981</v>
      </c>
      <c r="AE243" s="129" t="str">
        <f>[2]Plan1!C302</f>
        <v>Dia Nacional de Zumbi e da Consciência Negra</v>
      </c>
      <c r="AG243" s="119">
        <f t="shared" si="248"/>
        <v>72</v>
      </c>
      <c r="AH243" s="121">
        <f t="shared" si="213"/>
        <v>47077</v>
      </c>
      <c r="AI243" s="121">
        <f t="shared" si="242"/>
        <v>47074</v>
      </c>
      <c r="AJ243" s="121">
        <f t="shared" si="243"/>
        <v>47078</v>
      </c>
      <c r="AK243" s="121">
        <f t="shared" si="246"/>
        <v>47107</v>
      </c>
      <c r="AL243" s="119">
        <f t="shared" si="244"/>
        <v>21</v>
      </c>
      <c r="AM243" s="121">
        <f t="shared" si="247"/>
        <v>47080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22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3"/>
      <c r="DH243" s="1"/>
      <c r="DI243" s="1"/>
      <c r="DJ243" s="1"/>
      <c r="DK243" s="1"/>
      <c r="DL243" s="1"/>
      <c r="DM243" s="1"/>
      <c r="DN243" s="1"/>
      <c r="DO243" s="1"/>
      <c r="DP243" s="1"/>
      <c r="DQ243" s="4"/>
    </row>
    <row r="244" spans="1:121" ht="15" x14ac:dyDescent="0.2">
      <c r="A244" s="102">
        <f t="shared" si="222"/>
        <v>45120</v>
      </c>
      <c r="B244" s="103">
        <f t="shared" si="214"/>
        <v>737.47630400999992</v>
      </c>
      <c r="C244" s="180">
        <f t="shared" si="235"/>
        <v>724.964410076131</v>
      </c>
      <c r="D244" s="104">
        <f t="shared" si="223"/>
        <v>1152.307</v>
      </c>
      <c r="E244" s="105">
        <f t="shared" si="238"/>
        <v>1131.058</v>
      </c>
      <c r="F244" s="106">
        <f t="shared" si="239"/>
        <v>45066</v>
      </c>
      <c r="G244" s="107">
        <f t="shared" si="215"/>
        <v>-1.8440398261921565E-2</v>
      </c>
      <c r="H244" s="108">
        <f t="shared" si="231"/>
        <v>45127</v>
      </c>
      <c r="I244" s="108">
        <f t="shared" si="216"/>
        <v>45127</v>
      </c>
      <c r="J244" s="109">
        <f t="shared" si="224"/>
        <v>22</v>
      </c>
      <c r="K244" s="109">
        <f t="shared" si="245"/>
        <v>17</v>
      </c>
      <c r="L244" s="8">
        <f t="shared" si="225"/>
        <v>1</v>
      </c>
      <c r="M244" s="110">
        <f t="shared" si="241"/>
        <v>1</v>
      </c>
      <c r="N244" s="110">
        <f t="shared" si="236"/>
        <v>1.0071241942009983</v>
      </c>
      <c r="O244" s="103">
        <f t="shared" si="240"/>
        <v>1.0071241900000001</v>
      </c>
      <c r="P244" s="103">
        <f t="shared" si="217"/>
        <v>730.12919426999997</v>
      </c>
      <c r="Q244" s="11">
        <f t="shared" si="234"/>
        <v>0</v>
      </c>
      <c r="R244" s="30">
        <f t="shared" si="226"/>
        <v>0</v>
      </c>
      <c r="S244" s="8">
        <f t="shared" si="218"/>
        <v>0</v>
      </c>
      <c r="T244" s="113">
        <f t="shared" si="227"/>
        <v>0.16</v>
      </c>
      <c r="U244" s="111">
        <f t="shared" si="237"/>
        <v>17</v>
      </c>
      <c r="V244" s="111">
        <v>252</v>
      </c>
      <c r="W244" s="110">
        <f t="shared" si="219"/>
        <v>1.0100627529999999</v>
      </c>
      <c r="X244" s="103">
        <f t="shared" si="220"/>
        <v>7.3471097399999996</v>
      </c>
      <c r="Y244" s="103">
        <f t="shared" si="221"/>
        <v>0</v>
      </c>
      <c r="Z244" s="114" t="str">
        <f t="shared" si="232"/>
        <v>A+J=</v>
      </c>
      <c r="AA244" s="108">
        <f t="shared" si="233"/>
        <v>45127</v>
      </c>
      <c r="AB244" s="4"/>
      <c r="AD244" s="178">
        <f>[2]Plan1!A303</f>
        <v>46016</v>
      </c>
      <c r="AE244" s="129" t="str">
        <f>[2]Plan1!C303</f>
        <v>Natal</v>
      </c>
      <c r="AG244" s="119">
        <f t="shared" si="248"/>
        <v>73</v>
      </c>
      <c r="AH244" s="121">
        <f t="shared" si="213"/>
        <v>47107</v>
      </c>
      <c r="AI244" s="121">
        <f t="shared" si="242"/>
        <v>47106</v>
      </c>
      <c r="AJ244" s="121">
        <f t="shared" si="243"/>
        <v>47107</v>
      </c>
      <c r="AK244" s="121">
        <f t="shared" si="246"/>
        <v>47140</v>
      </c>
      <c r="AL244" s="119">
        <f t="shared" si="244"/>
        <v>21</v>
      </c>
      <c r="AM244" s="121">
        <f t="shared" si="247"/>
        <v>47109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22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3"/>
      <c r="DH244" s="1"/>
      <c r="DI244" s="1"/>
      <c r="DJ244" s="1"/>
      <c r="DK244" s="1"/>
      <c r="DL244" s="1"/>
      <c r="DM244" s="1"/>
      <c r="DN244" s="1"/>
      <c r="DO244" s="1"/>
      <c r="DP244" s="1"/>
      <c r="DQ244" s="4"/>
    </row>
    <row r="245" spans="1:121" ht="15" x14ac:dyDescent="0.2">
      <c r="A245" s="102">
        <f t="shared" si="222"/>
        <v>45121</v>
      </c>
      <c r="B245" s="103">
        <f t="shared" si="214"/>
        <v>737.91078198000002</v>
      </c>
      <c r="C245" s="180">
        <f t="shared" si="235"/>
        <v>724.964410076131</v>
      </c>
      <c r="D245" s="104">
        <f t="shared" si="223"/>
        <v>1152.307</v>
      </c>
      <c r="E245" s="105">
        <f t="shared" si="238"/>
        <v>1131.058</v>
      </c>
      <c r="F245" s="106">
        <f t="shared" si="239"/>
        <v>45066</v>
      </c>
      <c r="G245" s="107">
        <f t="shared" si="215"/>
        <v>-1.8440398261921565E-2</v>
      </c>
      <c r="H245" s="108">
        <f t="shared" si="231"/>
        <v>45127</v>
      </c>
      <c r="I245" s="108">
        <f t="shared" si="216"/>
        <v>45127</v>
      </c>
      <c r="J245" s="109">
        <f t="shared" si="224"/>
        <v>22</v>
      </c>
      <c r="K245" s="109">
        <f t="shared" si="245"/>
        <v>18</v>
      </c>
      <c r="L245" s="8">
        <f t="shared" si="225"/>
        <v>1</v>
      </c>
      <c r="M245" s="110">
        <f t="shared" si="241"/>
        <v>1</v>
      </c>
      <c r="N245" s="110">
        <f t="shared" si="236"/>
        <v>1.0071241942009983</v>
      </c>
      <c r="O245" s="103">
        <f t="shared" si="240"/>
        <v>1.0071241900000001</v>
      </c>
      <c r="P245" s="103">
        <f t="shared" si="217"/>
        <v>730.12919426999997</v>
      </c>
      <c r="Q245" s="11">
        <f t="shared" si="234"/>
        <v>0</v>
      </c>
      <c r="R245" s="30">
        <f t="shared" si="226"/>
        <v>0</v>
      </c>
      <c r="S245" s="8">
        <f t="shared" si="218"/>
        <v>0</v>
      </c>
      <c r="T245" s="113">
        <f t="shared" si="227"/>
        <v>0.16</v>
      </c>
      <c r="U245" s="111">
        <f t="shared" si="237"/>
        <v>18</v>
      </c>
      <c r="V245" s="111">
        <v>252</v>
      </c>
      <c r="W245" s="110">
        <f t="shared" si="219"/>
        <v>1.0106578230000001</v>
      </c>
      <c r="X245" s="103">
        <f t="shared" si="220"/>
        <v>7.7815877100000002</v>
      </c>
      <c r="Y245" s="103">
        <f t="shared" si="221"/>
        <v>0</v>
      </c>
      <c r="Z245" s="114" t="str">
        <f t="shared" si="232"/>
        <v>A+J=</v>
      </c>
      <c r="AA245" s="108">
        <f t="shared" si="233"/>
        <v>45127</v>
      </c>
      <c r="AB245" s="4"/>
      <c r="AD245" s="178">
        <f>[2]Plan1!A304</f>
        <v>46023</v>
      </c>
      <c r="AE245" s="129" t="str">
        <f>[2]Plan1!C304</f>
        <v>Confraternização Universal</v>
      </c>
      <c r="AG245" s="119">
        <f t="shared" si="248"/>
        <v>74</v>
      </c>
      <c r="AH245" s="121">
        <f t="shared" si="213"/>
        <v>47138</v>
      </c>
      <c r="AI245" s="121">
        <f t="shared" si="242"/>
        <v>47137</v>
      </c>
      <c r="AJ245" s="121">
        <f t="shared" si="243"/>
        <v>47140</v>
      </c>
      <c r="AK245" s="121">
        <f t="shared" si="246"/>
        <v>47169</v>
      </c>
      <c r="AL245" s="119">
        <f t="shared" si="244"/>
        <v>19</v>
      </c>
      <c r="AM245" s="121">
        <f t="shared" si="247"/>
        <v>47142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22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3"/>
      <c r="DH245" s="1"/>
      <c r="DI245" s="1"/>
      <c r="DJ245" s="1"/>
      <c r="DK245" s="1"/>
      <c r="DL245" s="1"/>
      <c r="DM245" s="1"/>
      <c r="DN245" s="1"/>
      <c r="DO245" s="1"/>
      <c r="DP245" s="1"/>
      <c r="DQ245" s="4"/>
    </row>
    <row r="246" spans="1:121" ht="15" x14ac:dyDescent="0.2">
      <c r="A246" s="102">
        <f t="shared" si="222"/>
        <v>45122</v>
      </c>
      <c r="B246" s="103">
        <f t="shared" si="214"/>
        <v>738.34551623999994</v>
      </c>
      <c r="C246" s="180">
        <f t="shared" si="235"/>
        <v>724.964410076131</v>
      </c>
      <c r="D246" s="104">
        <f t="shared" si="223"/>
        <v>1152.307</v>
      </c>
      <c r="E246" s="105">
        <f t="shared" si="238"/>
        <v>1131.058</v>
      </c>
      <c r="F246" s="106">
        <f t="shared" si="239"/>
        <v>45066</v>
      </c>
      <c r="G246" s="107">
        <f t="shared" si="215"/>
        <v>-1.8440398261921565E-2</v>
      </c>
      <c r="H246" s="108">
        <f t="shared" si="231"/>
        <v>45127</v>
      </c>
      <c r="I246" s="108">
        <f t="shared" si="216"/>
        <v>45127</v>
      </c>
      <c r="J246" s="109">
        <f t="shared" si="224"/>
        <v>22</v>
      </c>
      <c r="K246" s="109">
        <f t="shared" si="245"/>
        <v>19</v>
      </c>
      <c r="L246" s="8">
        <f t="shared" si="225"/>
        <v>1</v>
      </c>
      <c r="M246" s="110">
        <f t="shared" si="241"/>
        <v>1</v>
      </c>
      <c r="N246" s="110">
        <f t="shared" si="236"/>
        <v>1.0071241942009983</v>
      </c>
      <c r="O246" s="103">
        <f t="shared" si="240"/>
        <v>1.0071241900000001</v>
      </c>
      <c r="P246" s="103">
        <f t="shared" si="217"/>
        <v>730.12919426999997</v>
      </c>
      <c r="Q246" s="11">
        <f t="shared" si="234"/>
        <v>0</v>
      </c>
      <c r="R246" s="30">
        <f t="shared" si="226"/>
        <v>0</v>
      </c>
      <c r="S246" s="8">
        <f t="shared" si="218"/>
        <v>0</v>
      </c>
      <c r="T246" s="113">
        <f t="shared" si="227"/>
        <v>0.16</v>
      </c>
      <c r="U246" s="111">
        <f t="shared" si="237"/>
        <v>19</v>
      </c>
      <c r="V246" s="111">
        <v>252</v>
      </c>
      <c r="W246" s="110">
        <f t="shared" si="219"/>
        <v>1.0112532439999999</v>
      </c>
      <c r="X246" s="103">
        <f t="shared" si="220"/>
        <v>8.2163219699999992</v>
      </c>
      <c r="Y246" s="103">
        <f t="shared" si="221"/>
        <v>0</v>
      </c>
      <c r="Z246" s="114" t="str">
        <f t="shared" si="232"/>
        <v>A+J=</v>
      </c>
      <c r="AA246" s="108">
        <f t="shared" si="233"/>
        <v>45127</v>
      </c>
      <c r="AB246" s="4"/>
      <c r="AD246" s="178">
        <f>[2]Plan1!A305</f>
        <v>46069</v>
      </c>
      <c r="AE246" s="129" t="str">
        <f>[2]Plan1!C305</f>
        <v>Carnaval</v>
      </c>
      <c r="AG246" s="119">
        <f t="shared" si="248"/>
        <v>75</v>
      </c>
      <c r="AH246" s="121">
        <f t="shared" si="213"/>
        <v>47169</v>
      </c>
      <c r="AI246" s="121">
        <f t="shared" si="242"/>
        <v>47168</v>
      </c>
      <c r="AJ246" s="121">
        <f t="shared" si="243"/>
        <v>47169</v>
      </c>
      <c r="AK246" s="121">
        <f t="shared" si="246"/>
        <v>47197</v>
      </c>
      <c r="AL246" s="119">
        <f t="shared" si="244"/>
        <v>20</v>
      </c>
      <c r="AM246" s="121">
        <f t="shared" si="247"/>
        <v>47171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22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3"/>
      <c r="DH246" s="1"/>
      <c r="DI246" s="1"/>
      <c r="DJ246" s="1"/>
      <c r="DK246" s="1"/>
      <c r="DL246" s="1"/>
      <c r="DM246" s="1"/>
      <c r="DN246" s="1"/>
      <c r="DO246" s="1"/>
      <c r="DP246" s="1"/>
      <c r="DQ246" s="4"/>
    </row>
    <row r="247" spans="1:121" ht="15" x14ac:dyDescent="0.2">
      <c r="A247" s="102">
        <f t="shared" si="222"/>
        <v>45123</v>
      </c>
      <c r="B247" s="103">
        <f t="shared" si="214"/>
        <v>738.34551623999994</v>
      </c>
      <c r="C247" s="180">
        <f t="shared" si="235"/>
        <v>724.964410076131</v>
      </c>
      <c r="D247" s="104">
        <f t="shared" si="223"/>
        <v>1152.307</v>
      </c>
      <c r="E247" s="105">
        <f t="shared" si="238"/>
        <v>1131.058</v>
      </c>
      <c r="F247" s="106">
        <f t="shared" si="239"/>
        <v>45066</v>
      </c>
      <c r="G247" s="107">
        <f t="shared" si="215"/>
        <v>-1.8440398261921565E-2</v>
      </c>
      <c r="H247" s="108">
        <f t="shared" si="231"/>
        <v>45127</v>
      </c>
      <c r="I247" s="108">
        <f t="shared" si="216"/>
        <v>45127</v>
      </c>
      <c r="J247" s="109">
        <f t="shared" si="224"/>
        <v>22</v>
      </c>
      <c r="K247" s="109">
        <f t="shared" si="245"/>
        <v>19</v>
      </c>
      <c r="L247" s="8">
        <f t="shared" si="225"/>
        <v>1</v>
      </c>
      <c r="M247" s="110">
        <f t="shared" si="241"/>
        <v>1</v>
      </c>
      <c r="N247" s="110">
        <f t="shared" si="236"/>
        <v>1.0071241942009983</v>
      </c>
      <c r="O247" s="103">
        <f t="shared" si="240"/>
        <v>1.0071241900000001</v>
      </c>
      <c r="P247" s="103">
        <f t="shared" si="217"/>
        <v>730.12919426999997</v>
      </c>
      <c r="Q247" s="11">
        <f t="shared" si="234"/>
        <v>0</v>
      </c>
      <c r="R247" s="30">
        <f t="shared" si="226"/>
        <v>0</v>
      </c>
      <c r="S247" s="8">
        <f t="shared" si="218"/>
        <v>0</v>
      </c>
      <c r="T247" s="113">
        <f t="shared" si="227"/>
        <v>0.16</v>
      </c>
      <c r="U247" s="111">
        <f t="shared" si="237"/>
        <v>19</v>
      </c>
      <c r="V247" s="111">
        <v>252</v>
      </c>
      <c r="W247" s="110">
        <f t="shared" si="219"/>
        <v>1.0112532439999999</v>
      </c>
      <c r="X247" s="103">
        <f t="shared" si="220"/>
        <v>8.2163219699999992</v>
      </c>
      <c r="Y247" s="103">
        <f t="shared" si="221"/>
        <v>0</v>
      </c>
      <c r="Z247" s="114" t="str">
        <f t="shared" si="232"/>
        <v>A+J=</v>
      </c>
      <c r="AA247" s="108">
        <f t="shared" si="233"/>
        <v>45127</v>
      </c>
      <c r="AB247" s="4"/>
      <c r="AD247" s="178">
        <f>[2]Plan1!A306</f>
        <v>46070</v>
      </c>
      <c r="AE247" s="129" t="str">
        <f>[2]Plan1!C306</f>
        <v>Carnaval</v>
      </c>
      <c r="AG247" s="119">
        <f t="shared" si="248"/>
        <v>76</v>
      </c>
      <c r="AH247" s="121">
        <f t="shared" si="213"/>
        <v>47197</v>
      </c>
      <c r="AI247" s="121">
        <f t="shared" si="242"/>
        <v>47196</v>
      </c>
      <c r="AJ247" s="121">
        <f t="shared" si="243"/>
        <v>47197</v>
      </c>
      <c r="AK247" s="121">
        <f t="shared" si="246"/>
        <v>47228</v>
      </c>
      <c r="AL247" s="119">
        <f t="shared" si="244"/>
        <v>22</v>
      </c>
      <c r="AM247" s="121">
        <f t="shared" si="247"/>
        <v>47199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22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3"/>
      <c r="DH247" s="1"/>
      <c r="DI247" s="1"/>
      <c r="DJ247" s="1"/>
      <c r="DK247" s="1"/>
      <c r="DL247" s="1"/>
      <c r="DM247" s="1"/>
      <c r="DN247" s="1"/>
      <c r="DO247" s="1"/>
      <c r="DP247" s="1"/>
      <c r="DQ247" s="4"/>
    </row>
    <row r="248" spans="1:121" ht="15" x14ac:dyDescent="0.2">
      <c r="A248" s="102">
        <f t="shared" si="222"/>
        <v>45124</v>
      </c>
      <c r="B248" s="103">
        <f t="shared" si="214"/>
        <v>738.34551623999994</v>
      </c>
      <c r="C248" s="180">
        <f t="shared" si="235"/>
        <v>724.964410076131</v>
      </c>
      <c r="D248" s="104">
        <f t="shared" si="223"/>
        <v>1152.307</v>
      </c>
      <c r="E248" s="105">
        <f t="shared" si="238"/>
        <v>1131.058</v>
      </c>
      <c r="F248" s="106">
        <f t="shared" si="239"/>
        <v>45066</v>
      </c>
      <c r="G248" s="107">
        <f t="shared" si="215"/>
        <v>-1.8440398261921565E-2</v>
      </c>
      <c r="H248" s="108">
        <f t="shared" si="231"/>
        <v>45127</v>
      </c>
      <c r="I248" s="108">
        <f t="shared" si="216"/>
        <v>45127</v>
      </c>
      <c r="J248" s="109">
        <f t="shared" si="224"/>
        <v>22</v>
      </c>
      <c r="K248" s="109">
        <f t="shared" si="245"/>
        <v>19</v>
      </c>
      <c r="L248" s="8">
        <f t="shared" si="225"/>
        <v>1</v>
      </c>
      <c r="M248" s="110">
        <f t="shared" si="241"/>
        <v>1</v>
      </c>
      <c r="N248" s="110">
        <f t="shared" si="236"/>
        <v>1.0071241942009983</v>
      </c>
      <c r="O248" s="103">
        <f t="shared" si="240"/>
        <v>1.0071241900000001</v>
      </c>
      <c r="P248" s="103">
        <f t="shared" si="217"/>
        <v>730.12919426999997</v>
      </c>
      <c r="Q248" s="11">
        <f t="shared" si="234"/>
        <v>0</v>
      </c>
      <c r="R248" s="30">
        <f t="shared" si="226"/>
        <v>0</v>
      </c>
      <c r="S248" s="8">
        <f t="shared" si="218"/>
        <v>0</v>
      </c>
      <c r="T248" s="113">
        <f t="shared" si="227"/>
        <v>0.16</v>
      </c>
      <c r="U248" s="111">
        <f t="shared" si="237"/>
        <v>19</v>
      </c>
      <c r="V248" s="111">
        <v>252</v>
      </c>
      <c r="W248" s="110">
        <f t="shared" si="219"/>
        <v>1.0112532439999999</v>
      </c>
      <c r="X248" s="103">
        <f t="shared" si="220"/>
        <v>8.2163219699999992</v>
      </c>
      <c r="Y248" s="103">
        <f t="shared" si="221"/>
        <v>0</v>
      </c>
      <c r="Z248" s="114" t="str">
        <f t="shared" si="232"/>
        <v>A+J=</v>
      </c>
      <c r="AA248" s="108">
        <f t="shared" si="233"/>
        <v>45127</v>
      </c>
      <c r="AB248" s="4"/>
      <c r="AD248" s="178">
        <f>[2]Plan1!A307</f>
        <v>46115</v>
      </c>
      <c r="AE248" s="129" t="str">
        <f>[2]Plan1!C307</f>
        <v>Paixão de Cristo</v>
      </c>
      <c r="AG248" s="119">
        <f t="shared" si="248"/>
        <v>77</v>
      </c>
      <c r="AH248" s="121">
        <f t="shared" si="213"/>
        <v>47228</v>
      </c>
      <c r="AI248" s="121">
        <f t="shared" si="242"/>
        <v>47227</v>
      </c>
      <c r="AJ248" s="121">
        <f t="shared" si="243"/>
        <v>47228</v>
      </c>
      <c r="AK248" s="121">
        <f t="shared" si="246"/>
        <v>47259</v>
      </c>
      <c r="AL248" s="119">
        <f t="shared" si="244"/>
        <v>20</v>
      </c>
      <c r="AM248" s="121">
        <f t="shared" si="247"/>
        <v>47232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22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3"/>
      <c r="DH248" s="1"/>
      <c r="DI248" s="1"/>
      <c r="DJ248" s="1"/>
      <c r="DK248" s="1"/>
      <c r="DL248" s="1"/>
      <c r="DM248" s="1"/>
      <c r="DN248" s="1"/>
      <c r="DO248" s="1"/>
      <c r="DP248" s="1"/>
      <c r="DQ248" s="4"/>
    </row>
    <row r="249" spans="1:121" ht="15" x14ac:dyDescent="0.2">
      <c r="A249" s="102">
        <f t="shared" si="222"/>
        <v>45125</v>
      </c>
      <c r="B249" s="103">
        <f t="shared" si="214"/>
        <v>738.78050603999998</v>
      </c>
      <c r="C249" s="180">
        <f t="shared" si="235"/>
        <v>724.964410076131</v>
      </c>
      <c r="D249" s="104">
        <f t="shared" si="223"/>
        <v>1152.307</v>
      </c>
      <c r="E249" s="105">
        <f t="shared" si="238"/>
        <v>1131.058</v>
      </c>
      <c r="F249" s="106">
        <f t="shared" si="239"/>
        <v>45066</v>
      </c>
      <c r="G249" s="107">
        <f t="shared" si="215"/>
        <v>-1.8440398261921565E-2</v>
      </c>
      <c r="H249" s="108">
        <f t="shared" si="231"/>
        <v>45127</v>
      </c>
      <c r="I249" s="108">
        <f t="shared" si="216"/>
        <v>45127</v>
      </c>
      <c r="J249" s="109">
        <f t="shared" si="224"/>
        <v>22</v>
      </c>
      <c r="K249" s="109">
        <f t="shared" si="245"/>
        <v>20</v>
      </c>
      <c r="L249" s="8">
        <f t="shared" si="225"/>
        <v>1</v>
      </c>
      <c r="M249" s="110">
        <f t="shared" si="241"/>
        <v>1</v>
      </c>
      <c r="N249" s="110">
        <f t="shared" si="236"/>
        <v>1.0071241942009983</v>
      </c>
      <c r="O249" s="103">
        <f t="shared" si="240"/>
        <v>1.0071241900000001</v>
      </c>
      <c r="P249" s="103">
        <f t="shared" si="217"/>
        <v>730.12919426999997</v>
      </c>
      <c r="Q249" s="11">
        <f t="shared" si="234"/>
        <v>0</v>
      </c>
      <c r="R249" s="30">
        <f t="shared" si="226"/>
        <v>0</v>
      </c>
      <c r="S249" s="8">
        <f t="shared" si="218"/>
        <v>0</v>
      </c>
      <c r="T249" s="113">
        <f t="shared" si="227"/>
        <v>0.16</v>
      </c>
      <c r="U249" s="111">
        <f t="shared" si="237"/>
        <v>20</v>
      </c>
      <c r="V249" s="111">
        <v>252</v>
      </c>
      <c r="W249" s="110">
        <f t="shared" si="219"/>
        <v>1.0118490149999999</v>
      </c>
      <c r="X249" s="103">
        <f t="shared" si="220"/>
        <v>8.6513117699999995</v>
      </c>
      <c r="Y249" s="103">
        <f t="shared" si="221"/>
        <v>0</v>
      </c>
      <c r="Z249" s="114" t="str">
        <f t="shared" si="232"/>
        <v>A+J=</v>
      </c>
      <c r="AA249" s="108">
        <f t="shared" si="233"/>
        <v>45127</v>
      </c>
      <c r="AB249" s="4"/>
      <c r="AD249" s="178">
        <f>[2]Plan1!A308</f>
        <v>46133</v>
      </c>
      <c r="AE249" s="129" t="str">
        <f>[2]Plan1!C308</f>
        <v>Tiradentes</v>
      </c>
      <c r="AG249" s="119">
        <f t="shared" si="248"/>
        <v>78</v>
      </c>
      <c r="AH249" s="121">
        <f t="shared" si="213"/>
        <v>47258</v>
      </c>
      <c r="AI249" s="121">
        <f t="shared" si="242"/>
        <v>47256</v>
      </c>
      <c r="AJ249" s="121">
        <f t="shared" si="243"/>
        <v>47259</v>
      </c>
      <c r="AK249" s="121">
        <f t="shared" si="246"/>
        <v>47289</v>
      </c>
      <c r="AL249" s="119">
        <f t="shared" si="244"/>
        <v>21</v>
      </c>
      <c r="AM249" s="121">
        <f t="shared" si="247"/>
        <v>47261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22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3"/>
      <c r="DH249" s="1"/>
      <c r="DI249" s="1"/>
      <c r="DJ249" s="1"/>
      <c r="DK249" s="1"/>
      <c r="DL249" s="1"/>
      <c r="DM249" s="1"/>
      <c r="DN249" s="1"/>
      <c r="DO249" s="1"/>
      <c r="DP249" s="1"/>
      <c r="DQ249" s="4"/>
    </row>
    <row r="250" spans="1:121" ht="15" x14ac:dyDescent="0.2">
      <c r="A250" s="102">
        <f t="shared" si="222"/>
        <v>45126</v>
      </c>
      <c r="B250" s="103">
        <f t="shared" si="214"/>
        <v>739.21575284999994</v>
      </c>
      <c r="C250" s="180">
        <f t="shared" si="235"/>
        <v>724.964410076131</v>
      </c>
      <c r="D250" s="104">
        <f t="shared" si="223"/>
        <v>1152.307</v>
      </c>
      <c r="E250" s="105">
        <f t="shared" si="238"/>
        <v>1131.058</v>
      </c>
      <c r="F250" s="106">
        <f t="shared" si="239"/>
        <v>45066</v>
      </c>
      <c r="G250" s="107">
        <f t="shared" si="215"/>
        <v>-1.8440398261921565E-2</v>
      </c>
      <c r="H250" s="108">
        <f t="shared" si="231"/>
        <v>45127</v>
      </c>
      <c r="I250" s="108">
        <f t="shared" si="216"/>
        <v>45127</v>
      </c>
      <c r="J250" s="109">
        <f t="shared" si="224"/>
        <v>22</v>
      </c>
      <c r="K250" s="109">
        <f t="shared" si="245"/>
        <v>21</v>
      </c>
      <c r="L250" s="8">
        <f t="shared" si="225"/>
        <v>1</v>
      </c>
      <c r="M250" s="110">
        <f t="shared" si="241"/>
        <v>1</v>
      </c>
      <c r="N250" s="110">
        <f t="shared" si="236"/>
        <v>1.0071241942009983</v>
      </c>
      <c r="O250" s="103">
        <f t="shared" si="240"/>
        <v>1.0071241900000001</v>
      </c>
      <c r="P250" s="103">
        <f t="shared" si="217"/>
        <v>730.12919426999997</v>
      </c>
      <c r="Q250" s="11">
        <f t="shared" si="234"/>
        <v>0</v>
      </c>
      <c r="R250" s="30">
        <f t="shared" si="226"/>
        <v>0</v>
      </c>
      <c r="S250" s="8">
        <f t="shared" si="218"/>
        <v>0</v>
      </c>
      <c r="T250" s="113">
        <f t="shared" si="227"/>
        <v>0.16</v>
      </c>
      <c r="U250" s="111">
        <f t="shared" si="237"/>
        <v>21</v>
      </c>
      <c r="V250" s="111">
        <v>252</v>
      </c>
      <c r="W250" s="110">
        <f t="shared" si="219"/>
        <v>1.0124451379999999</v>
      </c>
      <c r="X250" s="103">
        <f t="shared" si="220"/>
        <v>9.0865585800000002</v>
      </c>
      <c r="Y250" s="103">
        <f t="shared" si="221"/>
        <v>0</v>
      </c>
      <c r="Z250" s="114" t="str">
        <f t="shared" si="232"/>
        <v>A+J=</v>
      </c>
      <c r="AA250" s="108">
        <f t="shared" si="233"/>
        <v>45127</v>
      </c>
      <c r="AB250" s="4"/>
      <c r="AD250" s="178">
        <f>[2]Plan1!A309</f>
        <v>46143</v>
      </c>
      <c r="AE250" s="129" t="str">
        <f>[2]Plan1!C309</f>
        <v>Dia do Trabalho</v>
      </c>
      <c r="AG250" s="119">
        <f t="shared" si="248"/>
        <v>79</v>
      </c>
      <c r="AH250" s="121">
        <f t="shared" ref="AH250:AH280" si="249">EDATE(AH249,1)</f>
        <v>47289</v>
      </c>
      <c r="AI250" s="121">
        <f t="shared" si="242"/>
        <v>47288</v>
      </c>
      <c r="AJ250" s="121">
        <f t="shared" si="243"/>
        <v>47289</v>
      </c>
      <c r="AK250" s="121">
        <f t="shared" si="246"/>
        <v>47319</v>
      </c>
      <c r="AL250" s="119">
        <f t="shared" si="244"/>
        <v>22</v>
      </c>
      <c r="AM250" s="121">
        <f t="shared" si="247"/>
        <v>47291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22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3"/>
      <c r="DH250" s="1"/>
      <c r="DI250" s="1"/>
      <c r="DJ250" s="1"/>
      <c r="DK250" s="1"/>
      <c r="DL250" s="1"/>
      <c r="DM250" s="1"/>
      <c r="DN250" s="1"/>
      <c r="DO250" s="1"/>
      <c r="DP250" s="1"/>
      <c r="DQ250" s="4"/>
    </row>
    <row r="251" spans="1:121" ht="15" x14ac:dyDescent="0.2">
      <c r="A251" s="102">
        <f t="shared" si="222"/>
        <v>45127</v>
      </c>
      <c r="B251" s="103">
        <f t="shared" si="214"/>
        <v>739.65125592999993</v>
      </c>
      <c r="C251" s="180">
        <f t="shared" si="235"/>
        <v>724.964410076131</v>
      </c>
      <c r="D251" s="104">
        <f t="shared" si="223"/>
        <v>1152.307</v>
      </c>
      <c r="E251" s="105">
        <f t="shared" si="238"/>
        <v>1131.058</v>
      </c>
      <c r="F251" s="106">
        <f t="shared" si="239"/>
        <v>45066</v>
      </c>
      <c r="G251" s="107">
        <f t="shared" si="215"/>
        <v>-1.8440398261921565E-2</v>
      </c>
      <c r="H251" s="108">
        <f t="shared" si="231"/>
        <v>45159</v>
      </c>
      <c r="I251" s="108">
        <f t="shared" si="216"/>
        <v>45127</v>
      </c>
      <c r="J251" s="109">
        <f t="shared" si="224"/>
        <v>22</v>
      </c>
      <c r="K251" s="109">
        <f t="shared" si="245"/>
        <v>22</v>
      </c>
      <c r="L251" s="8">
        <f t="shared" si="225"/>
        <v>1</v>
      </c>
      <c r="M251" s="110">
        <f t="shared" si="241"/>
        <v>1</v>
      </c>
      <c r="N251" s="110">
        <f t="shared" si="236"/>
        <v>1.0071241942009983</v>
      </c>
      <c r="O251" s="103">
        <f t="shared" si="240"/>
        <v>1.0071241900000001</v>
      </c>
      <c r="P251" s="103">
        <f t="shared" si="217"/>
        <v>730.12919426999997</v>
      </c>
      <c r="Q251" s="11">
        <f t="shared" si="234"/>
        <v>8</v>
      </c>
      <c r="R251" s="30">
        <f t="shared" si="226"/>
        <v>5.0226127564540236E-2</v>
      </c>
      <c r="S251" s="8">
        <f t="shared" si="218"/>
        <v>36.671562049999999</v>
      </c>
      <c r="T251" s="113">
        <f t="shared" si="227"/>
        <v>0.16</v>
      </c>
      <c r="U251" s="111">
        <f t="shared" si="237"/>
        <v>22</v>
      </c>
      <c r="V251" s="111">
        <v>252</v>
      </c>
      <c r="W251" s="110">
        <f t="shared" si="219"/>
        <v>1.0130416120000001</v>
      </c>
      <c r="X251" s="103">
        <f t="shared" si="220"/>
        <v>9.5220616600000003</v>
      </c>
      <c r="Y251" s="103">
        <f t="shared" si="221"/>
        <v>46.193623709999997</v>
      </c>
      <c r="Z251" s="114" t="str">
        <f t="shared" si="232"/>
        <v>A+J=</v>
      </c>
      <c r="AA251" s="108">
        <f t="shared" si="233"/>
        <v>45127</v>
      </c>
      <c r="AB251" s="4"/>
      <c r="AD251" s="178">
        <f>[2]Plan1!A310</f>
        <v>46177</v>
      </c>
      <c r="AE251" s="129" t="str">
        <f>[2]Plan1!C310</f>
        <v>Corpus Christi</v>
      </c>
      <c r="AG251" s="119">
        <f t="shared" si="248"/>
        <v>80</v>
      </c>
      <c r="AH251" s="121">
        <f t="shared" si="249"/>
        <v>47319</v>
      </c>
      <c r="AI251" s="121">
        <f t="shared" si="242"/>
        <v>47318</v>
      </c>
      <c r="AJ251" s="121">
        <f t="shared" si="243"/>
        <v>47319</v>
      </c>
      <c r="AK251" s="121">
        <f t="shared" si="246"/>
        <v>47350</v>
      </c>
      <c r="AL251" s="119">
        <f t="shared" si="244"/>
        <v>21</v>
      </c>
      <c r="AM251" s="121">
        <f t="shared" si="247"/>
        <v>47323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22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3"/>
      <c r="DH251" s="1"/>
      <c r="DI251" s="1"/>
      <c r="DJ251" s="1"/>
      <c r="DK251" s="1"/>
      <c r="DL251" s="1"/>
      <c r="DM251" s="1"/>
      <c r="DN251" s="1"/>
      <c r="DO251" s="1"/>
      <c r="DP251" s="1"/>
      <c r="DQ251" s="4"/>
    </row>
    <row r="252" spans="1:121" ht="15" x14ac:dyDescent="0.2">
      <c r="A252" s="102">
        <f t="shared" si="222"/>
        <v>45128</v>
      </c>
      <c r="B252" s="103">
        <f t="shared" si="214"/>
        <v>693.86617723000006</v>
      </c>
      <c r="C252" s="180">
        <f t="shared" si="235"/>
        <v>688.55225513623225</v>
      </c>
      <c r="D252" s="104">
        <f t="shared" si="223"/>
        <v>1131.058</v>
      </c>
      <c r="E252" s="105">
        <f t="shared" si="238"/>
        <v>1109.23</v>
      </c>
      <c r="F252" s="106">
        <f t="shared" si="239"/>
        <v>45097</v>
      </c>
      <c r="G252" s="107">
        <f t="shared" si="215"/>
        <v>-1.9298745068776268E-2</v>
      </c>
      <c r="H252" s="108">
        <f t="shared" si="231"/>
        <v>45159</v>
      </c>
      <c r="I252" s="108">
        <f t="shared" si="216"/>
        <v>45159</v>
      </c>
      <c r="J252" s="109">
        <f t="shared" si="224"/>
        <v>22</v>
      </c>
      <c r="K252" s="109">
        <f t="shared" si="245"/>
        <v>1</v>
      </c>
      <c r="L252" s="8">
        <f t="shared" si="225"/>
        <v>1</v>
      </c>
      <c r="M252" s="110">
        <f t="shared" si="241"/>
        <v>1</v>
      </c>
      <c r="N252" s="110">
        <f t="shared" si="236"/>
        <v>1.0071241942009983</v>
      </c>
      <c r="O252" s="103">
        <f t="shared" si="240"/>
        <v>1.0071241900000001</v>
      </c>
      <c r="P252" s="103">
        <f t="shared" si="217"/>
        <v>693.45763222000005</v>
      </c>
      <c r="Q252" s="11">
        <f t="shared" si="234"/>
        <v>0</v>
      </c>
      <c r="R252" s="30">
        <f t="shared" si="226"/>
        <v>0</v>
      </c>
      <c r="S252" s="8">
        <f t="shared" si="218"/>
        <v>0</v>
      </c>
      <c r="T252" s="113">
        <f t="shared" si="227"/>
        <v>0.16</v>
      </c>
      <c r="U252" s="111">
        <f t="shared" si="237"/>
        <v>1</v>
      </c>
      <c r="V252" s="111">
        <v>252</v>
      </c>
      <c r="W252" s="110">
        <f t="shared" si="219"/>
        <v>1.0005891419999999</v>
      </c>
      <c r="X252" s="103">
        <f t="shared" si="220"/>
        <v>0.40854500999999999</v>
      </c>
      <c r="Y252" s="103">
        <f t="shared" si="221"/>
        <v>0</v>
      </c>
      <c r="Z252" s="114" t="str">
        <f t="shared" si="232"/>
        <v>A+J=</v>
      </c>
      <c r="AA252" s="108">
        <f t="shared" si="233"/>
        <v>45159</v>
      </c>
      <c r="AB252" s="4"/>
      <c r="AD252" s="178">
        <f>[2]Plan1!A311</f>
        <v>46272</v>
      </c>
      <c r="AE252" s="129" t="str">
        <f>[2]Plan1!C311</f>
        <v>Independência do Brasil</v>
      </c>
      <c r="AG252" s="119">
        <f t="shared" si="248"/>
        <v>81</v>
      </c>
      <c r="AH252" s="121">
        <f t="shared" si="249"/>
        <v>47350</v>
      </c>
      <c r="AI252" s="121">
        <f t="shared" si="242"/>
        <v>47347</v>
      </c>
      <c r="AJ252" s="121">
        <f t="shared" si="243"/>
        <v>47350</v>
      </c>
      <c r="AK252" s="121">
        <f t="shared" si="246"/>
        <v>47381</v>
      </c>
      <c r="AL252" s="119">
        <f t="shared" si="244"/>
        <v>22</v>
      </c>
      <c r="AM252" s="121">
        <f t="shared" si="247"/>
        <v>47352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22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3"/>
      <c r="DH252" s="1"/>
      <c r="DI252" s="1"/>
      <c r="DJ252" s="1"/>
      <c r="DK252" s="1"/>
      <c r="DL252" s="1"/>
      <c r="DM252" s="1"/>
      <c r="DN252" s="1"/>
      <c r="DO252" s="1"/>
      <c r="DP252" s="1"/>
      <c r="DQ252" s="4"/>
    </row>
    <row r="253" spans="1:121" ht="15" x14ac:dyDescent="0.2">
      <c r="A253" s="102">
        <f t="shared" si="222"/>
        <v>45129</v>
      </c>
      <c r="B253" s="103">
        <f t="shared" si="214"/>
        <v>694.2749621800001</v>
      </c>
      <c r="C253" s="180">
        <f t="shared" si="235"/>
        <v>688.55225513623225</v>
      </c>
      <c r="D253" s="104">
        <f t="shared" si="223"/>
        <v>1131.058</v>
      </c>
      <c r="E253" s="105">
        <f t="shared" si="238"/>
        <v>1109.23</v>
      </c>
      <c r="F253" s="106">
        <f t="shared" si="239"/>
        <v>45097</v>
      </c>
      <c r="G253" s="107">
        <f t="shared" si="215"/>
        <v>-1.9298745068776268E-2</v>
      </c>
      <c r="H253" s="108">
        <f t="shared" si="231"/>
        <v>45159</v>
      </c>
      <c r="I253" s="108">
        <f t="shared" si="216"/>
        <v>45159</v>
      </c>
      <c r="J253" s="109">
        <f t="shared" si="224"/>
        <v>22</v>
      </c>
      <c r="K253" s="109">
        <f t="shared" si="245"/>
        <v>2</v>
      </c>
      <c r="L253" s="8">
        <f t="shared" si="225"/>
        <v>1</v>
      </c>
      <c r="M253" s="110">
        <f t="shared" si="241"/>
        <v>1</v>
      </c>
      <c r="N253" s="110">
        <f t="shared" si="236"/>
        <v>1.0071241942009983</v>
      </c>
      <c r="O253" s="103">
        <f t="shared" si="240"/>
        <v>1.0071241900000001</v>
      </c>
      <c r="P253" s="103">
        <f t="shared" si="217"/>
        <v>693.45763222000005</v>
      </c>
      <c r="Q253" s="11">
        <f t="shared" si="234"/>
        <v>0</v>
      </c>
      <c r="R253" s="30">
        <f t="shared" si="226"/>
        <v>0</v>
      </c>
      <c r="S253" s="8">
        <f t="shared" si="218"/>
        <v>0</v>
      </c>
      <c r="T253" s="113">
        <f t="shared" si="227"/>
        <v>0.16</v>
      </c>
      <c r="U253" s="111">
        <f t="shared" si="237"/>
        <v>2</v>
      </c>
      <c r="V253" s="111">
        <v>252</v>
      </c>
      <c r="W253" s="110">
        <f t="shared" si="219"/>
        <v>1.0011786300000001</v>
      </c>
      <c r="X253" s="103">
        <f t="shared" si="220"/>
        <v>0.81732996000000002</v>
      </c>
      <c r="Y253" s="103">
        <f t="shared" si="221"/>
        <v>0</v>
      </c>
      <c r="Z253" s="114" t="str">
        <f t="shared" si="232"/>
        <v>A+J=</v>
      </c>
      <c r="AA253" s="108">
        <f t="shared" si="233"/>
        <v>45159</v>
      </c>
      <c r="AB253" s="4"/>
      <c r="AD253" s="178">
        <f>[2]Plan1!A312</f>
        <v>46307</v>
      </c>
      <c r="AE253" s="129" t="str">
        <f>[2]Plan1!C312</f>
        <v>Nossa Sr.a Aparecida - Padroeira do Brasil</v>
      </c>
      <c r="AG253" s="119">
        <f t="shared" si="248"/>
        <v>82</v>
      </c>
      <c r="AH253" s="121">
        <f t="shared" si="249"/>
        <v>47381</v>
      </c>
      <c r="AI253" s="121">
        <f t="shared" si="242"/>
        <v>47380</v>
      </c>
      <c r="AJ253" s="121">
        <f t="shared" si="243"/>
        <v>47381</v>
      </c>
      <c r="AK253" s="121">
        <f t="shared" si="246"/>
        <v>47413</v>
      </c>
      <c r="AL253" s="119">
        <f t="shared" si="244"/>
        <v>21</v>
      </c>
      <c r="AM253" s="121">
        <f t="shared" si="247"/>
        <v>47385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22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3"/>
      <c r="DH253" s="1"/>
      <c r="DI253" s="1"/>
      <c r="DJ253" s="1"/>
      <c r="DK253" s="1"/>
      <c r="DL253" s="1"/>
      <c r="DM253" s="1"/>
      <c r="DN253" s="1"/>
      <c r="DO253" s="1"/>
      <c r="DP253" s="1"/>
      <c r="DQ253" s="4"/>
    </row>
    <row r="254" spans="1:121" ht="15" x14ac:dyDescent="0.2">
      <c r="A254" s="102">
        <f t="shared" si="222"/>
        <v>45130</v>
      </c>
      <c r="B254" s="103">
        <f t="shared" si="214"/>
        <v>694.2749621800001</v>
      </c>
      <c r="C254" s="180">
        <f t="shared" si="235"/>
        <v>688.55225513623225</v>
      </c>
      <c r="D254" s="104">
        <f t="shared" si="223"/>
        <v>1131.058</v>
      </c>
      <c r="E254" s="105">
        <f t="shared" si="238"/>
        <v>1109.23</v>
      </c>
      <c r="F254" s="106">
        <f t="shared" si="239"/>
        <v>45097</v>
      </c>
      <c r="G254" s="107">
        <f t="shared" si="215"/>
        <v>-1.9298745068776268E-2</v>
      </c>
      <c r="H254" s="108">
        <f t="shared" si="231"/>
        <v>45159</v>
      </c>
      <c r="I254" s="108">
        <f t="shared" si="216"/>
        <v>45159</v>
      </c>
      <c r="J254" s="109">
        <f t="shared" si="224"/>
        <v>22</v>
      </c>
      <c r="K254" s="109">
        <f t="shared" si="245"/>
        <v>2</v>
      </c>
      <c r="L254" s="8">
        <f t="shared" si="225"/>
        <v>1</v>
      </c>
      <c r="M254" s="110">
        <f t="shared" si="241"/>
        <v>1</v>
      </c>
      <c r="N254" s="110">
        <f t="shared" si="236"/>
        <v>1.0071241942009983</v>
      </c>
      <c r="O254" s="103">
        <f t="shared" si="240"/>
        <v>1.0071241900000001</v>
      </c>
      <c r="P254" s="103">
        <f t="shared" si="217"/>
        <v>693.45763222000005</v>
      </c>
      <c r="Q254" s="11">
        <f t="shared" si="234"/>
        <v>0</v>
      </c>
      <c r="R254" s="30">
        <f t="shared" si="226"/>
        <v>0</v>
      </c>
      <c r="S254" s="8">
        <f t="shared" si="218"/>
        <v>0</v>
      </c>
      <c r="T254" s="113">
        <f t="shared" si="227"/>
        <v>0.16</v>
      </c>
      <c r="U254" s="111">
        <f t="shared" si="237"/>
        <v>2</v>
      </c>
      <c r="V254" s="111">
        <v>252</v>
      </c>
      <c r="W254" s="110">
        <f t="shared" si="219"/>
        <v>1.0011786300000001</v>
      </c>
      <c r="X254" s="103">
        <f t="shared" si="220"/>
        <v>0.81732996000000002</v>
      </c>
      <c r="Y254" s="103">
        <f t="shared" si="221"/>
        <v>0</v>
      </c>
      <c r="Z254" s="114" t="str">
        <f t="shared" si="232"/>
        <v>A+J=</v>
      </c>
      <c r="AA254" s="108">
        <f t="shared" si="233"/>
        <v>45159</v>
      </c>
      <c r="AB254" s="4"/>
      <c r="AD254" s="178">
        <f>[2]Plan1!A313</f>
        <v>46328</v>
      </c>
      <c r="AE254" s="129" t="str">
        <f>[2]Plan1!C313</f>
        <v>Finados</v>
      </c>
      <c r="AG254" s="119">
        <f t="shared" si="248"/>
        <v>83</v>
      </c>
      <c r="AH254" s="121">
        <f t="shared" si="249"/>
        <v>47411</v>
      </c>
      <c r="AI254" s="121">
        <f t="shared" si="242"/>
        <v>47410</v>
      </c>
      <c r="AJ254" s="121">
        <f t="shared" si="243"/>
        <v>47413</v>
      </c>
      <c r="AK254" s="121">
        <f t="shared" si="246"/>
        <v>47443</v>
      </c>
      <c r="AL254" s="119">
        <f t="shared" si="244"/>
        <v>19</v>
      </c>
      <c r="AM254" s="121">
        <f t="shared" si="247"/>
        <v>47415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22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3"/>
      <c r="DH254" s="1"/>
      <c r="DI254" s="1"/>
      <c r="DJ254" s="1"/>
      <c r="DK254" s="1"/>
      <c r="DL254" s="1"/>
      <c r="DM254" s="1"/>
      <c r="DN254" s="1"/>
      <c r="DO254" s="1"/>
      <c r="DP254" s="1"/>
      <c r="DQ254" s="4"/>
    </row>
    <row r="255" spans="1:121" ht="15" x14ac:dyDescent="0.2">
      <c r="A255" s="102">
        <f t="shared" si="222"/>
        <v>45131</v>
      </c>
      <c r="B255" s="103">
        <f t="shared" si="214"/>
        <v>694.2749621800001</v>
      </c>
      <c r="C255" s="180">
        <f t="shared" si="235"/>
        <v>688.55225513623225</v>
      </c>
      <c r="D255" s="104">
        <f t="shared" si="223"/>
        <v>1131.058</v>
      </c>
      <c r="E255" s="105">
        <f t="shared" si="238"/>
        <v>1109.23</v>
      </c>
      <c r="F255" s="106">
        <f t="shared" si="239"/>
        <v>45097</v>
      </c>
      <c r="G255" s="107">
        <f t="shared" si="215"/>
        <v>-1.9298745068776268E-2</v>
      </c>
      <c r="H255" s="108">
        <f t="shared" si="231"/>
        <v>45159</v>
      </c>
      <c r="I255" s="108">
        <f t="shared" si="216"/>
        <v>45159</v>
      </c>
      <c r="J255" s="109">
        <f t="shared" si="224"/>
        <v>22</v>
      </c>
      <c r="K255" s="109">
        <f t="shared" si="245"/>
        <v>2</v>
      </c>
      <c r="L255" s="8">
        <f t="shared" si="225"/>
        <v>1</v>
      </c>
      <c r="M255" s="110">
        <f t="shared" si="241"/>
        <v>1</v>
      </c>
      <c r="N255" s="110">
        <f t="shared" si="236"/>
        <v>1.0071241942009983</v>
      </c>
      <c r="O255" s="103">
        <f t="shared" si="240"/>
        <v>1.0071241900000001</v>
      </c>
      <c r="P255" s="103">
        <f t="shared" si="217"/>
        <v>693.45763222000005</v>
      </c>
      <c r="Q255" s="11">
        <f t="shared" si="234"/>
        <v>0</v>
      </c>
      <c r="R255" s="30">
        <f t="shared" si="226"/>
        <v>0</v>
      </c>
      <c r="S255" s="8">
        <f t="shared" si="218"/>
        <v>0</v>
      </c>
      <c r="T255" s="113">
        <f t="shared" si="227"/>
        <v>0.16</v>
      </c>
      <c r="U255" s="111">
        <f t="shared" si="237"/>
        <v>2</v>
      </c>
      <c r="V255" s="111">
        <v>252</v>
      </c>
      <c r="W255" s="110">
        <f t="shared" si="219"/>
        <v>1.0011786300000001</v>
      </c>
      <c r="X255" s="103">
        <f t="shared" si="220"/>
        <v>0.81732996000000002</v>
      </c>
      <c r="Y255" s="103">
        <f t="shared" si="221"/>
        <v>0</v>
      </c>
      <c r="Z255" s="114" t="str">
        <f t="shared" si="232"/>
        <v>A+J=</v>
      </c>
      <c r="AA255" s="108">
        <f t="shared" si="233"/>
        <v>45159</v>
      </c>
      <c r="AB255" s="4"/>
      <c r="AD255" s="178">
        <f>[2]Plan1!A314</f>
        <v>46341</v>
      </c>
      <c r="AE255" s="129" t="str">
        <f>[2]Plan1!C314</f>
        <v>Proclamação da República</v>
      </c>
      <c r="AG255" s="119">
        <f t="shared" si="248"/>
        <v>84</v>
      </c>
      <c r="AH255" s="121">
        <f t="shared" si="249"/>
        <v>47442</v>
      </c>
      <c r="AI255" s="121">
        <f t="shared" si="242"/>
        <v>47441</v>
      </c>
      <c r="AJ255" s="121">
        <f t="shared" si="243"/>
        <v>47443</v>
      </c>
      <c r="AK255" s="121">
        <f t="shared" si="246"/>
        <v>47472</v>
      </c>
      <c r="AL255" s="119">
        <f t="shared" si="244"/>
        <v>21</v>
      </c>
      <c r="AM255" s="121">
        <f t="shared" si="247"/>
        <v>47445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22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3"/>
      <c r="DH255" s="1"/>
      <c r="DI255" s="1"/>
      <c r="DJ255" s="1"/>
      <c r="DK255" s="1"/>
      <c r="DL255" s="1"/>
      <c r="DM255" s="1"/>
      <c r="DN255" s="1"/>
      <c r="DO255" s="1"/>
      <c r="DP255" s="1"/>
      <c r="DQ255" s="4"/>
    </row>
    <row r="256" spans="1:121" ht="15" x14ac:dyDescent="0.2">
      <c r="A256" s="102">
        <f t="shared" si="222"/>
        <v>45132</v>
      </c>
      <c r="B256" s="103">
        <f t="shared" si="214"/>
        <v>694.68398915</v>
      </c>
      <c r="C256" s="180">
        <f t="shared" si="235"/>
        <v>688.55225513623225</v>
      </c>
      <c r="D256" s="104">
        <f t="shared" si="223"/>
        <v>1131.058</v>
      </c>
      <c r="E256" s="105">
        <f t="shared" si="238"/>
        <v>1109.23</v>
      </c>
      <c r="F256" s="106">
        <f t="shared" si="239"/>
        <v>45097</v>
      </c>
      <c r="G256" s="107">
        <f t="shared" si="215"/>
        <v>-1.9298745068776268E-2</v>
      </c>
      <c r="H256" s="108">
        <f t="shared" si="231"/>
        <v>45159</v>
      </c>
      <c r="I256" s="108">
        <f t="shared" si="216"/>
        <v>45159</v>
      </c>
      <c r="J256" s="109">
        <f t="shared" si="224"/>
        <v>22</v>
      </c>
      <c r="K256" s="109">
        <f t="shared" si="245"/>
        <v>3</v>
      </c>
      <c r="L256" s="8">
        <f t="shared" si="225"/>
        <v>1</v>
      </c>
      <c r="M256" s="110">
        <f t="shared" si="241"/>
        <v>1</v>
      </c>
      <c r="N256" s="110">
        <f t="shared" si="236"/>
        <v>1.0071241942009983</v>
      </c>
      <c r="O256" s="103">
        <f t="shared" si="240"/>
        <v>1.0071241900000001</v>
      </c>
      <c r="P256" s="103">
        <f t="shared" si="217"/>
        <v>693.45763222000005</v>
      </c>
      <c r="Q256" s="11">
        <f t="shared" si="234"/>
        <v>0</v>
      </c>
      <c r="R256" s="30">
        <f t="shared" si="226"/>
        <v>0</v>
      </c>
      <c r="S256" s="8">
        <f t="shared" si="218"/>
        <v>0</v>
      </c>
      <c r="T256" s="113">
        <f t="shared" si="227"/>
        <v>0.16</v>
      </c>
      <c r="U256" s="111">
        <f t="shared" si="237"/>
        <v>3</v>
      </c>
      <c r="V256" s="111">
        <v>252</v>
      </c>
      <c r="W256" s="110">
        <f t="shared" si="219"/>
        <v>1.001768467</v>
      </c>
      <c r="X256" s="103">
        <f t="shared" si="220"/>
        <v>1.2263569299999999</v>
      </c>
      <c r="Y256" s="103">
        <f t="shared" si="221"/>
        <v>0</v>
      </c>
      <c r="Z256" s="114" t="str">
        <f t="shared" si="232"/>
        <v>A+J=</v>
      </c>
      <c r="AA256" s="108">
        <f t="shared" si="233"/>
        <v>45159</v>
      </c>
      <c r="AB256" s="4"/>
      <c r="AD256" s="178">
        <f>[2]Plan1!A315</f>
        <v>46346</v>
      </c>
      <c r="AE256" s="129" t="str">
        <f>[2]Plan1!C315</f>
        <v>Dia Nacional de Zumbi e da Consciência Negra</v>
      </c>
      <c r="AG256" s="119">
        <f t="shared" si="248"/>
        <v>85</v>
      </c>
      <c r="AH256" s="121">
        <f t="shared" si="249"/>
        <v>47472</v>
      </c>
      <c r="AI256" s="121">
        <f t="shared" si="242"/>
        <v>47471</v>
      </c>
      <c r="AJ256" s="121">
        <f t="shared" si="243"/>
        <v>47472</v>
      </c>
      <c r="AK256" s="121">
        <f t="shared" si="246"/>
        <v>47504</v>
      </c>
      <c r="AL256" s="119">
        <f t="shared" si="244"/>
        <v>20</v>
      </c>
      <c r="AM256" s="121">
        <f t="shared" si="247"/>
        <v>47476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22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3"/>
      <c r="DH256" s="1"/>
      <c r="DI256" s="1"/>
      <c r="DJ256" s="1"/>
      <c r="DK256" s="1"/>
      <c r="DL256" s="1"/>
      <c r="DM256" s="1"/>
      <c r="DN256" s="1"/>
      <c r="DO256" s="1"/>
      <c r="DP256" s="1"/>
      <c r="DQ256" s="4"/>
    </row>
    <row r="257" spans="1:127" ht="15" x14ac:dyDescent="0.2">
      <c r="A257" s="102">
        <f t="shared" si="222"/>
        <v>45133</v>
      </c>
      <c r="B257" s="103">
        <f t="shared" si="214"/>
        <v>695.09325606000004</v>
      </c>
      <c r="C257" s="180">
        <f t="shared" si="235"/>
        <v>688.55225513623225</v>
      </c>
      <c r="D257" s="104">
        <f t="shared" si="223"/>
        <v>1131.058</v>
      </c>
      <c r="E257" s="105">
        <f t="shared" si="238"/>
        <v>1109.23</v>
      </c>
      <c r="F257" s="106">
        <f t="shared" si="239"/>
        <v>45097</v>
      </c>
      <c r="G257" s="107">
        <f t="shared" si="215"/>
        <v>-1.9298745068776268E-2</v>
      </c>
      <c r="H257" s="108">
        <f t="shared" si="231"/>
        <v>45159</v>
      </c>
      <c r="I257" s="108">
        <f t="shared" si="216"/>
        <v>45159</v>
      </c>
      <c r="J257" s="109">
        <f t="shared" si="224"/>
        <v>22</v>
      </c>
      <c r="K257" s="109">
        <f t="shared" si="245"/>
        <v>4</v>
      </c>
      <c r="L257" s="8">
        <f t="shared" si="225"/>
        <v>1</v>
      </c>
      <c r="M257" s="110">
        <f t="shared" si="241"/>
        <v>1</v>
      </c>
      <c r="N257" s="110">
        <f t="shared" si="236"/>
        <v>1.0071241942009983</v>
      </c>
      <c r="O257" s="103">
        <f t="shared" si="240"/>
        <v>1.0071241900000001</v>
      </c>
      <c r="P257" s="103">
        <f t="shared" si="217"/>
        <v>693.45763222000005</v>
      </c>
      <c r="Q257" s="11">
        <f t="shared" si="234"/>
        <v>0</v>
      </c>
      <c r="R257" s="30">
        <f t="shared" si="226"/>
        <v>0</v>
      </c>
      <c r="S257" s="8">
        <f t="shared" si="218"/>
        <v>0</v>
      </c>
      <c r="T257" s="113">
        <f t="shared" si="227"/>
        <v>0.16</v>
      </c>
      <c r="U257" s="111">
        <f t="shared" si="237"/>
        <v>4</v>
      </c>
      <c r="V257" s="111">
        <v>252</v>
      </c>
      <c r="W257" s="110">
        <f t="shared" si="219"/>
        <v>1.0023586499999999</v>
      </c>
      <c r="X257" s="103">
        <f t="shared" si="220"/>
        <v>1.6356238400000001</v>
      </c>
      <c r="Y257" s="103">
        <f t="shared" si="221"/>
        <v>0</v>
      </c>
      <c r="Z257" s="114" t="str">
        <f t="shared" si="232"/>
        <v>A+J=</v>
      </c>
      <c r="AA257" s="108">
        <f t="shared" si="233"/>
        <v>45159</v>
      </c>
      <c r="AB257" s="4"/>
      <c r="AD257" s="178">
        <f>[2]Plan1!A316</f>
        <v>46381</v>
      </c>
      <c r="AE257" s="129" t="str">
        <f>[2]Plan1!C316</f>
        <v>Natal</v>
      </c>
      <c r="AG257" s="119">
        <f t="shared" si="248"/>
        <v>86</v>
      </c>
      <c r="AH257" s="121">
        <f t="shared" si="249"/>
        <v>47503</v>
      </c>
      <c r="AI257" s="121">
        <f t="shared" si="242"/>
        <v>47501</v>
      </c>
      <c r="AJ257" s="121">
        <f t="shared" si="243"/>
        <v>47504</v>
      </c>
      <c r="AK257" s="121">
        <f t="shared" si="246"/>
        <v>47534</v>
      </c>
      <c r="AL257" s="119">
        <f t="shared" si="244"/>
        <v>22</v>
      </c>
      <c r="AM257" s="121">
        <f t="shared" si="247"/>
        <v>47506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22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3"/>
      <c r="DH257" s="1"/>
      <c r="DI257" s="1"/>
      <c r="DJ257" s="1"/>
      <c r="DK257" s="1"/>
      <c r="DL257" s="1"/>
      <c r="DM257" s="1"/>
      <c r="DN257" s="1"/>
      <c r="DO257" s="1"/>
      <c r="DP257" s="1"/>
      <c r="DQ257" s="4"/>
    </row>
    <row r="258" spans="1:127" ht="15" x14ac:dyDescent="0.2">
      <c r="A258" s="102">
        <f t="shared" si="222"/>
        <v>45134</v>
      </c>
      <c r="B258" s="103">
        <f t="shared" si="214"/>
        <v>695.50276498000005</v>
      </c>
      <c r="C258" s="180">
        <f t="shared" si="235"/>
        <v>688.55225513623225</v>
      </c>
      <c r="D258" s="104">
        <f t="shared" si="223"/>
        <v>1131.058</v>
      </c>
      <c r="E258" s="105">
        <f t="shared" si="238"/>
        <v>1109.23</v>
      </c>
      <c r="F258" s="106">
        <f t="shared" si="239"/>
        <v>45097</v>
      </c>
      <c r="G258" s="107">
        <f t="shared" si="215"/>
        <v>-1.9298745068776268E-2</v>
      </c>
      <c r="H258" s="108">
        <f t="shared" si="231"/>
        <v>45159</v>
      </c>
      <c r="I258" s="108">
        <f t="shared" si="216"/>
        <v>45159</v>
      </c>
      <c r="J258" s="109">
        <f t="shared" si="224"/>
        <v>22</v>
      </c>
      <c r="K258" s="109">
        <f t="shared" si="245"/>
        <v>5</v>
      </c>
      <c r="L258" s="8">
        <f t="shared" si="225"/>
        <v>1</v>
      </c>
      <c r="M258" s="110">
        <f t="shared" si="241"/>
        <v>1</v>
      </c>
      <c r="N258" s="110">
        <f t="shared" si="236"/>
        <v>1.0071241942009983</v>
      </c>
      <c r="O258" s="103">
        <f t="shared" si="240"/>
        <v>1.0071241900000001</v>
      </c>
      <c r="P258" s="103">
        <f t="shared" si="217"/>
        <v>693.45763222000005</v>
      </c>
      <c r="Q258" s="11">
        <f t="shared" si="234"/>
        <v>0</v>
      </c>
      <c r="R258" s="30">
        <f t="shared" si="226"/>
        <v>0</v>
      </c>
      <c r="S258" s="8">
        <f t="shared" si="218"/>
        <v>0</v>
      </c>
      <c r="T258" s="113">
        <f t="shared" si="227"/>
        <v>0.16</v>
      </c>
      <c r="U258" s="111">
        <f t="shared" si="237"/>
        <v>5</v>
      </c>
      <c r="V258" s="111">
        <v>252</v>
      </c>
      <c r="W258" s="110">
        <f t="shared" si="219"/>
        <v>1.0029491820000001</v>
      </c>
      <c r="X258" s="103">
        <f t="shared" si="220"/>
        <v>2.04513276</v>
      </c>
      <c r="Y258" s="103">
        <f t="shared" si="221"/>
        <v>0</v>
      </c>
      <c r="Z258" s="114" t="str">
        <f t="shared" si="232"/>
        <v>A+J=</v>
      </c>
      <c r="AA258" s="108">
        <f t="shared" si="233"/>
        <v>45159</v>
      </c>
      <c r="AB258" s="4"/>
      <c r="AD258" s="178">
        <f>[2]Plan1!A317</f>
        <v>46388</v>
      </c>
      <c r="AE258" s="129" t="str">
        <f>[2]Plan1!C317</f>
        <v>Confraternização Universal</v>
      </c>
      <c r="AG258" s="119">
        <f t="shared" si="248"/>
        <v>87</v>
      </c>
      <c r="AH258" s="121">
        <f t="shared" si="249"/>
        <v>47534</v>
      </c>
      <c r="AI258" s="121">
        <f t="shared" si="242"/>
        <v>47533</v>
      </c>
      <c r="AJ258" s="121">
        <f t="shared" si="243"/>
        <v>47534</v>
      </c>
      <c r="AK258" s="121">
        <f t="shared" si="246"/>
        <v>47562</v>
      </c>
      <c r="AL258" s="119">
        <f t="shared" si="244"/>
        <v>18</v>
      </c>
      <c r="AM258" s="121">
        <f t="shared" si="247"/>
        <v>47536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22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3"/>
      <c r="DH258" s="1"/>
      <c r="DI258" s="1"/>
      <c r="DJ258" s="1"/>
      <c r="DK258" s="1"/>
      <c r="DL258" s="1"/>
      <c r="DM258" s="1"/>
      <c r="DN258" s="1"/>
      <c r="DO258" s="1"/>
      <c r="DP258" s="1"/>
      <c r="DQ258" s="4"/>
    </row>
    <row r="259" spans="1:127" ht="15" x14ac:dyDescent="0.2">
      <c r="A259" s="102">
        <f t="shared" si="222"/>
        <v>45135</v>
      </c>
      <c r="B259" s="103">
        <f t="shared" si="214"/>
        <v>695.91251453000007</v>
      </c>
      <c r="C259" s="180">
        <f t="shared" si="235"/>
        <v>688.55225513623225</v>
      </c>
      <c r="D259" s="104">
        <f t="shared" si="223"/>
        <v>1131.058</v>
      </c>
      <c r="E259" s="105">
        <f t="shared" si="238"/>
        <v>1109.23</v>
      </c>
      <c r="F259" s="106">
        <f t="shared" si="239"/>
        <v>45097</v>
      </c>
      <c r="G259" s="107">
        <f t="shared" si="215"/>
        <v>-1.9298745068776268E-2</v>
      </c>
      <c r="H259" s="108">
        <f t="shared" si="231"/>
        <v>45159</v>
      </c>
      <c r="I259" s="108">
        <f t="shared" si="216"/>
        <v>45159</v>
      </c>
      <c r="J259" s="109">
        <f t="shared" si="224"/>
        <v>22</v>
      </c>
      <c r="K259" s="109">
        <f t="shared" si="245"/>
        <v>6</v>
      </c>
      <c r="L259" s="8">
        <f t="shared" si="225"/>
        <v>1</v>
      </c>
      <c r="M259" s="110">
        <f t="shared" si="241"/>
        <v>1</v>
      </c>
      <c r="N259" s="110">
        <f t="shared" si="236"/>
        <v>1.0071241942009983</v>
      </c>
      <c r="O259" s="103">
        <f t="shared" si="240"/>
        <v>1.0071241900000001</v>
      </c>
      <c r="P259" s="103">
        <f t="shared" si="217"/>
        <v>693.45763222000005</v>
      </c>
      <c r="Q259" s="11">
        <f t="shared" si="234"/>
        <v>0</v>
      </c>
      <c r="R259" s="30">
        <f t="shared" si="226"/>
        <v>0</v>
      </c>
      <c r="S259" s="8">
        <f t="shared" si="218"/>
        <v>0</v>
      </c>
      <c r="T259" s="113">
        <f t="shared" si="227"/>
        <v>0.16</v>
      </c>
      <c r="U259" s="111">
        <f t="shared" si="237"/>
        <v>6</v>
      </c>
      <c r="V259" s="111">
        <v>252</v>
      </c>
      <c r="W259" s="110">
        <f t="shared" si="219"/>
        <v>1.003540061</v>
      </c>
      <c r="X259" s="103">
        <f t="shared" si="220"/>
        <v>2.4548823099999999</v>
      </c>
      <c r="Y259" s="103">
        <f t="shared" si="221"/>
        <v>0</v>
      </c>
      <c r="Z259" s="114" t="str">
        <f t="shared" si="232"/>
        <v>A+J=</v>
      </c>
      <c r="AA259" s="108">
        <f t="shared" si="233"/>
        <v>45159</v>
      </c>
      <c r="AB259" s="4"/>
      <c r="AD259" s="178">
        <f>[2]Plan1!A318</f>
        <v>46426</v>
      </c>
      <c r="AE259" s="129" t="str">
        <f>[2]Plan1!C318</f>
        <v>Carnaval</v>
      </c>
      <c r="AG259" s="119">
        <f t="shared" si="248"/>
        <v>88</v>
      </c>
      <c r="AH259" s="121">
        <f t="shared" si="249"/>
        <v>47562</v>
      </c>
      <c r="AI259" s="121">
        <f t="shared" si="242"/>
        <v>47561</v>
      </c>
      <c r="AJ259" s="121">
        <f t="shared" si="243"/>
        <v>47562</v>
      </c>
      <c r="AK259" s="121">
        <f t="shared" si="246"/>
        <v>47595</v>
      </c>
      <c r="AL259" s="119">
        <f t="shared" si="244"/>
        <v>22</v>
      </c>
      <c r="AM259" s="121">
        <f t="shared" si="247"/>
        <v>47564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22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3"/>
      <c r="DH259" s="1"/>
      <c r="DI259" s="1"/>
      <c r="DJ259" s="1"/>
      <c r="DK259" s="1"/>
      <c r="DL259" s="1"/>
      <c r="DM259" s="1"/>
      <c r="DN259" s="1"/>
      <c r="DO259" s="1"/>
      <c r="DP259" s="1"/>
      <c r="DQ259" s="4"/>
      <c r="DR259" s="1"/>
      <c r="DS259" s="1"/>
      <c r="DT259" s="1"/>
      <c r="DU259" s="1"/>
      <c r="DV259" s="1"/>
      <c r="DW259" s="1"/>
    </row>
    <row r="260" spans="1:127" ht="15" x14ac:dyDescent="0.2">
      <c r="A260" s="102">
        <f t="shared" si="222"/>
        <v>45136</v>
      </c>
      <c r="B260" s="103">
        <f t="shared" si="214"/>
        <v>696.32250541000008</v>
      </c>
      <c r="C260" s="180">
        <f t="shared" si="235"/>
        <v>688.55225513623225</v>
      </c>
      <c r="D260" s="104">
        <f t="shared" si="223"/>
        <v>1131.058</v>
      </c>
      <c r="E260" s="105">
        <f t="shared" si="238"/>
        <v>1109.23</v>
      </c>
      <c r="F260" s="106">
        <f t="shared" si="239"/>
        <v>45097</v>
      </c>
      <c r="G260" s="107">
        <f t="shared" si="215"/>
        <v>-1.9298745068776268E-2</v>
      </c>
      <c r="H260" s="108">
        <f t="shared" si="231"/>
        <v>45159</v>
      </c>
      <c r="I260" s="108">
        <f t="shared" si="216"/>
        <v>45159</v>
      </c>
      <c r="J260" s="109">
        <f t="shared" si="224"/>
        <v>22</v>
      </c>
      <c r="K260" s="109">
        <f t="shared" si="245"/>
        <v>7</v>
      </c>
      <c r="L260" s="8">
        <f t="shared" si="225"/>
        <v>1</v>
      </c>
      <c r="M260" s="110">
        <f t="shared" si="241"/>
        <v>1</v>
      </c>
      <c r="N260" s="110">
        <f t="shared" si="236"/>
        <v>1.0071241942009983</v>
      </c>
      <c r="O260" s="103">
        <f t="shared" si="240"/>
        <v>1.0071241900000001</v>
      </c>
      <c r="P260" s="103">
        <f t="shared" si="217"/>
        <v>693.45763222000005</v>
      </c>
      <c r="Q260" s="11">
        <f t="shared" si="234"/>
        <v>0</v>
      </c>
      <c r="R260" s="30">
        <f t="shared" si="226"/>
        <v>0</v>
      </c>
      <c r="S260" s="8">
        <f t="shared" si="218"/>
        <v>0</v>
      </c>
      <c r="T260" s="113">
        <f t="shared" si="227"/>
        <v>0.16</v>
      </c>
      <c r="U260" s="111">
        <f t="shared" si="237"/>
        <v>7</v>
      </c>
      <c r="V260" s="111">
        <v>252</v>
      </c>
      <c r="W260" s="110">
        <f t="shared" si="219"/>
        <v>1.004131288</v>
      </c>
      <c r="X260" s="103">
        <f t="shared" si="220"/>
        <v>2.86487319</v>
      </c>
      <c r="Y260" s="103">
        <f t="shared" si="221"/>
        <v>0</v>
      </c>
      <c r="Z260" s="114" t="str">
        <f t="shared" si="232"/>
        <v>A+J=</v>
      </c>
      <c r="AA260" s="108">
        <f t="shared" si="233"/>
        <v>45159</v>
      </c>
      <c r="AB260" s="4"/>
      <c r="AD260" s="178">
        <f>[2]Plan1!A319</f>
        <v>46427</v>
      </c>
      <c r="AE260" s="129" t="str">
        <f>[2]Plan1!C319</f>
        <v>Carnaval</v>
      </c>
      <c r="AG260" s="119">
        <f t="shared" si="248"/>
        <v>89</v>
      </c>
      <c r="AH260" s="121">
        <f t="shared" si="249"/>
        <v>47593</v>
      </c>
      <c r="AI260" s="121">
        <f t="shared" si="242"/>
        <v>47591</v>
      </c>
      <c r="AJ260" s="121">
        <f t="shared" si="243"/>
        <v>47595</v>
      </c>
      <c r="AK260" s="121">
        <f t="shared" si="246"/>
        <v>47623</v>
      </c>
      <c r="AL260" s="119">
        <f t="shared" si="244"/>
        <v>19</v>
      </c>
      <c r="AM260" s="121">
        <f t="shared" si="247"/>
        <v>47597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22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3"/>
      <c r="DH260" s="1"/>
      <c r="DI260" s="1"/>
      <c r="DJ260" s="1"/>
      <c r="DK260" s="1"/>
      <c r="DL260" s="1"/>
      <c r="DM260" s="1"/>
      <c r="DN260" s="1"/>
      <c r="DO260" s="1"/>
      <c r="DP260" s="1"/>
      <c r="DQ260" s="4"/>
      <c r="DR260" s="1"/>
      <c r="DS260" s="1"/>
      <c r="DT260" s="1"/>
      <c r="DU260" s="1"/>
      <c r="DV260" s="1"/>
      <c r="DW260" s="1"/>
    </row>
    <row r="261" spans="1:127" ht="15" x14ac:dyDescent="0.2">
      <c r="A261" s="102">
        <f t="shared" si="222"/>
        <v>45137</v>
      </c>
      <c r="B261" s="103">
        <f t="shared" si="214"/>
        <v>696.32250541000008</v>
      </c>
      <c r="C261" s="180">
        <f t="shared" si="235"/>
        <v>688.55225513623225</v>
      </c>
      <c r="D261" s="104">
        <f t="shared" si="223"/>
        <v>1131.058</v>
      </c>
      <c r="E261" s="105">
        <f t="shared" si="238"/>
        <v>1109.23</v>
      </c>
      <c r="F261" s="106">
        <f t="shared" si="239"/>
        <v>45097</v>
      </c>
      <c r="G261" s="107">
        <f t="shared" si="215"/>
        <v>-1.9298745068776268E-2</v>
      </c>
      <c r="H261" s="108">
        <f t="shared" si="231"/>
        <v>45159</v>
      </c>
      <c r="I261" s="108">
        <f t="shared" si="216"/>
        <v>45159</v>
      </c>
      <c r="J261" s="109">
        <f t="shared" si="224"/>
        <v>22</v>
      </c>
      <c r="K261" s="109">
        <f t="shared" si="245"/>
        <v>7</v>
      </c>
      <c r="L261" s="8">
        <f t="shared" si="225"/>
        <v>1</v>
      </c>
      <c r="M261" s="110">
        <f t="shared" si="241"/>
        <v>1</v>
      </c>
      <c r="N261" s="110">
        <f t="shared" si="236"/>
        <v>1.0071241942009983</v>
      </c>
      <c r="O261" s="103">
        <f t="shared" si="240"/>
        <v>1.0071241900000001</v>
      </c>
      <c r="P261" s="103">
        <f t="shared" si="217"/>
        <v>693.45763222000005</v>
      </c>
      <c r="Q261" s="11">
        <f t="shared" si="234"/>
        <v>0</v>
      </c>
      <c r="R261" s="30">
        <f t="shared" si="226"/>
        <v>0</v>
      </c>
      <c r="S261" s="8">
        <f t="shared" si="218"/>
        <v>0</v>
      </c>
      <c r="T261" s="113">
        <f t="shared" si="227"/>
        <v>0.16</v>
      </c>
      <c r="U261" s="111">
        <f t="shared" si="237"/>
        <v>7</v>
      </c>
      <c r="V261" s="111">
        <v>252</v>
      </c>
      <c r="W261" s="110">
        <f t="shared" si="219"/>
        <v>1.004131288</v>
      </c>
      <c r="X261" s="103">
        <f t="shared" si="220"/>
        <v>2.86487319</v>
      </c>
      <c r="Y261" s="103">
        <f t="shared" si="221"/>
        <v>0</v>
      </c>
      <c r="Z261" s="114" t="str">
        <f t="shared" si="232"/>
        <v>A+J=</v>
      </c>
      <c r="AA261" s="108">
        <f t="shared" si="233"/>
        <v>45159</v>
      </c>
      <c r="AB261" s="4"/>
      <c r="AD261" s="178">
        <f>[2]Plan1!A320</f>
        <v>46472</v>
      </c>
      <c r="AE261" s="129" t="str">
        <f>[2]Plan1!C320</f>
        <v>Paixão de Cristo</v>
      </c>
      <c r="AG261" s="119">
        <f t="shared" si="248"/>
        <v>90</v>
      </c>
      <c r="AH261" s="121">
        <f t="shared" si="249"/>
        <v>47623</v>
      </c>
      <c r="AI261" s="121">
        <f t="shared" si="242"/>
        <v>47620</v>
      </c>
      <c r="AJ261" s="121">
        <f t="shared" si="243"/>
        <v>47623</v>
      </c>
      <c r="AK261" s="121">
        <f t="shared" si="246"/>
        <v>47655</v>
      </c>
      <c r="AL261" s="119">
        <f t="shared" si="244"/>
        <v>23</v>
      </c>
      <c r="AM261" s="121">
        <f t="shared" si="247"/>
        <v>47625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22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3"/>
      <c r="DH261" s="1"/>
      <c r="DI261" s="1"/>
      <c r="DJ261" s="1"/>
      <c r="DK261" s="1"/>
      <c r="DL261" s="1"/>
      <c r="DM261" s="1"/>
      <c r="DN261" s="1"/>
      <c r="DO261" s="1"/>
      <c r="DP261" s="1"/>
      <c r="DQ261" s="4"/>
      <c r="DR261" s="1"/>
      <c r="DS261" s="1"/>
      <c r="DT261" s="1"/>
      <c r="DU261" s="1"/>
      <c r="DV261" s="1"/>
      <c r="DW261" s="1"/>
    </row>
    <row r="262" spans="1:127" ht="15" x14ac:dyDescent="0.2">
      <c r="A262" s="102">
        <f t="shared" si="222"/>
        <v>45138</v>
      </c>
      <c r="B262" s="103">
        <f t="shared" si="214"/>
        <v>696.32250541000008</v>
      </c>
      <c r="C262" s="180">
        <f t="shared" si="235"/>
        <v>688.55225513623225</v>
      </c>
      <c r="D262" s="104">
        <f t="shared" si="223"/>
        <v>1131.058</v>
      </c>
      <c r="E262" s="105">
        <f t="shared" si="238"/>
        <v>1109.23</v>
      </c>
      <c r="F262" s="106">
        <f t="shared" si="239"/>
        <v>45097</v>
      </c>
      <c r="G262" s="107">
        <f t="shared" si="215"/>
        <v>-1.9298745068776268E-2</v>
      </c>
      <c r="H262" s="108">
        <f t="shared" si="231"/>
        <v>45159</v>
      </c>
      <c r="I262" s="108">
        <f t="shared" si="216"/>
        <v>45159</v>
      </c>
      <c r="J262" s="109">
        <f t="shared" si="224"/>
        <v>22</v>
      </c>
      <c r="K262" s="109">
        <f t="shared" si="245"/>
        <v>7</v>
      </c>
      <c r="L262" s="8">
        <f t="shared" si="225"/>
        <v>1</v>
      </c>
      <c r="M262" s="110">
        <f t="shared" si="241"/>
        <v>1</v>
      </c>
      <c r="N262" s="110">
        <f t="shared" si="236"/>
        <v>1.0071241942009983</v>
      </c>
      <c r="O262" s="103">
        <f t="shared" si="240"/>
        <v>1.0071241900000001</v>
      </c>
      <c r="P262" s="103">
        <f t="shared" si="217"/>
        <v>693.45763222000005</v>
      </c>
      <c r="Q262" s="11">
        <f t="shared" si="234"/>
        <v>0</v>
      </c>
      <c r="R262" s="30">
        <f t="shared" si="226"/>
        <v>0</v>
      </c>
      <c r="S262" s="8">
        <f t="shared" si="218"/>
        <v>0</v>
      </c>
      <c r="T262" s="113">
        <f t="shared" si="227"/>
        <v>0.16</v>
      </c>
      <c r="U262" s="111">
        <f t="shared" si="237"/>
        <v>7</v>
      </c>
      <c r="V262" s="111">
        <v>252</v>
      </c>
      <c r="W262" s="110">
        <f t="shared" si="219"/>
        <v>1.004131288</v>
      </c>
      <c r="X262" s="103">
        <f t="shared" si="220"/>
        <v>2.86487319</v>
      </c>
      <c r="Y262" s="103">
        <f t="shared" si="221"/>
        <v>0</v>
      </c>
      <c r="Z262" s="114" t="str">
        <f t="shared" si="232"/>
        <v>A+J=</v>
      </c>
      <c r="AA262" s="108">
        <f t="shared" si="233"/>
        <v>45159</v>
      </c>
      <c r="AB262" s="4"/>
      <c r="AD262" s="178">
        <f>[2]Plan1!A321</f>
        <v>46498</v>
      </c>
      <c r="AE262" s="129" t="str">
        <f>[2]Plan1!C321</f>
        <v>Tiradentes</v>
      </c>
      <c r="AG262" s="119">
        <f t="shared" si="248"/>
        <v>91</v>
      </c>
      <c r="AH262" s="121">
        <f t="shared" si="249"/>
        <v>47654</v>
      </c>
      <c r="AI262" s="121">
        <f t="shared" si="242"/>
        <v>47653</v>
      </c>
      <c r="AJ262" s="121">
        <f t="shared" si="243"/>
        <v>47655</v>
      </c>
      <c r="AK262" s="121">
        <f t="shared" si="246"/>
        <v>47686</v>
      </c>
      <c r="AL262" s="119">
        <f t="shared" si="244"/>
        <v>21</v>
      </c>
      <c r="AM262" s="121">
        <f t="shared" si="247"/>
        <v>47659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22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3"/>
      <c r="DH262" s="1"/>
      <c r="DI262" s="1"/>
      <c r="DJ262" s="1"/>
      <c r="DK262" s="1"/>
      <c r="DL262" s="1"/>
      <c r="DM262" s="1"/>
      <c r="DN262" s="1"/>
      <c r="DO262" s="1"/>
      <c r="DP262" s="1"/>
      <c r="DQ262" s="4"/>
      <c r="DR262" s="1"/>
      <c r="DS262" s="1"/>
      <c r="DT262" s="1"/>
      <c r="DU262" s="1"/>
      <c r="DV262" s="1"/>
      <c r="DW262" s="1"/>
    </row>
    <row r="263" spans="1:127" ht="15" x14ac:dyDescent="0.2">
      <c r="A263" s="102">
        <f t="shared" si="222"/>
        <v>45139</v>
      </c>
      <c r="B263" s="103">
        <f t="shared" si="214"/>
        <v>696.73273830000005</v>
      </c>
      <c r="C263" s="180">
        <f t="shared" si="235"/>
        <v>688.55225513623225</v>
      </c>
      <c r="D263" s="104">
        <f t="shared" si="223"/>
        <v>1131.058</v>
      </c>
      <c r="E263" s="105">
        <f t="shared" si="238"/>
        <v>1109.23</v>
      </c>
      <c r="F263" s="106">
        <f t="shared" si="239"/>
        <v>45097</v>
      </c>
      <c r="G263" s="107">
        <f t="shared" si="215"/>
        <v>-1.9298745068776268E-2</v>
      </c>
      <c r="H263" s="108">
        <f t="shared" si="231"/>
        <v>45159</v>
      </c>
      <c r="I263" s="108">
        <f t="shared" si="216"/>
        <v>45159</v>
      </c>
      <c r="J263" s="109">
        <f t="shared" si="224"/>
        <v>22</v>
      </c>
      <c r="K263" s="109">
        <f t="shared" si="245"/>
        <v>8</v>
      </c>
      <c r="L263" s="8">
        <f t="shared" si="225"/>
        <v>1</v>
      </c>
      <c r="M263" s="110">
        <f t="shared" si="241"/>
        <v>1</v>
      </c>
      <c r="N263" s="110">
        <f t="shared" si="236"/>
        <v>1.0071241942009983</v>
      </c>
      <c r="O263" s="103">
        <f t="shared" si="240"/>
        <v>1.0071241900000001</v>
      </c>
      <c r="P263" s="103">
        <f t="shared" si="217"/>
        <v>693.45763222000005</v>
      </c>
      <c r="Q263" s="11">
        <f t="shared" si="234"/>
        <v>0</v>
      </c>
      <c r="R263" s="30">
        <f t="shared" si="226"/>
        <v>0</v>
      </c>
      <c r="S263" s="8">
        <f t="shared" si="218"/>
        <v>0</v>
      </c>
      <c r="T263" s="113">
        <f t="shared" si="227"/>
        <v>0.16</v>
      </c>
      <c r="U263" s="111">
        <f t="shared" si="237"/>
        <v>8</v>
      </c>
      <c r="V263" s="111">
        <v>252</v>
      </c>
      <c r="W263" s="110">
        <f t="shared" si="219"/>
        <v>1.0047228640000001</v>
      </c>
      <c r="X263" s="103">
        <f>TRUNC((P263*(W263-1)),8)</f>
        <v>3.27510608</v>
      </c>
      <c r="Y263" s="103">
        <f t="shared" si="221"/>
        <v>0</v>
      </c>
      <c r="Z263" s="114" t="str">
        <f t="shared" si="232"/>
        <v>A+J=</v>
      </c>
      <c r="AA263" s="108">
        <f t="shared" si="233"/>
        <v>45159</v>
      </c>
      <c r="AB263" s="4"/>
      <c r="AD263" s="178">
        <f>[2]Plan1!A322</f>
        <v>46508</v>
      </c>
      <c r="AE263" s="129" t="str">
        <f>[2]Plan1!C322</f>
        <v>Dia do Trabalho</v>
      </c>
      <c r="AG263" s="119">
        <f t="shared" si="248"/>
        <v>92</v>
      </c>
      <c r="AH263" s="121">
        <f t="shared" si="249"/>
        <v>47684</v>
      </c>
      <c r="AI263" s="121">
        <f t="shared" si="242"/>
        <v>47683</v>
      </c>
      <c r="AJ263" s="121">
        <f t="shared" si="243"/>
        <v>47686</v>
      </c>
      <c r="AK263" s="121">
        <f t="shared" si="246"/>
        <v>47715</v>
      </c>
      <c r="AL263" s="119">
        <f t="shared" si="244"/>
        <v>21</v>
      </c>
      <c r="AM263" s="121">
        <f t="shared" si="247"/>
        <v>47688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22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3"/>
      <c r="DH263" s="1"/>
      <c r="DI263" s="1"/>
      <c r="DJ263" s="1"/>
      <c r="DK263" s="1"/>
      <c r="DL263" s="1"/>
      <c r="DM263" s="1"/>
      <c r="DN263" s="1"/>
      <c r="DO263" s="1"/>
      <c r="DP263" s="1"/>
      <c r="DQ263" s="4"/>
      <c r="DR263" s="1"/>
      <c r="DS263" s="1"/>
      <c r="DT263" s="1"/>
      <c r="DU263" s="1"/>
      <c r="DV263" s="1"/>
      <c r="DW263" s="1"/>
    </row>
    <row r="264" spans="1:127" ht="15" x14ac:dyDescent="0.2">
      <c r="A264" s="102">
        <f t="shared" si="222"/>
        <v>45140</v>
      </c>
      <c r="B264" s="103">
        <f t="shared" si="214"/>
        <v>697.14321252000002</v>
      </c>
      <c r="C264" s="180">
        <f t="shared" si="235"/>
        <v>688.55225513623225</v>
      </c>
      <c r="D264" s="104">
        <f t="shared" si="223"/>
        <v>1131.058</v>
      </c>
      <c r="E264" s="105">
        <f t="shared" si="238"/>
        <v>1109.23</v>
      </c>
      <c r="F264" s="106">
        <f t="shared" si="239"/>
        <v>45097</v>
      </c>
      <c r="G264" s="107">
        <f t="shared" si="215"/>
        <v>-1.9298745068776268E-2</v>
      </c>
      <c r="H264" s="108">
        <f t="shared" si="231"/>
        <v>45159</v>
      </c>
      <c r="I264" s="108">
        <f t="shared" si="216"/>
        <v>45159</v>
      </c>
      <c r="J264" s="109">
        <f t="shared" si="224"/>
        <v>22</v>
      </c>
      <c r="K264" s="109">
        <f t="shared" si="245"/>
        <v>9</v>
      </c>
      <c r="L264" s="8">
        <f t="shared" si="225"/>
        <v>1</v>
      </c>
      <c r="M264" s="110">
        <f t="shared" si="241"/>
        <v>1</v>
      </c>
      <c r="N264" s="110">
        <f t="shared" si="236"/>
        <v>1.0071241942009983</v>
      </c>
      <c r="O264" s="103">
        <f t="shared" si="240"/>
        <v>1.0071241900000001</v>
      </c>
      <c r="P264" s="103">
        <f t="shared" si="217"/>
        <v>693.45763222000005</v>
      </c>
      <c r="Q264" s="11">
        <f t="shared" si="234"/>
        <v>0</v>
      </c>
      <c r="R264" s="30">
        <f t="shared" si="226"/>
        <v>0</v>
      </c>
      <c r="S264" s="8">
        <f t="shared" si="218"/>
        <v>0</v>
      </c>
      <c r="T264" s="113">
        <f t="shared" si="227"/>
        <v>0.16</v>
      </c>
      <c r="U264" s="111">
        <f t="shared" si="237"/>
        <v>9</v>
      </c>
      <c r="V264" s="111">
        <v>252</v>
      </c>
      <c r="W264" s="110">
        <f t="shared" si="219"/>
        <v>1.005314788</v>
      </c>
      <c r="X264" s="103">
        <f t="shared" si="220"/>
        <v>3.6855802999999998</v>
      </c>
      <c r="Y264" s="103">
        <f t="shared" si="221"/>
        <v>0</v>
      </c>
      <c r="Z264" s="114" t="str">
        <f t="shared" si="232"/>
        <v>A+J=</v>
      </c>
      <c r="AA264" s="108">
        <f t="shared" si="233"/>
        <v>45159</v>
      </c>
      <c r="AB264" s="4"/>
      <c r="AD264" s="178">
        <f>[2]Plan1!A323</f>
        <v>46534</v>
      </c>
      <c r="AE264" s="129" t="str">
        <f>[2]Plan1!C323</f>
        <v>Corpus Christi</v>
      </c>
      <c r="AG264" s="119">
        <f t="shared" si="248"/>
        <v>93</v>
      </c>
      <c r="AH264" s="121">
        <f t="shared" si="249"/>
        <v>47715</v>
      </c>
      <c r="AI264" s="121">
        <f t="shared" si="242"/>
        <v>47714</v>
      </c>
      <c r="AJ264" s="121">
        <f t="shared" si="243"/>
        <v>47715</v>
      </c>
      <c r="AK264" s="121">
        <f t="shared" si="246"/>
        <v>47746</v>
      </c>
      <c r="AL264" s="119">
        <f t="shared" si="244"/>
        <v>23</v>
      </c>
      <c r="AM264" s="121">
        <f t="shared" si="247"/>
        <v>47717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22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3"/>
      <c r="DH264" s="1"/>
      <c r="DI264" s="1"/>
      <c r="DJ264" s="1"/>
      <c r="DK264" s="1"/>
      <c r="DL264" s="1"/>
      <c r="DM264" s="1"/>
      <c r="DN264" s="1"/>
      <c r="DO264" s="1"/>
      <c r="DP264" s="1"/>
      <c r="DQ264" s="4"/>
      <c r="DR264" s="1"/>
      <c r="DS264" s="1"/>
      <c r="DT264" s="1"/>
      <c r="DU264" s="1"/>
      <c r="DV264" s="1"/>
      <c r="DW264" s="1"/>
    </row>
    <row r="265" spans="1:127" ht="15" x14ac:dyDescent="0.2">
      <c r="A265" s="102">
        <f t="shared" si="222"/>
        <v>45141</v>
      </c>
      <c r="B265" s="103">
        <f t="shared" si="214"/>
        <v>697.55392875000007</v>
      </c>
      <c r="C265" s="180">
        <f t="shared" si="235"/>
        <v>688.55225513623225</v>
      </c>
      <c r="D265" s="104">
        <f t="shared" si="223"/>
        <v>1131.058</v>
      </c>
      <c r="E265" s="105">
        <f t="shared" si="238"/>
        <v>1109.23</v>
      </c>
      <c r="F265" s="106">
        <f t="shared" si="239"/>
        <v>45097</v>
      </c>
      <c r="G265" s="107">
        <f t="shared" si="215"/>
        <v>-1.9298745068776268E-2</v>
      </c>
      <c r="H265" s="108">
        <f t="shared" si="231"/>
        <v>45159</v>
      </c>
      <c r="I265" s="108">
        <f t="shared" si="216"/>
        <v>45159</v>
      </c>
      <c r="J265" s="109">
        <f t="shared" si="224"/>
        <v>22</v>
      </c>
      <c r="K265" s="109">
        <f t="shared" si="245"/>
        <v>10</v>
      </c>
      <c r="L265" s="8">
        <f t="shared" si="225"/>
        <v>1</v>
      </c>
      <c r="M265" s="110">
        <f t="shared" si="241"/>
        <v>1</v>
      </c>
      <c r="N265" s="110">
        <f t="shared" si="236"/>
        <v>1.0071241942009983</v>
      </c>
      <c r="O265" s="103">
        <f t="shared" si="240"/>
        <v>1.0071241900000001</v>
      </c>
      <c r="P265" s="103">
        <f t="shared" si="217"/>
        <v>693.45763222000005</v>
      </c>
      <c r="Q265" s="11">
        <f t="shared" si="234"/>
        <v>0</v>
      </c>
      <c r="R265" s="30">
        <f t="shared" si="226"/>
        <v>0</v>
      </c>
      <c r="S265" s="8">
        <f t="shared" si="218"/>
        <v>0</v>
      </c>
      <c r="T265" s="113">
        <f t="shared" si="227"/>
        <v>0.16</v>
      </c>
      <c r="U265" s="111">
        <f t="shared" si="237"/>
        <v>10</v>
      </c>
      <c r="V265" s="111">
        <v>252</v>
      </c>
      <c r="W265" s="110">
        <f t="shared" si="219"/>
        <v>1.005907061</v>
      </c>
      <c r="X265" s="103">
        <f t="shared" si="220"/>
        <v>4.09629653</v>
      </c>
      <c r="Y265" s="103">
        <f t="shared" si="221"/>
        <v>0</v>
      </c>
      <c r="Z265" s="114" t="str">
        <f t="shared" si="232"/>
        <v>A+J=</v>
      </c>
      <c r="AA265" s="108">
        <f t="shared" si="233"/>
        <v>45159</v>
      </c>
      <c r="AB265" s="4"/>
      <c r="AD265" s="178">
        <f>[2]Plan1!A324</f>
        <v>46637</v>
      </c>
      <c r="AE265" s="129" t="str">
        <f>[2]Plan1!C324</f>
        <v>Independência do Brasil</v>
      </c>
      <c r="AG265" s="119">
        <f t="shared" si="248"/>
        <v>94</v>
      </c>
      <c r="AH265" s="121">
        <f t="shared" si="249"/>
        <v>47746</v>
      </c>
      <c r="AI265" s="121">
        <f t="shared" si="242"/>
        <v>47745</v>
      </c>
      <c r="AJ265" s="121">
        <f t="shared" si="243"/>
        <v>47746</v>
      </c>
      <c r="AK265" s="121">
        <f t="shared" si="246"/>
        <v>47777</v>
      </c>
      <c r="AL265" s="119">
        <f t="shared" si="244"/>
        <v>21</v>
      </c>
      <c r="AM265" s="121">
        <f t="shared" si="247"/>
        <v>47750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22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3"/>
      <c r="DH265" s="1"/>
      <c r="DI265" s="1"/>
      <c r="DJ265" s="1"/>
      <c r="DK265" s="1"/>
      <c r="DL265" s="1"/>
      <c r="DM265" s="1"/>
      <c r="DN265" s="1"/>
      <c r="DO265" s="1"/>
      <c r="DP265" s="1"/>
      <c r="DQ265" s="4"/>
      <c r="DR265" s="1"/>
      <c r="DS265" s="1"/>
      <c r="DT265" s="1"/>
      <c r="DU265" s="1"/>
      <c r="DV265" s="1"/>
      <c r="DW265" s="1"/>
    </row>
    <row r="266" spans="1:127" ht="15" x14ac:dyDescent="0.2">
      <c r="A266" s="102">
        <f t="shared" si="222"/>
        <v>45142</v>
      </c>
      <c r="B266" s="103">
        <f t="shared" ref="B266:B329" si="250">(P266+X266)</f>
        <v>697.96488700000009</v>
      </c>
      <c r="C266" s="180">
        <f t="shared" si="235"/>
        <v>688.55225513623225</v>
      </c>
      <c r="D266" s="104">
        <f t="shared" si="223"/>
        <v>1131.058</v>
      </c>
      <c r="E266" s="105">
        <f t="shared" si="238"/>
        <v>1109.23</v>
      </c>
      <c r="F266" s="106">
        <f t="shared" si="239"/>
        <v>45097</v>
      </c>
      <c r="G266" s="107">
        <f t="shared" ref="G266:G329" si="251">(E266/D266)-1</f>
        <v>-1.9298745068776268E-2</v>
      </c>
      <c r="H266" s="108">
        <f t="shared" si="231"/>
        <v>45159</v>
      </c>
      <c r="I266" s="108">
        <f t="shared" ref="I266:I329" si="252">IF(A266&gt;I265,H266,I265)</f>
        <v>45159</v>
      </c>
      <c r="J266" s="109">
        <f t="shared" si="224"/>
        <v>22</v>
      </c>
      <c r="K266" s="109">
        <f t="shared" si="245"/>
        <v>11</v>
      </c>
      <c r="L266" s="8">
        <f t="shared" si="225"/>
        <v>1</v>
      </c>
      <c r="M266" s="110">
        <f t="shared" si="241"/>
        <v>1</v>
      </c>
      <c r="N266" s="110">
        <f t="shared" si="236"/>
        <v>1.0071241942009983</v>
      </c>
      <c r="O266" s="103">
        <f t="shared" si="240"/>
        <v>1.0071241900000001</v>
      </c>
      <c r="P266" s="103">
        <f t="shared" ref="P266:P329" si="253">TRUNC(C266*O266,8)</f>
        <v>693.45763222000005</v>
      </c>
      <c r="Q266" s="11">
        <f t="shared" si="234"/>
        <v>0</v>
      </c>
      <c r="R266" s="30">
        <f t="shared" si="226"/>
        <v>0</v>
      </c>
      <c r="S266" s="8">
        <f t="shared" ref="S266:S329" si="254">IF(R266&gt;0,TRUNC(R266*P266,8),0)</f>
        <v>0</v>
      </c>
      <c r="T266" s="113">
        <f t="shared" si="227"/>
        <v>0.16</v>
      </c>
      <c r="U266" s="111">
        <f t="shared" si="237"/>
        <v>11</v>
      </c>
      <c r="V266" s="111">
        <v>252</v>
      </c>
      <c r="W266" s="110">
        <f t="shared" ref="W266:W329" si="255">ROUND((1+T266)^TRUNC((U266/V266),9),9)</f>
        <v>1.0064996829999999</v>
      </c>
      <c r="X266" s="103">
        <f t="shared" ref="X266:X329" si="256">TRUNC((P266*(W266-1)),8)</f>
        <v>4.5072547800000002</v>
      </c>
      <c r="Y266" s="103">
        <f t="shared" ref="Y266:Y329" si="257">IF(Q266&gt;0,S266+X266,0)</f>
        <v>0</v>
      </c>
      <c r="Z266" s="114" t="str">
        <f t="shared" si="232"/>
        <v>A+J=</v>
      </c>
      <c r="AA266" s="108">
        <f t="shared" si="233"/>
        <v>45159</v>
      </c>
      <c r="AB266" s="4"/>
      <c r="AD266" s="178">
        <f>[2]Plan1!A325</f>
        <v>46672</v>
      </c>
      <c r="AE266" s="129" t="str">
        <f>[2]Plan1!C325</f>
        <v>Nossa Sr.a Aparecida - Padroeira do Brasil</v>
      </c>
      <c r="AG266" s="119">
        <f t="shared" si="248"/>
        <v>95</v>
      </c>
      <c r="AH266" s="121">
        <f t="shared" si="249"/>
        <v>47776</v>
      </c>
      <c r="AI266" s="121">
        <f t="shared" si="242"/>
        <v>47774</v>
      </c>
      <c r="AJ266" s="121">
        <f t="shared" si="243"/>
        <v>47777</v>
      </c>
      <c r="AK266" s="121">
        <f t="shared" si="246"/>
        <v>47808</v>
      </c>
      <c r="AL266" s="119">
        <f t="shared" si="244"/>
        <v>21</v>
      </c>
      <c r="AM266" s="121">
        <f t="shared" si="247"/>
        <v>47779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22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3"/>
      <c r="DH266" s="1"/>
      <c r="DI266" s="1"/>
      <c r="DJ266" s="1"/>
      <c r="DK266" s="1"/>
      <c r="DL266" s="1"/>
      <c r="DM266" s="1"/>
      <c r="DN266" s="1"/>
      <c r="DO266" s="1"/>
      <c r="DP266" s="1"/>
      <c r="DQ266" s="4"/>
      <c r="DR266" s="1"/>
      <c r="DS266" s="1"/>
      <c r="DT266" s="1"/>
      <c r="DU266" s="1"/>
      <c r="DV266" s="1"/>
      <c r="DW266" s="1"/>
    </row>
    <row r="267" spans="1:127" ht="15" x14ac:dyDescent="0.2">
      <c r="A267" s="102">
        <f t="shared" ref="A267:A330" si="258">(A266+1)</f>
        <v>45143</v>
      </c>
      <c r="B267" s="103">
        <f t="shared" si="250"/>
        <v>698.37608726000008</v>
      </c>
      <c r="C267" s="180">
        <f t="shared" si="235"/>
        <v>688.55225513623225</v>
      </c>
      <c r="D267" s="104">
        <f t="shared" ref="D267:D330" si="259">IF(E267=E266,D266,E266)</f>
        <v>1131.058</v>
      </c>
      <c r="E267" s="105">
        <f t="shared" si="238"/>
        <v>1109.23</v>
      </c>
      <c r="F267" s="106">
        <f t="shared" si="239"/>
        <v>45097</v>
      </c>
      <c r="G267" s="107">
        <f t="shared" si="251"/>
        <v>-1.9298745068776268E-2</v>
      </c>
      <c r="H267" s="108">
        <f t="shared" si="231"/>
        <v>45159</v>
      </c>
      <c r="I267" s="108">
        <f t="shared" si="252"/>
        <v>45159</v>
      </c>
      <c r="J267" s="109">
        <f t="shared" ref="J267:J330" si="260">IF(I267=I266,J266,NETWORKDAYS(I266,I267,$AD$171:$AD$502)-1)</f>
        <v>22</v>
      </c>
      <c r="K267" s="109">
        <f t="shared" si="245"/>
        <v>12</v>
      </c>
      <c r="L267" s="8">
        <f t="shared" ref="L267:L330" si="261">IF(E267&lt;D267,1,TRUNC((E267/D267)^TRUNC((K267/J267),9),8))</f>
        <v>1</v>
      </c>
      <c r="M267" s="110">
        <f t="shared" si="241"/>
        <v>1</v>
      </c>
      <c r="N267" s="110">
        <f t="shared" si="236"/>
        <v>1.0071241942009983</v>
      </c>
      <c r="O267" s="103">
        <f t="shared" si="240"/>
        <v>1.0071241900000001</v>
      </c>
      <c r="P267" s="103">
        <f t="shared" si="253"/>
        <v>693.45763222000005</v>
      </c>
      <c r="Q267" s="11">
        <f t="shared" si="234"/>
        <v>0</v>
      </c>
      <c r="R267" s="30">
        <f t="shared" ref="R267:R330" si="262">IF(Q267&gt;0,VLOOKUP($A267,$AD$10:$AI$165,6),0)</f>
        <v>0</v>
      </c>
      <c r="S267" s="8">
        <f t="shared" si="254"/>
        <v>0</v>
      </c>
      <c r="T267" s="113">
        <f t="shared" ref="T267:T330" si="263">(T266)</f>
        <v>0.16</v>
      </c>
      <c r="U267" s="111">
        <f t="shared" si="237"/>
        <v>12</v>
      </c>
      <c r="V267" s="111">
        <v>252</v>
      </c>
      <c r="W267" s="110">
        <f t="shared" si="255"/>
        <v>1.007092654</v>
      </c>
      <c r="X267" s="103">
        <f t="shared" si="256"/>
        <v>4.9184550399999996</v>
      </c>
      <c r="Y267" s="103">
        <f t="shared" si="257"/>
        <v>0</v>
      </c>
      <c r="Z267" s="114" t="str">
        <f t="shared" si="232"/>
        <v>A+J=</v>
      </c>
      <c r="AA267" s="108">
        <f t="shared" si="233"/>
        <v>45159</v>
      </c>
      <c r="AB267" s="4"/>
      <c r="AD267" s="178">
        <f>[2]Plan1!A326</f>
        <v>46693</v>
      </c>
      <c r="AE267" s="129" t="str">
        <f>[2]Plan1!C326</f>
        <v>Finados</v>
      </c>
      <c r="AG267" s="119">
        <f t="shared" si="248"/>
        <v>96</v>
      </c>
      <c r="AH267" s="121">
        <f t="shared" si="249"/>
        <v>47807</v>
      </c>
      <c r="AI267" s="121">
        <f t="shared" ref="AI267:AI280" si="264">WORKDAY(AH267,-1,AD$171:AD$502)</f>
        <v>47806</v>
      </c>
      <c r="AJ267" s="121">
        <f t="shared" ref="AJ267:AJ280" si="265">WORKDAY(AI267,1,AD$171:AD$502)</f>
        <v>47808</v>
      </c>
      <c r="AK267" s="121">
        <f t="shared" si="246"/>
        <v>47837</v>
      </c>
      <c r="AL267" s="119">
        <f t="shared" ref="AL267:AL279" si="266">NETWORKDAYS(AJ267,AJ268,$AD$171:$AD$502)-1</f>
        <v>21</v>
      </c>
      <c r="AM267" s="121">
        <f t="shared" si="247"/>
        <v>47812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22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3"/>
      <c r="DH267" s="1"/>
      <c r="DI267" s="1"/>
      <c r="DJ267" s="1"/>
      <c r="DK267" s="1"/>
      <c r="DL267" s="1"/>
      <c r="DM267" s="1"/>
      <c r="DN267" s="1"/>
      <c r="DO267" s="1"/>
      <c r="DP267" s="1"/>
      <c r="DQ267" s="4"/>
      <c r="DR267" s="1"/>
      <c r="DS267" s="1"/>
      <c r="DT267" s="1"/>
      <c r="DU267" s="1"/>
      <c r="DV267" s="1"/>
      <c r="DW267" s="1"/>
    </row>
    <row r="268" spans="1:127" ht="15" x14ac:dyDescent="0.2">
      <c r="A268" s="102">
        <f t="shared" si="258"/>
        <v>45144</v>
      </c>
      <c r="B268" s="103">
        <f t="shared" si="250"/>
        <v>698.37608726000008</v>
      </c>
      <c r="C268" s="180">
        <f t="shared" si="235"/>
        <v>688.55225513623225</v>
      </c>
      <c r="D268" s="104">
        <f t="shared" si="259"/>
        <v>1131.058</v>
      </c>
      <c r="E268" s="105">
        <f t="shared" si="238"/>
        <v>1109.23</v>
      </c>
      <c r="F268" s="106">
        <f t="shared" si="239"/>
        <v>45097</v>
      </c>
      <c r="G268" s="107">
        <f t="shared" si="251"/>
        <v>-1.9298745068776268E-2</v>
      </c>
      <c r="H268" s="108">
        <f t="shared" ref="H268:H331" si="267">IF(DAY(A268)=H$9,VLOOKUP(A268,AH$118:AN$450,4),H267)</f>
        <v>45159</v>
      </c>
      <c r="I268" s="108">
        <f t="shared" si="252"/>
        <v>45159</v>
      </c>
      <c r="J268" s="109">
        <f t="shared" si="260"/>
        <v>22</v>
      </c>
      <c r="K268" s="109">
        <f t="shared" si="245"/>
        <v>12</v>
      </c>
      <c r="L268" s="8">
        <f t="shared" si="261"/>
        <v>1</v>
      </c>
      <c r="M268" s="110">
        <f t="shared" si="241"/>
        <v>1</v>
      </c>
      <c r="N268" s="110">
        <f t="shared" si="236"/>
        <v>1.0071241942009983</v>
      </c>
      <c r="O268" s="103">
        <f t="shared" si="240"/>
        <v>1.0071241900000001</v>
      </c>
      <c r="P268" s="103">
        <f t="shared" si="253"/>
        <v>693.45763222000005</v>
      </c>
      <c r="Q268" s="11">
        <f t="shared" si="234"/>
        <v>0</v>
      </c>
      <c r="R268" s="30">
        <f t="shared" si="262"/>
        <v>0</v>
      </c>
      <c r="S268" s="8">
        <f t="shared" si="254"/>
        <v>0</v>
      </c>
      <c r="T268" s="113">
        <f t="shared" si="263"/>
        <v>0.16</v>
      </c>
      <c r="U268" s="111">
        <f t="shared" si="237"/>
        <v>12</v>
      </c>
      <c r="V268" s="111">
        <v>252</v>
      </c>
      <c r="W268" s="110">
        <f t="shared" si="255"/>
        <v>1.007092654</v>
      </c>
      <c r="X268" s="103">
        <f t="shared" si="256"/>
        <v>4.9184550399999996</v>
      </c>
      <c r="Y268" s="103">
        <f t="shared" si="257"/>
        <v>0</v>
      </c>
      <c r="Z268" s="114" t="str">
        <f t="shared" ref="Z268:Z331" si="268">IF($Q267&gt;0,VLOOKUP($A267,$AD$10:$AM$165,9),Z267)</f>
        <v>A+J=</v>
      </c>
      <c r="AA268" s="108">
        <f t="shared" ref="AA268:AA331" si="269">IF($Q267&gt;0,VLOOKUP($A267,$AD$10:$AM$165,10),AA267)</f>
        <v>45159</v>
      </c>
      <c r="AB268" s="4"/>
      <c r="AD268" s="178">
        <f>[2]Plan1!A327</f>
        <v>46706</v>
      </c>
      <c r="AE268" s="129" t="str">
        <f>[2]Plan1!C327</f>
        <v>Proclamação da República</v>
      </c>
      <c r="AG268" s="119">
        <f t="shared" si="248"/>
        <v>97</v>
      </c>
      <c r="AH268" s="121">
        <f t="shared" si="249"/>
        <v>47837</v>
      </c>
      <c r="AI268" s="121">
        <f t="shared" si="264"/>
        <v>47836</v>
      </c>
      <c r="AJ268" s="121">
        <f t="shared" si="265"/>
        <v>47837</v>
      </c>
      <c r="AK268" s="121">
        <f t="shared" si="246"/>
        <v>47868</v>
      </c>
      <c r="AL268" s="119">
        <f t="shared" si="266"/>
        <v>19</v>
      </c>
      <c r="AM268" s="121">
        <f t="shared" si="247"/>
        <v>47841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22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3"/>
      <c r="DH268" s="1"/>
      <c r="DI268" s="1"/>
      <c r="DJ268" s="1"/>
      <c r="DK268" s="1"/>
      <c r="DL268" s="1"/>
      <c r="DM268" s="1"/>
      <c r="DN268" s="1"/>
      <c r="DO268" s="1"/>
      <c r="DP268" s="1"/>
      <c r="DQ268" s="4"/>
      <c r="DR268" s="1"/>
      <c r="DS268" s="1"/>
      <c r="DT268" s="1"/>
      <c r="DU268" s="1"/>
      <c r="DV268" s="1"/>
      <c r="DW268" s="1"/>
    </row>
    <row r="269" spans="1:127" ht="15" x14ac:dyDescent="0.2">
      <c r="A269" s="102">
        <f t="shared" si="258"/>
        <v>45145</v>
      </c>
      <c r="B269" s="103">
        <f t="shared" si="250"/>
        <v>698.37608726000008</v>
      </c>
      <c r="C269" s="180">
        <f t="shared" si="235"/>
        <v>688.55225513623225</v>
      </c>
      <c r="D269" s="104">
        <f t="shared" si="259"/>
        <v>1131.058</v>
      </c>
      <c r="E269" s="105">
        <f t="shared" si="238"/>
        <v>1109.23</v>
      </c>
      <c r="F269" s="106">
        <f t="shared" si="239"/>
        <v>45097</v>
      </c>
      <c r="G269" s="107">
        <f t="shared" si="251"/>
        <v>-1.9298745068776268E-2</v>
      </c>
      <c r="H269" s="108">
        <f t="shared" si="267"/>
        <v>45159</v>
      </c>
      <c r="I269" s="108">
        <f t="shared" si="252"/>
        <v>45159</v>
      </c>
      <c r="J269" s="109">
        <f t="shared" si="260"/>
        <v>22</v>
      </c>
      <c r="K269" s="109">
        <f t="shared" si="245"/>
        <v>12</v>
      </c>
      <c r="L269" s="8">
        <f t="shared" si="261"/>
        <v>1</v>
      </c>
      <c r="M269" s="110">
        <f t="shared" si="241"/>
        <v>1</v>
      </c>
      <c r="N269" s="110">
        <f t="shared" si="236"/>
        <v>1.0071241942009983</v>
      </c>
      <c r="O269" s="103">
        <f t="shared" si="240"/>
        <v>1.0071241900000001</v>
      </c>
      <c r="P269" s="103">
        <f t="shared" si="253"/>
        <v>693.45763222000005</v>
      </c>
      <c r="Q269" s="11">
        <f t="shared" ref="Q269:Q332" si="270">IF(VLOOKUP(A269,AD$10:AK$165,8)=VLOOKUP(A268,AD$10:AK$165,8),0,VLOOKUP(A269,AD$10:AK$165,8))</f>
        <v>0</v>
      </c>
      <c r="R269" s="30">
        <f t="shared" si="262"/>
        <v>0</v>
      </c>
      <c r="S269" s="8">
        <f t="shared" si="254"/>
        <v>0</v>
      </c>
      <c r="T269" s="113">
        <f t="shared" si="263"/>
        <v>0.16</v>
      </c>
      <c r="U269" s="111">
        <f t="shared" si="237"/>
        <v>12</v>
      </c>
      <c r="V269" s="111">
        <v>252</v>
      </c>
      <c r="W269" s="110">
        <f t="shared" si="255"/>
        <v>1.007092654</v>
      </c>
      <c r="X269" s="103">
        <f t="shared" si="256"/>
        <v>4.9184550399999996</v>
      </c>
      <c r="Y269" s="103">
        <f t="shared" si="257"/>
        <v>0</v>
      </c>
      <c r="Z269" s="114" t="str">
        <f t="shared" si="268"/>
        <v>A+J=</v>
      </c>
      <c r="AA269" s="108">
        <f t="shared" si="269"/>
        <v>45159</v>
      </c>
      <c r="AB269" s="4"/>
      <c r="AD269" s="178">
        <f>[2]Plan1!A328</f>
        <v>46711</v>
      </c>
      <c r="AE269" s="129" t="str">
        <f>[2]Plan1!C328</f>
        <v>Dia Nacional de Zumbi e da Consciência Negra</v>
      </c>
      <c r="AG269" s="119">
        <f t="shared" si="248"/>
        <v>98</v>
      </c>
      <c r="AH269" s="121">
        <f t="shared" si="249"/>
        <v>47868</v>
      </c>
      <c r="AI269" s="121">
        <f t="shared" si="264"/>
        <v>47865</v>
      </c>
      <c r="AJ269" s="121">
        <f t="shared" si="265"/>
        <v>47868</v>
      </c>
      <c r="AK269" s="121">
        <f t="shared" si="246"/>
        <v>47899</v>
      </c>
      <c r="AL269" s="119">
        <f t="shared" si="266"/>
        <v>23</v>
      </c>
      <c r="AM269" s="121">
        <f t="shared" si="247"/>
        <v>47870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22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3"/>
      <c r="DH269" s="1"/>
      <c r="DI269" s="1"/>
      <c r="DJ269" s="1"/>
      <c r="DK269" s="1"/>
      <c r="DL269" s="1"/>
      <c r="DM269" s="1"/>
      <c r="DN269" s="1"/>
      <c r="DO269" s="1"/>
      <c r="DP269" s="1"/>
      <c r="DQ269" s="4"/>
      <c r="DR269" s="1"/>
      <c r="DS269" s="1"/>
      <c r="DT269" s="1"/>
      <c r="DU269" s="1"/>
      <c r="DV269" s="1"/>
      <c r="DW269" s="1"/>
    </row>
    <row r="270" spans="1:127" ht="15" x14ac:dyDescent="0.2">
      <c r="A270" s="102">
        <f t="shared" si="258"/>
        <v>45146</v>
      </c>
      <c r="B270" s="103">
        <f t="shared" si="250"/>
        <v>698.78752955000004</v>
      </c>
      <c r="C270" s="180">
        <f t="shared" si="235"/>
        <v>688.55225513623225</v>
      </c>
      <c r="D270" s="104">
        <f t="shared" si="259"/>
        <v>1131.058</v>
      </c>
      <c r="E270" s="105">
        <f t="shared" si="238"/>
        <v>1109.23</v>
      </c>
      <c r="F270" s="106">
        <f t="shared" si="239"/>
        <v>45097</v>
      </c>
      <c r="G270" s="107">
        <f t="shared" si="251"/>
        <v>-1.9298745068776268E-2</v>
      </c>
      <c r="H270" s="108">
        <f t="shared" si="267"/>
        <v>45159</v>
      </c>
      <c r="I270" s="108">
        <f t="shared" si="252"/>
        <v>45159</v>
      </c>
      <c r="J270" s="109">
        <f t="shared" si="260"/>
        <v>22</v>
      </c>
      <c r="K270" s="109">
        <f t="shared" si="245"/>
        <v>13</v>
      </c>
      <c r="L270" s="8">
        <f t="shared" si="261"/>
        <v>1</v>
      </c>
      <c r="M270" s="110">
        <f t="shared" si="241"/>
        <v>1</v>
      </c>
      <c r="N270" s="110">
        <f t="shared" si="236"/>
        <v>1.0071241942009983</v>
      </c>
      <c r="O270" s="103">
        <f t="shared" si="240"/>
        <v>1.0071241900000001</v>
      </c>
      <c r="P270" s="103">
        <f t="shared" si="253"/>
        <v>693.45763222000005</v>
      </c>
      <c r="Q270" s="11">
        <f t="shared" si="270"/>
        <v>0</v>
      </c>
      <c r="R270" s="30">
        <f t="shared" si="262"/>
        <v>0</v>
      </c>
      <c r="S270" s="8">
        <f t="shared" si="254"/>
        <v>0</v>
      </c>
      <c r="T270" s="113">
        <f t="shared" si="263"/>
        <v>0.16</v>
      </c>
      <c r="U270" s="111">
        <f t="shared" si="237"/>
        <v>13</v>
      </c>
      <c r="V270" s="111">
        <v>252</v>
      </c>
      <c r="W270" s="110">
        <f t="shared" si="255"/>
        <v>1.0076859739999999</v>
      </c>
      <c r="X270" s="103">
        <f t="shared" si="256"/>
        <v>5.3298973299999997</v>
      </c>
      <c r="Y270" s="103">
        <f t="shared" si="257"/>
        <v>0</v>
      </c>
      <c r="Z270" s="114" t="str">
        <f t="shared" si="268"/>
        <v>A+J=</v>
      </c>
      <c r="AA270" s="108">
        <f t="shared" si="269"/>
        <v>45159</v>
      </c>
      <c r="AB270" s="4"/>
      <c r="AD270" s="178">
        <f>[2]Plan1!A329</f>
        <v>46746</v>
      </c>
      <c r="AE270" s="129" t="str">
        <f>[2]Plan1!C329</f>
        <v>Natal</v>
      </c>
      <c r="AG270" s="119">
        <f t="shared" si="248"/>
        <v>99</v>
      </c>
      <c r="AH270" s="121">
        <f t="shared" si="249"/>
        <v>47899</v>
      </c>
      <c r="AI270" s="121">
        <f t="shared" si="264"/>
        <v>47898</v>
      </c>
      <c r="AJ270" s="121">
        <f t="shared" si="265"/>
        <v>47899</v>
      </c>
      <c r="AK270" s="121">
        <f t="shared" si="246"/>
        <v>47927</v>
      </c>
      <c r="AL270" s="119">
        <f t="shared" si="266"/>
        <v>18</v>
      </c>
      <c r="AM270" s="121">
        <f t="shared" si="247"/>
        <v>47903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22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3"/>
      <c r="DH270" s="1"/>
      <c r="DI270" s="1"/>
      <c r="DJ270" s="1"/>
      <c r="DK270" s="1"/>
      <c r="DL270" s="1"/>
      <c r="DM270" s="1"/>
      <c r="DN270" s="1"/>
      <c r="DO270" s="1"/>
      <c r="DP270" s="1"/>
      <c r="DQ270" s="4"/>
      <c r="DR270" s="1"/>
      <c r="DS270" s="1"/>
      <c r="DT270" s="1"/>
      <c r="DU270" s="1"/>
      <c r="DV270" s="1"/>
      <c r="DW270" s="1"/>
    </row>
    <row r="271" spans="1:127" ht="15" x14ac:dyDescent="0.2">
      <c r="A271" s="102">
        <f t="shared" si="258"/>
        <v>45147</v>
      </c>
      <c r="B271" s="103">
        <f t="shared" si="250"/>
        <v>699.19921454000007</v>
      </c>
      <c r="C271" s="180">
        <f t="shared" si="235"/>
        <v>688.55225513623225</v>
      </c>
      <c r="D271" s="104">
        <f t="shared" si="259"/>
        <v>1131.058</v>
      </c>
      <c r="E271" s="105">
        <f t="shared" si="238"/>
        <v>1109.23</v>
      </c>
      <c r="F271" s="106">
        <f t="shared" si="239"/>
        <v>45097</v>
      </c>
      <c r="G271" s="107">
        <f t="shared" si="251"/>
        <v>-1.9298745068776268E-2</v>
      </c>
      <c r="H271" s="108">
        <f t="shared" si="267"/>
        <v>45159</v>
      </c>
      <c r="I271" s="108">
        <f t="shared" si="252"/>
        <v>45159</v>
      </c>
      <c r="J271" s="109">
        <f t="shared" si="260"/>
        <v>22</v>
      </c>
      <c r="K271" s="109">
        <f t="shared" si="245"/>
        <v>14</v>
      </c>
      <c r="L271" s="8">
        <f t="shared" si="261"/>
        <v>1</v>
      </c>
      <c r="M271" s="110">
        <f t="shared" si="241"/>
        <v>1</v>
      </c>
      <c r="N271" s="110">
        <f t="shared" si="236"/>
        <v>1.0071241942009983</v>
      </c>
      <c r="O271" s="103">
        <f t="shared" si="240"/>
        <v>1.0071241900000001</v>
      </c>
      <c r="P271" s="103">
        <f t="shared" si="253"/>
        <v>693.45763222000005</v>
      </c>
      <c r="Q271" s="11">
        <f t="shared" si="270"/>
        <v>0</v>
      </c>
      <c r="R271" s="30">
        <f t="shared" si="262"/>
        <v>0</v>
      </c>
      <c r="S271" s="8">
        <f t="shared" si="254"/>
        <v>0</v>
      </c>
      <c r="T271" s="113">
        <f t="shared" si="263"/>
        <v>0.16</v>
      </c>
      <c r="U271" s="111">
        <f t="shared" si="237"/>
        <v>14</v>
      </c>
      <c r="V271" s="111">
        <v>252</v>
      </c>
      <c r="W271" s="110">
        <f t="shared" si="255"/>
        <v>1.0082796439999999</v>
      </c>
      <c r="X271" s="103">
        <f t="shared" si="256"/>
        <v>5.74158232</v>
      </c>
      <c r="Y271" s="103">
        <f t="shared" si="257"/>
        <v>0</v>
      </c>
      <c r="Z271" s="114" t="str">
        <f t="shared" si="268"/>
        <v>A+J=</v>
      </c>
      <c r="AA271" s="108">
        <f t="shared" si="269"/>
        <v>45159</v>
      </c>
      <c r="AB271" s="4"/>
      <c r="AD271" s="178">
        <f>[2]Plan1!A330</f>
        <v>46753</v>
      </c>
      <c r="AE271" s="129" t="str">
        <f>[2]Plan1!C330</f>
        <v>Confraternização Universal</v>
      </c>
      <c r="AG271" s="119">
        <f t="shared" si="248"/>
        <v>100</v>
      </c>
      <c r="AH271" s="121">
        <f t="shared" si="249"/>
        <v>47927</v>
      </c>
      <c r="AI271" s="121">
        <f t="shared" si="264"/>
        <v>47926</v>
      </c>
      <c r="AJ271" s="121">
        <f t="shared" si="265"/>
        <v>47927</v>
      </c>
      <c r="AK271" s="121">
        <f t="shared" si="246"/>
        <v>47960</v>
      </c>
      <c r="AL271" s="119">
        <f t="shared" si="266"/>
        <v>21</v>
      </c>
      <c r="AM271" s="121">
        <f t="shared" si="247"/>
        <v>47931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22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3"/>
      <c r="DH271" s="1"/>
      <c r="DI271" s="1"/>
      <c r="DJ271" s="1"/>
      <c r="DK271" s="1"/>
      <c r="DL271" s="1"/>
      <c r="DM271" s="1"/>
      <c r="DN271" s="1"/>
      <c r="DO271" s="1"/>
      <c r="DP271" s="1"/>
      <c r="DQ271" s="4"/>
      <c r="DR271" s="1"/>
      <c r="DS271" s="1"/>
      <c r="DT271" s="1"/>
      <c r="DU271" s="1"/>
      <c r="DV271" s="1"/>
      <c r="DW271" s="1"/>
    </row>
    <row r="272" spans="1:127" ht="15" x14ac:dyDescent="0.2">
      <c r="A272" s="102">
        <f t="shared" si="258"/>
        <v>45148</v>
      </c>
      <c r="B272" s="103">
        <f t="shared" si="250"/>
        <v>699.61114224000005</v>
      </c>
      <c r="C272" s="180">
        <f t="shared" si="235"/>
        <v>688.55225513623225</v>
      </c>
      <c r="D272" s="104">
        <f t="shared" si="259"/>
        <v>1131.058</v>
      </c>
      <c r="E272" s="105">
        <f t="shared" si="238"/>
        <v>1109.23</v>
      </c>
      <c r="F272" s="106">
        <f t="shared" si="239"/>
        <v>45097</v>
      </c>
      <c r="G272" s="107">
        <f t="shared" si="251"/>
        <v>-1.9298745068776268E-2</v>
      </c>
      <c r="H272" s="108">
        <f t="shared" si="267"/>
        <v>45159</v>
      </c>
      <c r="I272" s="108">
        <f t="shared" si="252"/>
        <v>45159</v>
      </c>
      <c r="J272" s="109">
        <f t="shared" si="260"/>
        <v>22</v>
      </c>
      <c r="K272" s="109">
        <f t="shared" si="245"/>
        <v>15</v>
      </c>
      <c r="L272" s="8">
        <f t="shared" si="261"/>
        <v>1</v>
      </c>
      <c r="M272" s="110">
        <f t="shared" si="241"/>
        <v>1</v>
      </c>
      <c r="N272" s="110">
        <f t="shared" si="236"/>
        <v>1.0071241942009983</v>
      </c>
      <c r="O272" s="103">
        <f t="shared" si="240"/>
        <v>1.0071241900000001</v>
      </c>
      <c r="P272" s="103">
        <f t="shared" si="253"/>
        <v>693.45763222000005</v>
      </c>
      <c r="Q272" s="11">
        <f t="shared" si="270"/>
        <v>0</v>
      </c>
      <c r="R272" s="30">
        <f t="shared" si="262"/>
        <v>0</v>
      </c>
      <c r="S272" s="8">
        <f t="shared" si="254"/>
        <v>0</v>
      </c>
      <c r="T272" s="113">
        <f t="shared" si="263"/>
        <v>0.16</v>
      </c>
      <c r="U272" s="111">
        <f t="shared" si="237"/>
        <v>15</v>
      </c>
      <c r="V272" s="111">
        <v>252</v>
      </c>
      <c r="W272" s="110">
        <f t="shared" si="255"/>
        <v>1.008873664</v>
      </c>
      <c r="X272" s="103">
        <f t="shared" si="256"/>
        <v>6.1535100199999997</v>
      </c>
      <c r="Y272" s="103">
        <f t="shared" si="257"/>
        <v>0</v>
      </c>
      <c r="Z272" s="114" t="str">
        <f t="shared" si="268"/>
        <v>A+J=</v>
      </c>
      <c r="AA272" s="108">
        <f t="shared" si="269"/>
        <v>45159</v>
      </c>
      <c r="AB272" s="4"/>
      <c r="AD272" s="178">
        <f>[2]Plan1!A331</f>
        <v>46811</v>
      </c>
      <c r="AE272" s="129" t="str">
        <f>[2]Plan1!C331</f>
        <v>Carnaval</v>
      </c>
      <c r="AG272" s="119">
        <f t="shared" si="248"/>
        <v>101</v>
      </c>
      <c r="AH272" s="121">
        <f t="shared" si="249"/>
        <v>47958</v>
      </c>
      <c r="AI272" s="121">
        <f t="shared" si="264"/>
        <v>47956</v>
      </c>
      <c r="AJ272" s="121">
        <f t="shared" si="265"/>
        <v>47960</v>
      </c>
      <c r="AK272" s="121">
        <f t="shared" si="246"/>
        <v>47988</v>
      </c>
      <c r="AL272" s="119">
        <f t="shared" si="266"/>
        <v>19</v>
      </c>
      <c r="AM272" s="121">
        <f t="shared" si="247"/>
        <v>47962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22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3"/>
      <c r="DH272" s="1"/>
      <c r="DI272" s="1"/>
      <c r="DJ272" s="1"/>
      <c r="DK272" s="1"/>
      <c r="DL272" s="1"/>
      <c r="DM272" s="1"/>
      <c r="DN272" s="1"/>
      <c r="DO272" s="1"/>
      <c r="DP272" s="1"/>
      <c r="DQ272" s="4"/>
      <c r="DR272" s="1"/>
      <c r="DS272" s="1"/>
      <c r="DT272" s="1"/>
      <c r="DU272" s="1"/>
      <c r="DV272" s="1"/>
      <c r="DW272" s="1"/>
    </row>
    <row r="273" spans="1:127" ht="15" x14ac:dyDescent="0.2">
      <c r="A273" s="102">
        <f t="shared" si="258"/>
        <v>45149</v>
      </c>
      <c r="B273" s="103">
        <f t="shared" si="250"/>
        <v>700.02331196</v>
      </c>
      <c r="C273" s="180">
        <f t="shared" si="235"/>
        <v>688.55225513623225</v>
      </c>
      <c r="D273" s="104">
        <f t="shared" si="259"/>
        <v>1131.058</v>
      </c>
      <c r="E273" s="105">
        <f t="shared" si="238"/>
        <v>1109.23</v>
      </c>
      <c r="F273" s="106">
        <f t="shared" si="239"/>
        <v>45097</v>
      </c>
      <c r="G273" s="107">
        <f t="shared" si="251"/>
        <v>-1.9298745068776268E-2</v>
      </c>
      <c r="H273" s="108">
        <f t="shared" si="267"/>
        <v>45159</v>
      </c>
      <c r="I273" s="108">
        <f t="shared" si="252"/>
        <v>45159</v>
      </c>
      <c r="J273" s="109">
        <f t="shared" si="260"/>
        <v>22</v>
      </c>
      <c r="K273" s="109">
        <f t="shared" si="245"/>
        <v>16</v>
      </c>
      <c r="L273" s="8">
        <f t="shared" si="261"/>
        <v>1</v>
      </c>
      <c r="M273" s="110">
        <f t="shared" si="241"/>
        <v>1</v>
      </c>
      <c r="N273" s="110">
        <f t="shared" si="236"/>
        <v>1.0071241942009983</v>
      </c>
      <c r="O273" s="103">
        <f t="shared" si="240"/>
        <v>1.0071241900000001</v>
      </c>
      <c r="P273" s="103">
        <f t="shared" si="253"/>
        <v>693.45763222000005</v>
      </c>
      <c r="Q273" s="11">
        <f t="shared" si="270"/>
        <v>0</v>
      </c>
      <c r="R273" s="30">
        <f t="shared" si="262"/>
        <v>0</v>
      </c>
      <c r="S273" s="8">
        <f t="shared" si="254"/>
        <v>0</v>
      </c>
      <c r="T273" s="113">
        <f t="shared" si="263"/>
        <v>0.16</v>
      </c>
      <c r="U273" s="111">
        <f t="shared" si="237"/>
        <v>16</v>
      </c>
      <c r="V273" s="111">
        <v>252</v>
      </c>
      <c r="W273" s="110">
        <f t="shared" si="255"/>
        <v>1.0094680330000001</v>
      </c>
      <c r="X273" s="103">
        <f t="shared" si="256"/>
        <v>6.5656797400000002</v>
      </c>
      <c r="Y273" s="103">
        <f t="shared" si="257"/>
        <v>0</v>
      </c>
      <c r="Z273" s="114" t="str">
        <f t="shared" si="268"/>
        <v>A+J=</v>
      </c>
      <c r="AA273" s="108">
        <f t="shared" si="269"/>
        <v>45159</v>
      </c>
      <c r="AB273" s="4"/>
      <c r="AD273" s="178">
        <f>[2]Plan1!A332</f>
        <v>46812</v>
      </c>
      <c r="AE273" s="129" t="str">
        <f>[2]Plan1!C332</f>
        <v>Carnaval</v>
      </c>
      <c r="AG273" s="119">
        <f t="shared" si="248"/>
        <v>102</v>
      </c>
      <c r="AH273" s="121">
        <f t="shared" si="249"/>
        <v>47988</v>
      </c>
      <c r="AI273" s="121">
        <f t="shared" si="264"/>
        <v>47987</v>
      </c>
      <c r="AJ273" s="121">
        <f t="shared" si="265"/>
        <v>47988</v>
      </c>
      <c r="AK273" s="121">
        <f t="shared" si="246"/>
        <v>48019</v>
      </c>
      <c r="AL273" s="119">
        <f t="shared" si="266"/>
        <v>22</v>
      </c>
      <c r="AM273" s="121">
        <f t="shared" si="247"/>
        <v>47990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22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3"/>
      <c r="DH273" s="1"/>
      <c r="DI273" s="1"/>
      <c r="DJ273" s="1"/>
      <c r="DK273" s="1"/>
      <c r="DL273" s="1"/>
      <c r="DM273" s="1"/>
      <c r="DN273" s="1"/>
      <c r="DO273" s="1"/>
      <c r="DP273" s="1"/>
      <c r="DQ273" s="4"/>
      <c r="DR273" s="1"/>
      <c r="DS273" s="1"/>
      <c r="DT273" s="1"/>
      <c r="DU273" s="1"/>
      <c r="DV273" s="1"/>
      <c r="DW273" s="1"/>
    </row>
    <row r="274" spans="1:127" ht="15" x14ac:dyDescent="0.2">
      <c r="A274" s="102">
        <f t="shared" si="258"/>
        <v>45150</v>
      </c>
      <c r="B274" s="103">
        <f t="shared" si="250"/>
        <v>700.43572508</v>
      </c>
      <c r="C274" s="180">
        <f t="shared" ref="C274:C337" si="271">C273-(S273/O273)</f>
        <v>688.55225513623225</v>
      </c>
      <c r="D274" s="104">
        <f t="shared" si="259"/>
        <v>1131.058</v>
      </c>
      <c r="E274" s="105">
        <f t="shared" si="238"/>
        <v>1109.23</v>
      </c>
      <c r="F274" s="106">
        <f t="shared" si="239"/>
        <v>45097</v>
      </c>
      <c r="G274" s="107">
        <f t="shared" si="251"/>
        <v>-1.9298745068776268E-2</v>
      </c>
      <c r="H274" s="108">
        <f t="shared" si="267"/>
        <v>45159</v>
      </c>
      <c r="I274" s="108">
        <f t="shared" si="252"/>
        <v>45159</v>
      </c>
      <c r="J274" s="109">
        <f t="shared" si="260"/>
        <v>22</v>
      </c>
      <c r="K274" s="109">
        <f t="shared" si="245"/>
        <v>17</v>
      </c>
      <c r="L274" s="8">
        <f t="shared" si="261"/>
        <v>1</v>
      </c>
      <c r="M274" s="110">
        <f t="shared" si="241"/>
        <v>1</v>
      </c>
      <c r="N274" s="110">
        <f t="shared" si="236"/>
        <v>1.0071241942009983</v>
      </c>
      <c r="O274" s="103">
        <f t="shared" si="240"/>
        <v>1.0071241900000001</v>
      </c>
      <c r="P274" s="103">
        <f t="shared" si="253"/>
        <v>693.45763222000005</v>
      </c>
      <c r="Q274" s="11">
        <f t="shared" si="270"/>
        <v>0</v>
      </c>
      <c r="R274" s="30">
        <f t="shared" si="262"/>
        <v>0</v>
      </c>
      <c r="S274" s="8">
        <f t="shared" si="254"/>
        <v>0</v>
      </c>
      <c r="T274" s="113">
        <f t="shared" si="263"/>
        <v>0.16</v>
      </c>
      <c r="U274" s="111">
        <f t="shared" si="237"/>
        <v>17</v>
      </c>
      <c r="V274" s="111">
        <v>252</v>
      </c>
      <c r="W274" s="110">
        <f t="shared" si="255"/>
        <v>1.0100627529999999</v>
      </c>
      <c r="X274" s="103">
        <f t="shared" si="256"/>
        <v>6.9780928600000003</v>
      </c>
      <c r="Y274" s="103">
        <f t="shared" si="257"/>
        <v>0</v>
      </c>
      <c r="Z274" s="114" t="str">
        <f t="shared" si="268"/>
        <v>A+J=</v>
      </c>
      <c r="AA274" s="108">
        <f t="shared" si="269"/>
        <v>45159</v>
      </c>
      <c r="AB274" s="4"/>
      <c r="AD274" s="178">
        <f>[2]Plan1!A333</f>
        <v>46857</v>
      </c>
      <c r="AE274" s="129" t="str">
        <f>[2]Plan1!C333</f>
        <v>Paixão de Cristo</v>
      </c>
      <c r="AG274" s="119">
        <f t="shared" si="248"/>
        <v>103</v>
      </c>
      <c r="AH274" s="121">
        <f t="shared" si="249"/>
        <v>48019</v>
      </c>
      <c r="AI274" s="121">
        <f t="shared" si="264"/>
        <v>48018</v>
      </c>
      <c r="AJ274" s="121">
        <f t="shared" si="265"/>
        <v>48019</v>
      </c>
      <c r="AK274" s="121">
        <f t="shared" si="246"/>
        <v>48050</v>
      </c>
      <c r="AL274" s="119">
        <f t="shared" si="266"/>
        <v>21</v>
      </c>
      <c r="AM274" s="121">
        <f t="shared" si="247"/>
        <v>48023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22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3"/>
      <c r="DH274" s="1"/>
      <c r="DI274" s="1"/>
      <c r="DJ274" s="1"/>
      <c r="DK274" s="1"/>
      <c r="DL274" s="1"/>
      <c r="DM274" s="1"/>
      <c r="DN274" s="1"/>
      <c r="DO274" s="1"/>
      <c r="DP274" s="1"/>
      <c r="DQ274" s="4"/>
      <c r="DR274" s="1"/>
      <c r="DS274" s="1"/>
      <c r="DT274" s="1"/>
      <c r="DU274" s="1"/>
      <c r="DV274" s="1"/>
      <c r="DW274" s="1"/>
    </row>
    <row r="275" spans="1:127" ht="15" x14ac:dyDescent="0.2">
      <c r="A275" s="102">
        <f t="shared" si="258"/>
        <v>45151</v>
      </c>
      <c r="B275" s="103">
        <f t="shared" si="250"/>
        <v>700.43572508</v>
      </c>
      <c r="C275" s="180">
        <f t="shared" si="271"/>
        <v>688.55225513623225</v>
      </c>
      <c r="D275" s="104">
        <f t="shared" si="259"/>
        <v>1131.058</v>
      </c>
      <c r="E275" s="105">
        <f t="shared" si="238"/>
        <v>1109.23</v>
      </c>
      <c r="F275" s="106">
        <f t="shared" si="239"/>
        <v>45097</v>
      </c>
      <c r="G275" s="107">
        <f t="shared" si="251"/>
        <v>-1.9298745068776268E-2</v>
      </c>
      <c r="H275" s="108">
        <f t="shared" si="267"/>
        <v>45159</v>
      </c>
      <c r="I275" s="108">
        <f t="shared" si="252"/>
        <v>45159</v>
      </c>
      <c r="J275" s="109">
        <f t="shared" si="260"/>
        <v>22</v>
      </c>
      <c r="K275" s="109">
        <f t="shared" si="245"/>
        <v>17</v>
      </c>
      <c r="L275" s="8">
        <f t="shared" si="261"/>
        <v>1</v>
      </c>
      <c r="M275" s="110">
        <f t="shared" si="241"/>
        <v>1</v>
      </c>
      <c r="N275" s="110">
        <f t="shared" si="236"/>
        <v>1.0071241942009983</v>
      </c>
      <c r="O275" s="103">
        <f t="shared" si="240"/>
        <v>1.0071241900000001</v>
      </c>
      <c r="P275" s="103">
        <f t="shared" si="253"/>
        <v>693.45763222000005</v>
      </c>
      <c r="Q275" s="11">
        <f t="shared" si="270"/>
        <v>0</v>
      </c>
      <c r="R275" s="30">
        <f t="shared" si="262"/>
        <v>0</v>
      </c>
      <c r="S275" s="8">
        <f t="shared" si="254"/>
        <v>0</v>
      </c>
      <c r="T275" s="113">
        <f t="shared" si="263"/>
        <v>0.16</v>
      </c>
      <c r="U275" s="111">
        <f t="shared" si="237"/>
        <v>17</v>
      </c>
      <c r="V275" s="111">
        <v>252</v>
      </c>
      <c r="W275" s="110">
        <f t="shared" si="255"/>
        <v>1.0100627529999999</v>
      </c>
      <c r="X275" s="103">
        <f t="shared" si="256"/>
        <v>6.9780928600000003</v>
      </c>
      <c r="Y275" s="103">
        <f t="shared" si="257"/>
        <v>0</v>
      </c>
      <c r="Z275" s="114" t="str">
        <f t="shared" si="268"/>
        <v>A+J=</v>
      </c>
      <c r="AA275" s="108">
        <f t="shared" si="269"/>
        <v>45159</v>
      </c>
      <c r="AB275" s="4"/>
      <c r="AD275" s="178">
        <f>[2]Plan1!A334</f>
        <v>46864</v>
      </c>
      <c r="AE275" s="129" t="str">
        <f>[2]Plan1!C334</f>
        <v>Tiradentes</v>
      </c>
      <c r="AG275" s="119">
        <f t="shared" si="248"/>
        <v>104</v>
      </c>
      <c r="AH275" s="121">
        <f t="shared" si="249"/>
        <v>48049</v>
      </c>
      <c r="AI275" s="121">
        <f t="shared" si="264"/>
        <v>48047</v>
      </c>
      <c r="AJ275" s="121">
        <f t="shared" si="265"/>
        <v>48050</v>
      </c>
      <c r="AK275" s="121">
        <f t="shared" si="246"/>
        <v>48080</v>
      </c>
      <c r="AL275" s="119">
        <f t="shared" si="266"/>
        <v>22</v>
      </c>
      <c r="AM275" s="121">
        <f t="shared" si="247"/>
        <v>48052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22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3"/>
      <c r="DH275" s="1"/>
      <c r="DI275" s="1"/>
      <c r="DJ275" s="1"/>
      <c r="DK275" s="1"/>
      <c r="DL275" s="1"/>
      <c r="DM275" s="1"/>
      <c r="DN275" s="1"/>
      <c r="DO275" s="1"/>
      <c r="DP275" s="1"/>
      <c r="DQ275" s="4"/>
      <c r="DR275" s="1"/>
      <c r="DS275" s="1"/>
      <c r="DT275" s="1"/>
      <c r="DU275" s="1"/>
      <c r="DV275" s="1"/>
      <c r="DW275" s="1"/>
    </row>
    <row r="276" spans="1:127" ht="15" x14ac:dyDescent="0.2">
      <c r="A276" s="102">
        <f t="shared" si="258"/>
        <v>45152</v>
      </c>
      <c r="B276" s="103">
        <f t="shared" si="250"/>
        <v>700.43572508</v>
      </c>
      <c r="C276" s="180">
        <f t="shared" si="271"/>
        <v>688.55225513623225</v>
      </c>
      <c r="D276" s="104">
        <f t="shared" si="259"/>
        <v>1131.058</v>
      </c>
      <c r="E276" s="105">
        <f t="shared" si="238"/>
        <v>1109.23</v>
      </c>
      <c r="F276" s="106">
        <f t="shared" si="239"/>
        <v>45097</v>
      </c>
      <c r="G276" s="107">
        <f t="shared" si="251"/>
        <v>-1.9298745068776268E-2</v>
      </c>
      <c r="H276" s="108">
        <f t="shared" si="267"/>
        <v>45159</v>
      </c>
      <c r="I276" s="108">
        <f t="shared" si="252"/>
        <v>45159</v>
      </c>
      <c r="J276" s="109">
        <f t="shared" si="260"/>
        <v>22</v>
      </c>
      <c r="K276" s="109">
        <f t="shared" si="245"/>
        <v>17</v>
      </c>
      <c r="L276" s="8">
        <f t="shared" si="261"/>
        <v>1</v>
      </c>
      <c r="M276" s="110">
        <f t="shared" si="241"/>
        <v>1</v>
      </c>
      <c r="N276" s="110">
        <f t="shared" si="236"/>
        <v>1.0071241942009983</v>
      </c>
      <c r="O276" s="103">
        <f t="shared" si="240"/>
        <v>1.0071241900000001</v>
      </c>
      <c r="P276" s="103">
        <f t="shared" si="253"/>
        <v>693.45763222000005</v>
      </c>
      <c r="Q276" s="11">
        <f t="shared" si="270"/>
        <v>0</v>
      </c>
      <c r="R276" s="30">
        <f t="shared" si="262"/>
        <v>0</v>
      </c>
      <c r="S276" s="8">
        <f t="shared" si="254"/>
        <v>0</v>
      </c>
      <c r="T276" s="113">
        <f t="shared" si="263"/>
        <v>0.16</v>
      </c>
      <c r="U276" s="111">
        <f t="shared" si="237"/>
        <v>17</v>
      </c>
      <c r="V276" s="111">
        <v>252</v>
      </c>
      <c r="W276" s="110">
        <f t="shared" si="255"/>
        <v>1.0100627529999999</v>
      </c>
      <c r="X276" s="103">
        <f t="shared" si="256"/>
        <v>6.9780928600000003</v>
      </c>
      <c r="Y276" s="103">
        <f t="shared" si="257"/>
        <v>0</v>
      </c>
      <c r="Z276" s="114" t="str">
        <f t="shared" si="268"/>
        <v>A+J=</v>
      </c>
      <c r="AA276" s="108">
        <f t="shared" si="269"/>
        <v>45159</v>
      </c>
      <c r="AB276" s="4"/>
      <c r="AD276" s="178">
        <f>[2]Plan1!A335</f>
        <v>46874</v>
      </c>
      <c r="AE276" s="129" t="str">
        <f>[2]Plan1!C335</f>
        <v>Dia do Trabalho</v>
      </c>
      <c r="AG276" s="119">
        <f t="shared" si="248"/>
        <v>105</v>
      </c>
      <c r="AH276" s="121">
        <f t="shared" si="249"/>
        <v>48080</v>
      </c>
      <c r="AI276" s="121">
        <f t="shared" si="264"/>
        <v>48079</v>
      </c>
      <c r="AJ276" s="121">
        <f t="shared" si="265"/>
        <v>48080</v>
      </c>
      <c r="AK276" s="121">
        <f t="shared" si="246"/>
        <v>48113</v>
      </c>
      <c r="AL276" s="119">
        <f t="shared" si="266"/>
        <v>23</v>
      </c>
      <c r="AM276" s="121">
        <f t="shared" si="247"/>
        <v>48082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22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3"/>
      <c r="DH276" s="1"/>
      <c r="DI276" s="1"/>
      <c r="DJ276" s="1"/>
      <c r="DK276" s="1"/>
      <c r="DL276" s="1"/>
      <c r="DM276" s="1"/>
      <c r="DN276" s="1"/>
      <c r="DO276" s="1"/>
      <c r="DP276" s="1"/>
      <c r="DQ276" s="4"/>
      <c r="DR276" s="1"/>
      <c r="DS276" s="1"/>
      <c r="DT276" s="1"/>
      <c r="DU276" s="1"/>
      <c r="DV276" s="1"/>
      <c r="DW276" s="1"/>
    </row>
    <row r="277" spans="1:127" ht="15" x14ac:dyDescent="0.2">
      <c r="A277" s="102">
        <f t="shared" si="258"/>
        <v>45153</v>
      </c>
      <c r="B277" s="103">
        <f t="shared" si="250"/>
        <v>700.84838092000007</v>
      </c>
      <c r="C277" s="180">
        <f t="shared" si="271"/>
        <v>688.55225513623225</v>
      </c>
      <c r="D277" s="104">
        <f t="shared" si="259"/>
        <v>1131.058</v>
      </c>
      <c r="E277" s="105">
        <f t="shared" si="238"/>
        <v>1109.23</v>
      </c>
      <c r="F277" s="106">
        <f t="shared" si="239"/>
        <v>45097</v>
      </c>
      <c r="G277" s="107">
        <f t="shared" si="251"/>
        <v>-1.9298745068776268E-2</v>
      </c>
      <c r="H277" s="108">
        <f t="shared" si="267"/>
        <v>45159</v>
      </c>
      <c r="I277" s="108">
        <f t="shared" si="252"/>
        <v>45159</v>
      </c>
      <c r="J277" s="109">
        <f t="shared" si="260"/>
        <v>22</v>
      </c>
      <c r="K277" s="109">
        <f t="shared" si="245"/>
        <v>18</v>
      </c>
      <c r="L277" s="8">
        <f t="shared" si="261"/>
        <v>1</v>
      </c>
      <c r="M277" s="110">
        <f t="shared" si="241"/>
        <v>1</v>
      </c>
      <c r="N277" s="110">
        <f t="shared" si="236"/>
        <v>1.0071241942009983</v>
      </c>
      <c r="O277" s="103">
        <f t="shared" si="240"/>
        <v>1.0071241900000001</v>
      </c>
      <c r="P277" s="103">
        <f t="shared" si="253"/>
        <v>693.45763222000005</v>
      </c>
      <c r="Q277" s="11">
        <f t="shared" si="270"/>
        <v>0</v>
      </c>
      <c r="R277" s="30">
        <f t="shared" si="262"/>
        <v>0</v>
      </c>
      <c r="S277" s="8">
        <f t="shared" si="254"/>
        <v>0</v>
      </c>
      <c r="T277" s="113">
        <f t="shared" si="263"/>
        <v>0.16</v>
      </c>
      <c r="U277" s="111">
        <f t="shared" si="237"/>
        <v>18</v>
      </c>
      <c r="V277" s="111">
        <v>252</v>
      </c>
      <c r="W277" s="110">
        <f t="shared" si="255"/>
        <v>1.0106578230000001</v>
      </c>
      <c r="X277" s="103">
        <f t="shared" si="256"/>
        <v>7.3907486999999996</v>
      </c>
      <c r="Y277" s="103">
        <f t="shared" si="257"/>
        <v>0</v>
      </c>
      <c r="Z277" s="114" t="str">
        <f t="shared" si="268"/>
        <v>A+J=</v>
      </c>
      <c r="AA277" s="108">
        <f t="shared" si="269"/>
        <v>45159</v>
      </c>
      <c r="AB277" s="4"/>
      <c r="AD277" s="178">
        <f>[2]Plan1!A336</f>
        <v>46919</v>
      </c>
      <c r="AE277" s="129" t="str">
        <f>[2]Plan1!C336</f>
        <v>Corpus Christi</v>
      </c>
      <c r="AG277" s="119">
        <f t="shared" si="248"/>
        <v>106</v>
      </c>
      <c r="AH277" s="121">
        <f t="shared" si="249"/>
        <v>48111</v>
      </c>
      <c r="AI277" s="121">
        <f t="shared" si="264"/>
        <v>48110</v>
      </c>
      <c r="AJ277" s="121">
        <f t="shared" si="265"/>
        <v>48113</v>
      </c>
      <c r="AK277" s="121">
        <f t="shared" si="246"/>
        <v>48141</v>
      </c>
      <c r="AL277" s="119">
        <f t="shared" si="266"/>
        <v>20</v>
      </c>
      <c r="AM277" s="121">
        <f t="shared" si="247"/>
        <v>48115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22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3"/>
      <c r="DH277" s="1"/>
      <c r="DI277" s="1"/>
      <c r="DJ277" s="1"/>
      <c r="DK277" s="1"/>
      <c r="DL277" s="1"/>
      <c r="DM277" s="1"/>
      <c r="DN277" s="1"/>
      <c r="DO277" s="1"/>
      <c r="DP277" s="1"/>
      <c r="DQ277" s="4"/>
      <c r="DR277" s="1"/>
      <c r="DS277" s="1"/>
      <c r="DT277" s="1"/>
      <c r="DU277" s="1"/>
      <c r="DV277" s="1"/>
      <c r="DW277" s="1"/>
    </row>
    <row r="278" spans="1:127" ht="15" x14ac:dyDescent="0.2">
      <c r="A278" s="102">
        <f t="shared" si="258"/>
        <v>45154</v>
      </c>
      <c r="B278" s="103">
        <f t="shared" si="250"/>
        <v>701.26128015000006</v>
      </c>
      <c r="C278" s="180">
        <f t="shared" si="271"/>
        <v>688.55225513623225</v>
      </c>
      <c r="D278" s="104">
        <f t="shared" si="259"/>
        <v>1131.058</v>
      </c>
      <c r="E278" s="105">
        <f t="shared" si="238"/>
        <v>1109.23</v>
      </c>
      <c r="F278" s="106">
        <f t="shared" si="239"/>
        <v>45097</v>
      </c>
      <c r="G278" s="107">
        <f t="shared" si="251"/>
        <v>-1.9298745068776268E-2</v>
      </c>
      <c r="H278" s="108">
        <f t="shared" si="267"/>
        <v>45159</v>
      </c>
      <c r="I278" s="108">
        <f t="shared" si="252"/>
        <v>45159</v>
      </c>
      <c r="J278" s="109">
        <f t="shared" si="260"/>
        <v>22</v>
      </c>
      <c r="K278" s="109">
        <f t="shared" si="245"/>
        <v>19</v>
      </c>
      <c r="L278" s="8">
        <f t="shared" si="261"/>
        <v>1</v>
      </c>
      <c r="M278" s="110">
        <f t="shared" si="241"/>
        <v>1</v>
      </c>
      <c r="N278" s="110">
        <f t="shared" si="236"/>
        <v>1.0071241942009983</v>
      </c>
      <c r="O278" s="103">
        <f t="shared" si="240"/>
        <v>1.0071241900000001</v>
      </c>
      <c r="P278" s="103">
        <f t="shared" si="253"/>
        <v>693.45763222000005</v>
      </c>
      <c r="Q278" s="11">
        <f t="shared" si="270"/>
        <v>0</v>
      </c>
      <c r="R278" s="30">
        <f t="shared" si="262"/>
        <v>0</v>
      </c>
      <c r="S278" s="8">
        <f t="shared" si="254"/>
        <v>0</v>
      </c>
      <c r="T278" s="113">
        <f t="shared" si="263"/>
        <v>0.16</v>
      </c>
      <c r="U278" s="111">
        <f t="shared" si="237"/>
        <v>19</v>
      </c>
      <c r="V278" s="111">
        <v>252</v>
      </c>
      <c r="W278" s="110">
        <f t="shared" si="255"/>
        <v>1.0112532439999999</v>
      </c>
      <c r="X278" s="103">
        <f t="shared" si="256"/>
        <v>7.8036479300000003</v>
      </c>
      <c r="Y278" s="103">
        <f t="shared" si="257"/>
        <v>0</v>
      </c>
      <c r="Z278" s="114" t="str">
        <f t="shared" si="268"/>
        <v>A+J=</v>
      </c>
      <c r="AA278" s="108">
        <f t="shared" si="269"/>
        <v>45159</v>
      </c>
      <c r="AB278" s="4"/>
      <c r="AD278" s="178">
        <f>[2]Plan1!A337</f>
        <v>47003</v>
      </c>
      <c r="AE278" s="129" t="str">
        <f>[2]Plan1!C337</f>
        <v>Independência do Brasil</v>
      </c>
      <c r="AG278" s="119">
        <f t="shared" si="248"/>
        <v>107</v>
      </c>
      <c r="AH278" s="121">
        <f t="shared" si="249"/>
        <v>48141</v>
      </c>
      <c r="AI278" s="121">
        <f t="shared" si="264"/>
        <v>48138</v>
      </c>
      <c r="AJ278" s="121">
        <f t="shared" si="265"/>
        <v>48141</v>
      </c>
      <c r="AK278" s="121">
        <f t="shared" si="246"/>
        <v>48173</v>
      </c>
      <c r="AL278" s="119">
        <f t="shared" si="266"/>
        <v>23</v>
      </c>
      <c r="AM278" s="121">
        <f t="shared" si="247"/>
        <v>48143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22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3"/>
      <c r="DH278" s="1"/>
      <c r="DI278" s="1"/>
      <c r="DJ278" s="1"/>
      <c r="DK278" s="1"/>
      <c r="DL278" s="1"/>
      <c r="DM278" s="1"/>
      <c r="DN278" s="1"/>
      <c r="DO278" s="1"/>
      <c r="DP278" s="1"/>
      <c r="DQ278" s="4"/>
      <c r="DR278" s="1"/>
      <c r="DS278" s="1"/>
      <c r="DT278" s="1"/>
      <c r="DU278" s="1"/>
      <c r="DV278" s="1"/>
      <c r="DW278" s="1"/>
    </row>
    <row r="279" spans="1:127" ht="15" x14ac:dyDescent="0.2">
      <c r="A279" s="102">
        <f t="shared" si="258"/>
        <v>45155</v>
      </c>
      <c r="B279" s="103">
        <f t="shared" si="250"/>
        <v>701.67442210000002</v>
      </c>
      <c r="C279" s="180">
        <f t="shared" si="271"/>
        <v>688.55225513623225</v>
      </c>
      <c r="D279" s="104">
        <f t="shared" si="259"/>
        <v>1131.058</v>
      </c>
      <c r="E279" s="105">
        <f t="shared" si="238"/>
        <v>1109.23</v>
      </c>
      <c r="F279" s="106">
        <f t="shared" si="239"/>
        <v>45097</v>
      </c>
      <c r="G279" s="107">
        <f t="shared" si="251"/>
        <v>-1.9298745068776268E-2</v>
      </c>
      <c r="H279" s="108">
        <f t="shared" si="267"/>
        <v>45159</v>
      </c>
      <c r="I279" s="108">
        <f t="shared" si="252"/>
        <v>45159</v>
      </c>
      <c r="J279" s="109">
        <f t="shared" si="260"/>
        <v>22</v>
      </c>
      <c r="K279" s="109">
        <f t="shared" si="245"/>
        <v>20</v>
      </c>
      <c r="L279" s="8">
        <f t="shared" si="261"/>
        <v>1</v>
      </c>
      <c r="M279" s="110">
        <f t="shared" si="241"/>
        <v>1</v>
      </c>
      <c r="N279" s="110">
        <f t="shared" si="236"/>
        <v>1.0071241942009983</v>
      </c>
      <c r="O279" s="103">
        <f t="shared" si="240"/>
        <v>1.0071241900000001</v>
      </c>
      <c r="P279" s="103">
        <f t="shared" si="253"/>
        <v>693.45763222000005</v>
      </c>
      <c r="Q279" s="11">
        <f t="shared" si="270"/>
        <v>0</v>
      </c>
      <c r="R279" s="30">
        <f t="shared" si="262"/>
        <v>0</v>
      </c>
      <c r="S279" s="8">
        <f t="shared" si="254"/>
        <v>0</v>
      </c>
      <c r="T279" s="113">
        <f t="shared" si="263"/>
        <v>0.16</v>
      </c>
      <c r="U279" s="111">
        <f t="shared" si="237"/>
        <v>20</v>
      </c>
      <c r="V279" s="111">
        <v>252</v>
      </c>
      <c r="W279" s="110">
        <f t="shared" si="255"/>
        <v>1.0118490149999999</v>
      </c>
      <c r="X279" s="103">
        <f t="shared" si="256"/>
        <v>8.2167898800000003</v>
      </c>
      <c r="Y279" s="103">
        <f t="shared" si="257"/>
        <v>0</v>
      </c>
      <c r="Z279" s="114" t="str">
        <f t="shared" si="268"/>
        <v>A+J=</v>
      </c>
      <c r="AA279" s="108">
        <f t="shared" si="269"/>
        <v>45159</v>
      </c>
      <c r="AB279" s="4"/>
      <c r="AD279" s="178">
        <f>[2]Plan1!A338</f>
        <v>47038</v>
      </c>
      <c r="AE279" s="129" t="str">
        <f>[2]Plan1!C338</f>
        <v>Nossa Sr.a Aparecida - Padroeira do Brasil</v>
      </c>
      <c r="AG279" s="119">
        <f t="shared" si="248"/>
        <v>108</v>
      </c>
      <c r="AH279" s="121">
        <f t="shared" si="249"/>
        <v>48172</v>
      </c>
      <c r="AI279" s="121">
        <f t="shared" si="264"/>
        <v>48171</v>
      </c>
      <c r="AJ279" s="121">
        <f t="shared" si="265"/>
        <v>48173</v>
      </c>
      <c r="AK279" s="121">
        <f t="shared" si="246"/>
        <v>48204</v>
      </c>
      <c r="AL279" s="119">
        <f t="shared" si="266"/>
        <v>21</v>
      </c>
      <c r="AM279" s="121">
        <f t="shared" si="247"/>
        <v>48177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22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3"/>
      <c r="DH279" s="1"/>
      <c r="DI279" s="1"/>
      <c r="DJ279" s="1"/>
      <c r="DK279" s="1"/>
      <c r="DL279" s="1"/>
      <c r="DM279" s="1"/>
      <c r="DN279" s="1"/>
      <c r="DO279" s="1"/>
      <c r="DP279" s="1"/>
      <c r="DQ279" s="4"/>
      <c r="DR279" s="1"/>
      <c r="DS279" s="1"/>
      <c r="DT279" s="1"/>
      <c r="DU279" s="1"/>
      <c r="DV279" s="1"/>
      <c r="DW279" s="1"/>
    </row>
    <row r="280" spans="1:127" ht="15" x14ac:dyDescent="0.2">
      <c r="A280" s="102">
        <f t="shared" si="258"/>
        <v>45156</v>
      </c>
      <c r="B280" s="103">
        <f t="shared" si="250"/>
        <v>702.08780815</v>
      </c>
      <c r="C280" s="180">
        <f t="shared" si="271"/>
        <v>688.55225513623225</v>
      </c>
      <c r="D280" s="104">
        <f t="shared" si="259"/>
        <v>1131.058</v>
      </c>
      <c r="E280" s="105">
        <f t="shared" si="238"/>
        <v>1109.23</v>
      </c>
      <c r="F280" s="106">
        <f t="shared" si="239"/>
        <v>45097</v>
      </c>
      <c r="G280" s="107">
        <f t="shared" si="251"/>
        <v>-1.9298745068776268E-2</v>
      </c>
      <c r="H280" s="108">
        <f t="shared" si="267"/>
        <v>45159</v>
      </c>
      <c r="I280" s="108">
        <f t="shared" si="252"/>
        <v>45159</v>
      </c>
      <c r="J280" s="109">
        <f t="shared" si="260"/>
        <v>22</v>
      </c>
      <c r="K280" s="109">
        <f t="shared" si="245"/>
        <v>21</v>
      </c>
      <c r="L280" s="8">
        <f t="shared" si="261"/>
        <v>1</v>
      </c>
      <c r="M280" s="110">
        <f t="shared" si="241"/>
        <v>1</v>
      </c>
      <c r="N280" s="110">
        <f t="shared" si="236"/>
        <v>1.0071241942009983</v>
      </c>
      <c r="O280" s="103">
        <f t="shared" si="240"/>
        <v>1.0071241900000001</v>
      </c>
      <c r="P280" s="103">
        <f t="shared" si="253"/>
        <v>693.45763222000005</v>
      </c>
      <c r="Q280" s="11">
        <f t="shared" si="270"/>
        <v>0</v>
      </c>
      <c r="R280" s="30">
        <f t="shared" si="262"/>
        <v>0</v>
      </c>
      <c r="S280" s="8">
        <f t="shared" si="254"/>
        <v>0</v>
      </c>
      <c r="T280" s="113">
        <f t="shared" si="263"/>
        <v>0.16</v>
      </c>
      <c r="U280" s="111">
        <f t="shared" si="237"/>
        <v>21</v>
      </c>
      <c r="V280" s="111">
        <v>252</v>
      </c>
      <c r="W280" s="110">
        <f t="shared" si="255"/>
        <v>1.0124451379999999</v>
      </c>
      <c r="X280" s="103">
        <f t="shared" si="256"/>
        <v>8.6301759300000001</v>
      </c>
      <c r="Y280" s="103">
        <f t="shared" si="257"/>
        <v>0</v>
      </c>
      <c r="Z280" s="114" t="str">
        <f t="shared" si="268"/>
        <v>A+J=</v>
      </c>
      <c r="AA280" s="108">
        <f t="shared" si="269"/>
        <v>45159</v>
      </c>
      <c r="AB280" s="4"/>
      <c r="AD280" s="178">
        <f>[2]Plan1!A339</f>
        <v>47059</v>
      </c>
      <c r="AE280" s="129" t="str">
        <f>[2]Plan1!C339</f>
        <v>Finados</v>
      </c>
      <c r="AG280" s="119">
        <f t="shared" si="248"/>
        <v>109</v>
      </c>
      <c r="AH280" s="121">
        <f t="shared" si="249"/>
        <v>48202</v>
      </c>
      <c r="AI280" s="121">
        <f t="shared" si="264"/>
        <v>48201</v>
      </c>
      <c r="AJ280" s="121">
        <f t="shared" si="265"/>
        <v>48204</v>
      </c>
      <c r="AK280" s="121"/>
      <c r="AL280" s="119"/>
      <c r="AM280" s="121">
        <f t="shared" si="247"/>
        <v>48206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22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3"/>
      <c r="DH280" s="1"/>
      <c r="DI280" s="1"/>
      <c r="DJ280" s="1"/>
      <c r="DK280" s="1"/>
      <c r="DL280" s="1"/>
      <c r="DM280" s="1"/>
      <c r="DN280" s="1"/>
      <c r="DO280" s="1"/>
      <c r="DP280" s="1"/>
      <c r="DQ280" s="4"/>
      <c r="DR280" s="1"/>
      <c r="DS280" s="1"/>
      <c r="DT280" s="1"/>
      <c r="DU280" s="1"/>
      <c r="DV280" s="1"/>
      <c r="DW280" s="1"/>
    </row>
    <row r="281" spans="1:127" ht="15" x14ac:dyDescent="0.2">
      <c r="A281" s="102">
        <f t="shared" si="258"/>
        <v>45157</v>
      </c>
      <c r="B281" s="103">
        <f t="shared" si="250"/>
        <v>702.50143759000002</v>
      </c>
      <c r="C281" s="180">
        <f t="shared" si="271"/>
        <v>688.55225513623225</v>
      </c>
      <c r="D281" s="104">
        <f t="shared" si="259"/>
        <v>1131.058</v>
      </c>
      <c r="E281" s="105">
        <f t="shared" si="238"/>
        <v>1109.23</v>
      </c>
      <c r="F281" s="106">
        <f t="shared" si="239"/>
        <v>45097</v>
      </c>
      <c r="G281" s="107">
        <f t="shared" si="251"/>
        <v>-1.9298745068776268E-2</v>
      </c>
      <c r="H281" s="108">
        <f t="shared" si="267"/>
        <v>45159</v>
      </c>
      <c r="I281" s="108">
        <f t="shared" si="252"/>
        <v>45159</v>
      </c>
      <c r="J281" s="109">
        <f t="shared" si="260"/>
        <v>22</v>
      </c>
      <c r="K281" s="109">
        <f t="shared" si="245"/>
        <v>22</v>
      </c>
      <c r="L281" s="8">
        <f t="shared" si="261"/>
        <v>1</v>
      </c>
      <c r="M281" s="110">
        <f t="shared" si="241"/>
        <v>1</v>
      </c>
      <c r="N281" s="110">
        <f t="shared" si="236"/>
        <v>1.0071241942009983</v>
      </c>
      <c r="O281" s="103">
        <f t="shared" si="240"/>
        <v>1.0071241900000001</v>
      </c>
      <c r="P281" s="103">
        <f t="shared" si="253"/>
        <v>693.45763222000005</v>
      </c>
      <c r="Q281" s="11">
        <f t="shared" si="270"/>
        <v>0</v>
      </c>
      <c r="R281" s="30">
        <f t="shared" si="262"/>
        <v>0</v>
      </c>
      <c r="S281" s="8">
        <f t="shared" si="254"/>
        <v>0</v>
      </c>
      <c r="T281" s="113">
        <f t="shared" si="263"/>
        <v>0.16</v>
      </c>
      <c r="U281" s="111">
        <f t="shared" si="237"/>
        <v>22</v>
      </c>
      <c r="V281" s="111">
        <v>252</v>
      </c>
      <c r="W281" s="110">
        <f t="shared" si="255"/>
        <v>1.0130416120000001</v>
      </c>
      <c r="X281" s="103">
        <f t="shared" si="256"/>
        <v>9.0438053699999994</v>
      </c>
      <c r="Y281" s="103">
        <f t="shared" si="257"/>
        <v>0</v>
      </c>
      <c r="Z281" s="114" t="str">
        <f t="shared" si="268"/>
        <v>A+J=</v>
      </c>
      <c r="AA281" s="108">
        <f t="shared" si="269"/>
        <v>45159</v>
      </c>
      <c r="AB281" s="4"/>
      <c r="AD281" s="178">
        <f>[2]Plan1!A340</f>
        <v>47072</v>
      </c>
      <c r="AE281" s="129" t="str">
        <f>[2]Plan1!C340</f>
        <v>Proclamação da República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22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3"/>
      <c r="DH281" s="1"/>
      <c r="DI281" s="1"/>
      <c r="DJ281" s="1"/>
      <c r="DK281" s="1"/>
      <c r="DL281" s="1"/>
      <c r="DM281" s="1"/>
      <c r="DN281" s="1"/>
      <c r="DO281" s="1"/>
      <c r="DP281" s="1"/>
      <c r="DQ281" s="4"/>
      <c r="DR281" s="1"/>
      <c r="DS281" s="1"/>
      <c r="DT281" s="1"/>
      <c r="DU281" s="1"/>
      <c r="DV281" s="1"/>
      <c r="DW281" s="1"/>
    </row>
    <row r="282" spans="1:127" ht="15" x14ac:dyDescent="0.2">
      <c r="A282" s="102">
        <f t="shared" si="258"/>
        <v>45158</v>
      </c>
      <c r="B282" s="103">
        <f t="shared" si="250"/>
        <v>702.50143759000002</v>
      </c>
      <c r="C282" s="180">
        <f t="shared" si="271"/>
        <v>688.55225513623225</v>
      </c>
      <c r="D282" s="104">
        <f t="shared" si="259"/>
        <v>1131.058</v>
      </c>
      <c r="E282" s="105">
        <f t="shared" si="238"/>
        <v>1109.23</v>
      </c>
      <c r="F282" s="106">
        <f t="shared" si="239"/>
        <v>45097</v>
      </c>
      <c r="G282" s="107">
        <f t="shared" si="251"/>
        <v>-1.9298745068776268E-2</v>
      </c>
      <c r="H282" s="108">
        <f t="shared" si="267"/>
        <v>45189</v>
      </c>
      <c r="I282" s="108">
        <f t="shared" si="252"/>
        <v>45159</v>
      </c>
      <c r="J282" s="109">
        <f t="shared" si="260"/>
        <v>22</v>
      </c>
      <c r="K282" s="109">
        <f t="shared" si="245"/>
        <v>22</v>
      </c>
      <c r="L282" s="8">
        <f t="shared" si="261"/>
        <v>1</v>
      </c>
      <c r="M282" s="110">
        <f t="shared" si="241"/>
        <v>1</v>
      </c>
      <c r="N282" s="110">
        <f t="shared" si="236"/>
        <v>1.0071241942009983</v>
      </c>
      <c r="O282" s="103">
        <f t="shared" si="240"/>
        <v>1.0071241900000001</v>
      </c>
      <c r="P282" s="103">
        <f t="shared" si="253"/>
        <v>693.45763222000005</v>
      </c>
      <c r="Q282" s="11">
        <f t="shared" si="270"/>
        <v>0</v>
      </c>
      <c r="R282" s="30">
        <f t="shared" si="262"/>
        <v>0</v>
      </c>
      <c r="S282" s="8">
        <f t="shared" si="254"/>
        <v>0</v>
      </c>
      <c r="T282" s="113">
        <f t="shared" si="263"/>
        <v>0.16</v>
      </c>
      <c r="U282" s="111">
        <f t="shared" si="237"/>
        <v>22</v>
      </c>
      <c r="V282" s="111">
        <v>252</v>
      </c>
      <c r="W282" s="110">
        <f t="shared" si="255"/>
        <v>1.0130416120000001</v>
      </c>
      <c r="X282" s="103">
        <f t="shared" si="256"/>
        <v>9.0438053699999994</v>
      </c>
      <c r="Y282" s="103">
        <f t="shared" si="257"/>
        <v>0</v>
      </c>
      <c r="Z282" s="114" t="str">
        <f t="shared" si="268"/>
        <v>A+J=</v>
      </c>
      <c r="AA282" s="108">
        <f t="shared" si="269"/>
        <v>45159</v>
      </c>
      <c r="AB282" s="4"/>
      <c r="AD282" s="178">
        <f>[2]Plan1!A341</f>
        <v>47077</v>
      </c>
      <c r="AE282" s="129" t="str">
        <f>[2]Plan1!C341</f>
        <v>Dia Nacional de Zumbi e da Consciência Negra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22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3"/>
      <c r="DH282" s="1"/>
      <c r="DI282" s="1"/>
      <c r="DJ282" s="1"/>
      <c r="DK282" s="1"/>
      <c r="DL282" s="1"/>
      <c r="DM282" s="1"/>
      <c r="DN282" s="1"/>
      <c r="DO282" s="1"/>
      <c r="DP282" s="1"/>
      <c r="DQ282" s="4"/>
      <c r="DR282" s="1"/>
      <c r="DS282" s="1"/>
      <c r="DT282" s="1"/>
      <c r="DU282" s="1"/>
      <c r="DV282" s="1"/>
      <c r="DW282" s="1"/>
    </row>
    <row r="283" spans="1:127" ht="15" x14ac:dyDescent="0.2">
      <c r="A283" s="102">
        <f t="shared" si="258"/>
        <v>45159</v>
      </c>
      <c r="B283" s="103">
        <f t="shared" si="250"/>
        <v>702.50143759000002</v>
      </c>
      <c r="C283" s="180">
        <f t="shared" si="271"/>
        <v>688.55225513623225</v>
      </c>
      <c r="D283" s="104">
        <f t="shared" si="259"/>
        <v>1131.058</v>
      </c>
      <c r="E283" s="105">
        <f t="shared" si="238"/>
        <v>1109.23</v>
      </c>
      <c r="F283" s="106">
        <f t="shared" si="239"/>
        <v>45097</v>
      </c>
      <c r="G283" s="107">
        <f t="shared" si="251"/>
        <v>-1.9298745068776268E-2</v>
      </c>
      <c r="H283" s="108">
        <f t="shared" si="267"/>
        <v>45189</v>
      </c>
      <c r="I283" s="108">
        <f t="shared" si="252"/>
        <v>45159</v>
      </c>
      <c r="J283" s="109">
        <f t="shared" si="260"/>
        <v>22</v>
      </c>
      <c r="K283" s="109">
        <f t="shared" si="245"/>
        <v>22</v>
      </c>
      <c r="L283" s="8">
        <f t="shared" si="261"/>
        <v>1</v>
      </c>
      <c r="M283" s="110">
        <f t="shared" si="241"/>
        <v>1</v>
      </c>
      <c r="N283" s="110">
        <f t="shared" si="236"/>
        <v>1.0071241942009983</v>
      </c>
      <c r="O283" s="103">
        <f t="shared" si="240"/>
        <v>1.0071241900000001</v>
      </c>
      <c r="P283" s="103">
        <f t="shared" si="253"/>
        <v>693.45763222000005</v>
      </c>
      <c r="Q283" s="11">
        <f t="shared" si="270"/>
        <v>9</v>
      </c>
      <c r="R283" s="30">
        <f t="shared" si="262"/>
        <v>7.3380036206532648E-2</v>
      </c>
      <c r="S283" s="8">
        <f t="shared" si="254"/>
        <v>50.885946160000003</v>
      </c>
      <c r="T283" s="113">
        <f t="shared" si="263"/>
        <v>0.16</v>
      </c>
      <c r="U283" s="111">
        <f t="shared" si="237"/>
        <v>22</v>
      </c>
      <c r="V283" s="111">
        <v>252</v>
      </c>
      <c r="W283" s="110">
        <f t="shared" si="255"/>
        <v>1.0130416120000001</v>
      </c>
      <c r="X283" s="103">
        <f t="shared" si="256"/>
        <v>9.0438053699999994</v>
      </c>
      <c r="Y283" s="103">
        <f t="shared" si="257"/>
        <v>59.929751530000004</v>
      </c>
      <c r="Z283" s="114" t="str">
        <f t="shared" si="268"/>
        <v>A+J=</v>
      </c>
      <c r="AA283" s="108">
        <f t="shared" si="269"/>
        <v>45159</v>
      </c>
      <c r="AB283" s="4"/>
      <c r="AD283" s="178">
        <f>[2]Plan1!A342</f>
        <v>47112</v>
      </c>
      <c r="AE283" s="129" t="str">
        <f>[2]Plan1!C342</f>
        <v>Natal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22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3"/>
      <c r="DH283" s="1"/>
      <c r="DI283" s="1"/>
      <c r="DJ283" s="1"/>
      <c r="DK283" s="1"/>
      <c r="DL283" s="1"/>
      <c r="DM283" s="1"/>
      <c r="DN283" s="1"/>
      <c r="DO283" s="1"/>
      <c r="DP283" s="1"/>
      <c r="DQ283" s="4"/>
      <c r="DR283" s="1"/>
      <c r="DS283" s="1"/>
      <c r="DT283" s="1"/>
      <c r="DU283" s="1"/>
      <c r="DV283" s="1"/>
      <c r="DW283" s="1"/>
    </row>
    <row r="284" spans="1:127" ht="15" x14ac:dyDescent="0.2">
      <c r="A284" s="102">
        <f t="shared" si="258"/>
        <v>45160</v>
      </c>
      <c r="B284" s="103">
        <f t="shared" si="250"/>
        <v>642.95025201999999</v>
      </c>
      <c r="C284" s="180">
        <f t="shared" si="271"/>
        <v>638.02626572473775</v>
      </c>
      <c r="D284" s="104">
        <f t="shared" si="259"/>
        <v>1109.23</v>
      </c>
      <c r="E284" s="105">
        <f t="shared" si="238"/>
        <v>1101.204</v>
      </c>
      <c r="F284" s="106">
        <f t="shared" si="239"/>
        <v>45128</v>
      </c>
      <c r="G284" s="107">
        <f t="shared" si="251"/>
        <v>-7.2356499553745124E-3</v>
      </c>
      <c r="H284" s="108">
        <f t="shared" si="267"/>
        <v>45189</v>
      </c>
      <c r="I284" s="108">
        <f t="shared" si="252"/>
        <v>45189</v>
      </c>
      <c r="J284" s="109">
        <f t="shared" si="260"/>
        <v>21</v>
      </c>
      <c r="K284" s="109">
        <f t="shared" si="245"/>
        <v>1</v>
      </c>
      <c r="L284" s="8">
        <f t="shared" si="261"/>
        <v>1</v>
      </c>
      <c r="M284" s="110">
        <f t="shared" si="241"/>
        <v>1</v>
      </c>
      <c r="N284" s="110">
        <f t="shared" si="236"/>
        <v>1.0071241942009983</v>
      </c>
      <c r="O284" s="103">
        <f t="shared" si="240"/>
        <v>1.0071241900000001</v>
      </c>
      <c r="P284" s="103">
        <f t="shared" si="253"/>
        <v>642.57168606000005</v>
      </c>
      <c r="Q284" s="11">
        <f t="shared" si="270"/>
        <v>0</v>
      </c>
      <c r="R284" s="30">
        <f t="shared" si="262"/>
        <v>0</v>
      </c>
      <c r="S284" s="8">
        <f t="shared" si="254"/>
        <v>0</v>
      </c>
      <c r="T284" s="113">
        <f t="shared" si="263"/>
        <v>0.16</v>
      </c>
      <c r="U284" s="111">
        <f t="shared" si="237"/>
        <v>1</v>
      </c>
      <c r="V284" s="111">
        <v>252</v>
      </c>
      <c r="W284" s="110">
        <f t="shared" si="255"/>
        <v>1.0005891419999999</v>
      </c>
      <c r="X284" s="103">
        <f t="shared" si="256"/>
        <v>0.37856595999999998</v>
      </c>
      <c r="Y284" s="103">
        <f t="shared" si="257"/>
        <v>0</v>
      </c>
      <c r="Z284" s="114" t="str">
        <f t="shared" si="268"/>
        <v>A+J=</v>
      </c>
      <c r="AA284" s="108">
        <f t="shared" si="269"/>
        <v>45189</v>
      </c>
      <c r="AB284" s="4"/>
      <c r="AD284" s="178">
        <f>[2]Plan1!A343</f>
        <v>47119</v>
      </c>
      <c r="AE284" s="129" t="str">
        <f>[2]Plan1!C343</f>
        <v>Confraternização Universal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22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3"/>
      <c r="DH284" s="1"/>
      <c r="DI284" s="1"/>
      <c r="DJ284" s="1"/>
      <c r="DK284" s="1"/>
      <c r="DL284" s="1"/>
      <c r="DM284" s="1"/>
      <c r="DN284" s="1"/>
      <c r="DO284" s="1"/>
      <c r="DP284" s="1"/>
      <c r="DQ284" s="4"/>
      <c r="DR284" s="1"/>
      <c r="DS284" s="1"/>
      <c r="DT284" s="1"/>
      <c r="DU284" s="1"/>
      <c r="DV284" s="1"/>
      <c r="DW284" s="1"/>
    </row>
    <row r="285" spans="1:127" ht="15" x14ac:dyDescent="0.2">
      <c r="A285" s="102">
        <f t="shared" si="258"/>
        <v>45161</v>
      </c>
      <c r="B285" s="103">
        <f t="shared" si="250"/>
        <v>643.3290403200001</v>
      </c>
      <c r="C285" s="180">
        <f t="shared" si="271"/>
        <v>638.02626572473775</v>
      </c>
      <c r="D285" s="104">
        <f t="shared" si="259"/>
        <v>1109.23</v>
      </c>
      <c r="E285" s="105">
        <f t="shared" si="238"/>
        <v>1101.204</v>
      </c>
      <c r="F285" s="106">
        <f t="shared" si="239"/>
        <v>45128</v>
      </c>
      <c r="G285" s="107">
        <f t="shared" si="251"/>
        <v>-7.2356499553745124E-3</v>
      </c>
      <c r="H285" s="108">
        <f t="shared" si="267"/>
        <v>45189</v>
      </c>
      <c r="I285" s="108">
        <f t="shared" si="252"/>
        <v>45189</v>
      </c>
      <c r="J285" s="109">
        <f t="shared" si="260"/>
        <v>21</v>
      </c>
      <c r="K285" s="109">
        <f t="shared" si="245"/>
        <v>2</v>
      </c>
      <c r="L285" s="8">
        <f t="shared" si="261"/>
        <v>1</v>
      </c>
      <c r="M285" s="110">
        <f t="shared" si="241"/>
        <v>1</v>
      </c>
      <c r="N285" s="110">
        <f t="shared" si="236"/>
        <v>1.0071241942009983</v>
      </c>
      <c r="O285" s="103">
        <f t="shared" si="240"/>
        <v>1.0071241900000001</v>
      </c>
      <c r="P285" s="103">
        <f t="shared" si="253"/>
        <v>642.57168606000005</v>
      </c>
      <c r="Q285" s="11">
        <f t="shared" si="270"/>
        <v>0</v>
      </c>
      <c r="R285" s="30">
        <f t="shared" si="262"/>
        <v>0</v>
      </c>
      <c r="S285" s="8">
        <f t="shared" si="254"/>
        <v>0</v>
      </c>
      <c r="T285" s="113">
        <f t="shared" si="263"/>
        <v>0.16</v>
      </c>
      <c r="U285" s="111">
        <f t="shared" si="237"/>
        <v>2</v>
      </c>
      <c r="V285" s="111">
        <v>252</v>
      </c>
      <c r="W285" s="110">
        <f t="shared" si="255"/>
        <v>1.0011786300000001</v>
      </c>
      <c r="X285" s="103">
        <f t="shared" si="256"/>
        <v>0.75735425999999995</v>
      </c>
      <c r="Y285" s="103">
        <f t="shared" si="257"/>
        <v>0</v>
      </c>
      <c r="Z285" s="114" t="str">
        <f t="shared" si="268"/>
        <v>A+J=</v>
      </c>
      <c r="AA285" s="108">
        <f t="shared" si="269"/>
        <v>45189</v>
      </c>
      <c r="AB285" s="4"/>
      <c r="AD285" s="178">
        <f>[2]Plan1!A344</f>
        <v>47161</v>
      </c>
      <c r="AE285" s="129" t="str">
        <f>[2]Plan1!C344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22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3"/>
      <c r="DH285" s="1"/>
      <c r="DI285" s="1"/>
      <c r="DJ285" s="1"/>
      <c r="DK285" s="1"/>
      <c r="DL285" s="1"/>
      <c r="DM285" s="1"/>
      <c r="DN285" s="1"/>
      <c r="DO285" s="1"/>
      <c r="DP285" s="1"/>
      <c r="DQ285" s="4"/>
      <c r="DR285" s="1"/>
      <c r="DS285" s="1"/>
      <c r="DT285" s="1"/>
      <c r="DU285" s="1"/>
      <c r="DV285" s="1"/>
      <c r="DW285" s="1"/>
    </row>
    <row r="286" spans="1:127" ht="15" x14ac:dyDescent="0.2">
      <c r="A286" s="102">
        <f t="shared" si="258"/>
        <v>45162</v>
      </c>
      <c r="B286" s="103">
        <f t="shared" si="250"/>
        <v>643.70805288000008</v>
      </c>
      <c r="C286" s="180">
        <f t="shared" si="271"/>
        <v>638.02626572473775</v>
      </c>
      <c r="D286" s="104">
        <f t="shared" si="259"/>
        <v>1109.23</v>
      </c>
      <c r="E286" s="105">
        <f t="shared" si="238"/>
        <v>1101.204</v>
      </c>
      <c r="F286" s="106">
        <f t="shared" si="239"/>
        <v>45128</v>
      </c>
      <c r="G286" s="107">
        <f t="shared" si="251"/>
        <v>-7.2356499553745124E-3</v>
      </c>
      <c r="H286" s="108">
        <f t="shared" si="267"/>
        <v>45189</v>
      </c>
      <c r="I286" s="108">
        <f t="shared" si="252"/>
        <v>45189</v>
      </c>
      <c r="J286" s="109">
        <f t="shared" si="260"/>
        <v>21</v>
      </c>
      <c r="K286" s="109">
        <f t="shared" si="245"/>
        <v>3</v>
      </c>
      <c r="L286" s="8">
        <f t="shared" si="261"/>
        <v>1</v>
      </c>
      <c r="M286" s="110">
        <f t="shared" si="241"/>
        <v>1</v>
      </c>
      <c r="N286" s="110">
        <f t="shared" si="236"/>
        <v>1.0071241942009983</v>
      </c>
      <c r="O286" s="103">
        <f t="shared" si="240"/>
        <v>1.0071241900000001</v>
      </c>
      <c r="P286" s="103">
        <f t="shared" si="253"/>
        <v>642.57168606000005</v>
      </c>
      <c r="Q286" s="11">
        <f t="shared" si="270"/>
        <v>0</v>
      </c>
      <c r="R286" s="30">
        <f t="shared" si="262"/>
        <v>0</v>
      </c>
      <c r="S286" s="8">
        <f t="shared" si="254"/>
        <v>0</v>
      </c>
      <c r="T286" s="113">
        <f t="shared" si="263"/>
        <v>0.16</v>
      </c>
      <c r="U286" s="111">
        <f t="shared" si="237"/>
        <v>3</v>
      </c>
      <c r="V286" s="111">
        <v>252</v>
      </c>
      <c r="W286" s="110">
        <f t="shared" si="255"/>
        <v>1.001768467</v>
      </c>
      <c r="X286" s="103">
        <f t="shared" si="256"/>
        <v>1.1363668200000001</v>
      </c>
      <c r="Y286" s="103">
        <f t="shared" si="257"/>
        <v>0</v>
      </c>
      <c r="Z286" s="114" t="str">
        <f t="shared" si="268"/>
        <v>A+J=</v>
      </c>
      <c r="AA286" s="108">
        <f t="shared" si="269"/>
        <v>45189</v>
      </c>
      <c r="AB286" s="4"/>
      <c r="AD286" s="178">
        <f>[2]Plan1!A345</f>
        <v>47162</v>
      </c>
      <c r="AE286" s="129" t="str">
        <f>[2]Plan1!C345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22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3"/>
      <c r="DH286" s="1"/>
      <c r="DI286" s="1"/>
      <c r="DJ286" s="1"/>
      <c r="DK286" s="1"/>
      <c r="DL286" s="1"/>
      <c r="DM286" s="1"/>
      <c r="DN286" s="1"/>
      <c r="DO286" s="1"/>
      <c r="DP286" s="1"/>
      <c r="DQ286" s="4"/>
      <c r="DR286" s="1"/>
      <c r="DS286" s="1"/>
      <c r="DT286" s="1"/>
      <c r="DU286" s="1"/>
      <c r="DV286" s="1"/>
      <c r="DW286" s="1"/>
    </row>
    <row r="287" spans="1:127" ht="15" x14ac:dyDescent="0.2">
      <c r="A287" s="102">
        <f t="shared" si="258"/>
        <v>45163</v>
      </c>
      <c r="B287" s="103">
        <f t="shared" si="250"/>
        <v>644.08728776000009</v>
      </c>
      <c r="C287" s="180">
        <f t="shared" si="271"/>
        <v>638.02626572473775</v>
      </c>
      <c r="D287" s="104">
        <f t="shared" si="259"/>
        <v>1109.23</v>
      </c>
      <c r="E287" s="105">
        <f t="shared" si="238"/>
        <v>1101.204</v>
      </c>
      <c r="F287" s="106">
        <f t="shared" si="239"/>
        <v>45128</v>
      </c>
      <c r="G287" s="107">
        <f t="shared" si="251"/>
        <v>-7.2356499553745124E-3</v>
      </c>
      <c r="H287" s="108">
        <f t="shared" si="267"/>
        <v>45189</v>
      </c>
      <c r="I287" s="108">
        <f t="shared" si="252"/>
        <v>45189</v>
      </c>
      <c r="J287" s="109">
        <f t="shared" si="260"/>
        <v>21</v>
      </c>
      <c r="K287" s="109">
        <f t="shared" si="245"/>
        <v>4</v>
      </c>
      <c r="L287" s="8">
        <f t="shared" si="261"/>
        <v>1</v>
      </c>
      <c r="M287" s="110">
        <f t="shared" si="241"/>
        <v>1</v>
      </c>
      <c r="N287" s="110">
        <f t="shared" ref="N287:N350" si="272">IF(I287&gt;I286,N286*M287,N286)</f>
        <v>1.0071241942009983</v>
      </c>
      <c r="O287" s="103">
        <f t="shared" si="240"/>
        <v>1.0071241900000001</v>
      </c>
      <c r="P287" s="103">
        <f t="shared" si="253"/>
        <v>642.57168606000005</v>
      </c>
      <c r="Q287" s="11">
        <f t="shared" si="270"/>
        <v>0</v>
      </c>
      <c r="R287" s="30">
        <f t="shared" si="262"/>
        <v>0</v>
      </c>
      <c r="S287" s="8">
        <f t="shared" si="254"/>
        <v>0</v>
      </c>
      <c r="T287" s="113">
        <f t="shared" si="263"/>
        <v>0.16</v>
      </c>
      <c r="U287" s="111">
        <f t="shared" si="237"/>
        <v>4</v>
      </c>
      <c r="V287" s="111">
        <v>252</v>
      </c>
      <c r="W287" s="110">
        <f t="shared" si="255"/>
        <v>1.0023586499999999</v>
      </c>
      <c r="X287" s="103">
        <f t="shared" si="256"/>
        <v>1.5156016999999999</v>
      </c>
      <c r="Y287" s="103">
        <f t="shared" si="257"/>
        <v>0</v>
      </c>
      <c r="Z287" s="114" t="str">
        <f t="shared" si="268"/>
        <v>A+J=</v>
      </c>
      <c r="AA287" s="108">
        <f t="shared" si="269"/>
        <v>45189</v>
      </c>
      <c r="AB287" s="4"/>
      <c r="AD287" s="178">
        <f>[2]Plan1!A346</f>
        <v>47207</v>
      </c>
      <c r="AE287" s="129" t="str">
        <f>[2]Plan1!C346</f>
        <v>Paixão de Cristo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22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3"/>
      <c r="DH287" s="1"/>
      <c r="DI287" s="1"/>
      <c r="DJ287" s="1"/>
      <c r="DK287" s="1"/>
      <c r="DL287" s="1"/>
      <c r="DM287" s="1"/>
      <c r="DN287" s="1"/>
      <c r="DO287" s="1"/>
      <c r="DP287" s="1"/>
      <c r="DQ287" s="4"/>
      <c r="DR287" s="1"/>
      <c r="DS287" s="1"/>
      <c r="DT287" s="1"/>
      <c r="DU287" s="1"/>
      <c r="DV287" s="1"/>
      <c r="DW287" s="1"/>
    </row>
    <row r="288" spans="1:127" ht="15" x14ac:dyDescent="0.2">
      <c r="A288" s="102">
        <f t="shared" si="258"/>
        <v>45164</v>
      </c>
      <c r="B288" s="103">
        <f t="shared" si="250"/>
        <v>644.4667469100001</v>
      </c>
      <c r="C288" s="180">
        <f t="shared" si="271"/>
        <v>638.02626572473775</v>
      </c>
      <c r="D288" s="104">
        <f t="shared" si="259"/>
        <v>1109.23</v>
      </c>
      <c r="E288" s="105">
        <f t="shared" si="238"/>
        <v>1101.204</v>
      </c>
      <c r="F288" s="106">
        <f t="shared" si="239"/>
        <v>45128</v>
      </c>
      <c r="G288" s="107">
        <f t="shared" si="251"/>
        <v>-7.2356499553745124E-3</v>
      </c>
      <c r="H288" s="108">
        <f t="shared" si="267"/>
        <v>45189</v>
      </c>
      <c r="I288" s="108">
        <f t="shared" si="252"/>
        <v>45189</v>
      </c>
      <c r="J288" s="109">
        <f t="shared" si="260"/>
        <v>21</v>
      </c>
      <c r="K288" s="109">
        <f t="shared" si="245"/>
        <v>5</v>
      </c>
      <c r="L288" s="8">
        <f t="shared" si="261"/>
        <v>1</v>
      </c>
      <c r="M288" s="110">
        <f t="shared" si="241"/>
        <v>1</v>
      </c>
      <c r="N288" s="110">
        <f t="shared" si="272"/>
        <v>1.0071241942009983</v>
      </c>
      <c r="O288" s="103">
        <f t="shared" si="240"/>
        <v>1.0071241900000001</v>
      </c>
      <c r="P288" s="103">
        <f t="shared" si="253"/>
        <v>642.57168606000005</v>
      </c>
      <c r="Q288" s="11">
        <f t="shared" si="270"/>
        <v>0</v>
      </c>
      <c r="R288" s="30">
        <f t="shared" si="262"/>
        <v>0</v>
      </c>
      <c r="S288" s="8">
        <f t="shared" si="254"/>
        <v>0</v>
      </c>
      <c r="T288" s="113">
        <f t="shared" si="263"/>
        <v>0.16</v>
      </c>
      <c r="U288" s="111">
        <f t="shared" si="237"/>
        <v>5</v>
      </c>
      <c r="V288" s="111">
        <v>252</v>
      </c>
      <c r="W288" s="110">
        <f t="shared" si="255"/>
        <v>1.0029491820000001</v>
      </c>
      <c r="X288" s="103">
        <f t="shared" si="256"/>
        <v>1.8950608499999999</v>
      </c>
      <c r="Y288" s="103">
        <f t="shared" si="257"/>
        <v>0</v>
      </c>
      <c r="Z288" s="114" t="str">
        <f t="shared" si="268"/>
        <v>A+J=</v>
      </c>
      <c r="AA288" s="108">
        <f t="shared" si="269"/>
        <v>45189</v>
      </c>
      <c r="AB288" s="4"/>
      <c r="AD288" s="178">
        <f>[2]Plan1!A347</f>
        <v>47229</v>
      </c>
      <c r="AE288" s="129" t="str">
        <f>[2]Plan1!C347</f>
        <v>Tiradentes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22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3"/>
      <c r="DH288" s="1"/>
      <c r="DI288" s="1"/>
      <c r="DJ288" s="1"/>
      <c r="DK288" s="1"/>
      <c r="DL288" s="1"/>
      <c r="DM288" s="1"/>
      <c r="DN288" s="1"/>
      <c r="DO288" s="1"/>
      <c r="DP288" s="1"/>
      <c r="DQ288" s="4"/>
      <c r="DR288" s="1"/>
      <c r="DS288" s="1"/>
      <c r="DT288" s="1"/>
      <c r="DU288" s="1"/>
      <c r="DV288" s="1"/>
      <c r="DW288" s="1"/>
    </row>
    <row r="289" spans="1:127" ht="15" x14ac:dyDescent="0.2">
      <c r="A289" s="102">
        <f t="shared" si="258"/>
        <v>45165</v>
      </c>
      <c r="B289" s="103">
        <f t="shared" si="250"/>
        <v>644.4667469100001</v>
      </c>
      <c r="C289" s="180">
        <f t="shared" si="271"/>
        <v>638.02626572473775</v>
      </c>
      <c r="D289" s="104">
        <f t="shared" si="259"/>
        <v>1109.23</v>
      </c>
      <c r="E289" s="105">
        <f t="shared" si="238"/>
        <v>1101.204</v>
      </c>
      <c r="F289" s="106">
        <f t="shared" si="239"/>
        <v>45128</v>
      </c>
      <c r="G289" s="107">
        <f t="shared" si="251"/>
        <v>-7.2356499553745124E-3</v>
      </c>
      <c r="H289" s="108">
        <f t="shared" si="267"/>
        <v>45189</v>
      </c>
      <c r="I289" s="108">
        <f t="shared" si="252"/>
        <v>45189</v>
      </c>
      <c r="J289" s="109">
        <f t="shared" si="260"/>
        <v>21</v>
      </c>
      <c r="K289" s="109">
        <f t="shared" si="245"/>
        <v>5</v>
      </c>
      <c r="L289" s="8">
        <f t="shared" si="261"/>
        <v>1</v>
      </c>
      <c r="M289" s="110">
        <f t="shared" si="241"/>
        <v>1</v>
      </c>
      <c r="N289" s="110">
        <f t="shared" si="272"/>
        <v>1.0071241942009983</v>
      </c>
      <c r="O289" s="103">
        <f t="shared" si="240"/>
        <v>1.0071241900000001</v>
      </c>
      <c r="P289" s="103">
        <f t="shared" si="253"/>
        <v>642.57168606000005</v>
      </c>
      <c r="Q289" s="11">
        <f t="shared" si="270"/>
        <v>0</v>
      </c>
      <c r="R289" s="30">
        <f t="shared" si="262"/>
        <v>0</v>
      </c>
      <c r="S289" s="8">
        <f t="shared" si="254"/>
        <v>0</v>
      </c>
      <c r="T289" s="113">
        <f t="shared" si="263"/>
        <v>0.16</v>
      </c>
      <c r="U289" s="111">
        <f t="shared" si="237"/>
        <v>5</v>
      </c>
      <c r="V289" s="111">
        <v>252</v>
      </c>
      <c r="W289" s="110">
        <f t="shared" si="255"/>
        <v>1.0029491820000001</v>
      </c>
      <c r="X289" s="103">
        <f t="shared" si="256"/>
        <v>1.8950608499999999</v>
      </c>
      <c r="Y289" s="103">
        <f t="shared" si="257"/>
        <v>0</v>
      </c>
      <c r="Z289" s="114" t="str">
        <f t="shared" si="268"/>
        <v>A+J=</v>
      </c>
      <c r="AA289" s="108">
        <f t="shared" si="269"/>
        <v>45189</v>
      </c>
      <c r="AB289" s="4"/>
      <c r="AD289" s="178">
        <f>[2]Plan1!A348</f>
        <v>47239</v>
      </c>
      <c r="AE289" s="129" t="str">
        <f>[2]Plan1!C348</f>
        <v>Dia do Trabalho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22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3"/>
      <c r="DH289" s="1"/>
      <c r="DI289" s="1"/>
      <c r="DJ289" s="1"/>
      <c r="DK289" s="1"/>
      <c r="DL289" s="1"/>
      <c r="DM289" s="1"/>
      <c r="DN289" s="1"/>
      <c r="DO289" s="1"/>
      <c r="DP289" s="1"/>
      <c r="DQ289" s="4"/>
      <c r="DR289" s="1"/>
      <c r="DS289" s="1"/>
      <c r="DT289" s="1"/>
      <c r="DU289" s="1"/>
      <c r="DV289" s="1"/>
      <c r="DW289" s="1"/>
    </row>
    <row r="290" spans="1:127" ht="15" x14ac:dyDescent="0.2">
      <c r="A290" s="102">
        <f t="shared" si="258"/>
        <v>45166</v>
      </c>
      <c r="B290" s="103">
        <f t="shared" si="250"/>
        <v>644.4667469100001</v>
      </c>
      <c r="C290" s="180">
        <f t="shared" si="271"/>
        <v>638.02626572473775</v>
      </c>
      <c r="D290" s="104">
        <f t="shared" si="259"/>
        <v>1109.23</v>
      </c>
      <c r="E290" s="105">
        <f t="shared" si="238"/>
        <v>1101.204</v>
      </c>
      <c r="F290" s="106">
        <f t="shared" si="239"/>
        <v>45128</v>
      </c>
      <c r="G290" s="107">
        <f t="shared" si="251"/>
        <v>-7.2356499553745124E-3</v>
      </c>
      <c r="H290" s="108">
        <f t="shared" si="267"/>
        <v>45189</v>
      </c>
      <c r="I290" s="108">
        <f t="shared" si="252"/>
        <v>45189</v>
      </c>
      <c r="J290" s="109">
        <f t="shared" si="260"/>
        <v>21</v>
      </c>
      <c r="K290" s="109">
        <f t="shared" si="245"/>
        <v>5</v>
      </c>
      <c r="L290" s="8">
        <f t="shared" si="261"/>
        <v>1</v>
      </c>
      <c r="M290" s="110">
        <f t="shared" si="241"/>
        <v>1</v>
      </c>
      <c r="N290" s="110">
        <f t="shared" si="272"/>
        <v>1.0071241942009983</v>
      </c>
      <c r="O290" s="103">
        <f t="shared" si="240"/>
        <v>1.0071241900000001</v>
      </c>
      <c r="P290" s="103">
        <f t="shared" si="253"/>
        <v>642.57168606000005</v>
      </c>
      <c r="Q290" s="11">
        <f t="shared" si="270"/>
        <v>0</v>
      </c>
      <c r="R290" s="30">
        <f t="shared" si="262"/>
        <v>0</v>
      </c>
      <c r="S290" s="8">
        <f t="shared" si="254"/>
        <v>0</v>
      </c>
      <c r="T290" s="113">
        <f t="shared" si="263"/>
        <v>0.16</v>
      </c>
      <c r="U290" s="111">
        <f t="shared" si="237"/>
        <v>5</v>
      </c>
      <c r="V290" s="111">
        <v>252</v>
      </c>
      <c r="W290" s="110">
        <f t="shared" si="255"/>
        <v>1.0029491820000001</v>
      </c>
      <c r="X290" s="103">
        <f t="shared" si="256"/>
        <v>1.8950608499999999</v>
      </c>
      <c r="Y290" s="103">
        <f t="shared" si="257"/>
        <v>0</v>
      </c>
      <c r="Z290" s="114" t="str">
        <f t="shared" si="268"/>
        <v>A+J=</v>
      </c>
      <c r="AA290" s="108">
        <f t="shared" si="269"/>
        <v>45189</v>
      </c>
      <c r="AB290" s="4"/>
      <c r="AD290" s="178">
        <f>[2]Plan1!A349</f>
        <v>47269</v>
      </c>
      <c r="AE290" s="129" t="str">
        <f>[2]Plan1!C349</f>
        <v>Corpus Christi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22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3"/>
      <c r="DH290" s="1"/>
      <c r="DI290" s="1"/>
      <c r="DJ290" s="1"/>
      <c r="DK290" s="1"/>
      <c r="DL290" s="1"/>
      <c r="DM290" s="1"/>
      <c r="DN290" s="1"/>
      <c r="DO290" s="1"/>
      <c r="DP290" s="1"/>
      <c r="DQ290" s="4"/>
      <c r="DR290" s="1"/>
      <c r="DS290" s="1"/>
      <c r="DT290" s="1"/>
      <c r="DU290" s="1"/>
      <c r="DV290" s="1"/>
      <c r="DW290" s="1"/>
    </row>
    <row r="291" spans="1:127" ht="15" x14ac:dyDescent="0.2">
      <c r="A291" s="102">
        <f t="shared" si="258"/>
        <v>45167</v>
      </c>
      <c r="B291" s="103">
        <f t="shared" si="250"/>
        <v>644.84642902000007</v>
      </c>
      <c r="C291" s="180">
        <f t="shared" si="271"/>
        <v>638.02626572473775</v>
      </c>
      <c r="D291" s="104">
        <f t="shared" si="259"/>
        <v>1109.23</v>
      </c>
      <c r="E291" s="105">
        <f t="shared" si="238"/>
        <v>1101.204</v>
      </c>
      <c r="F291" s="106">
        <f t="shared" si="239"/>
        <v>45128</v>
      </c>
      <c r="G291" s="107">
        <f t="shared" si="251"/>
        <v>-7.2356499553745124E-3</v>
      </c>
      <c r="H291" s="108">
        <f t="shared" si="267"/>
        <v>45189</v>
      </c>
      <c r="I291" s="108">
        <f t="shared" si="252"/>
        <v>45189</v>
      </c>
      <c r="J291" s="109">
        <f t="shared" si="260"/>
        <v>21</v>
      </c>
      <c r="K291" s="109">
        <f t="shared" si="245"/>
        <v>6</v>
      </c>
      <c r="L291" s="8">
        <f t="shared" si="261"/>
        <v>1</v>
      </c>
      <c r="M291" s="110">
        <f t="shared" si="241"/>
        <v>1</v>
      </c>
      <c r="N291" s="110">
        <f t="shared" si="272"/>
        <v>1.0071241942009983</v>
      </c>
      <c r="O291" s="103">
        <f t="shared" si="240"/>
        <v>1.0071241900000001</v>
      </c>
      <c r="P291" s="103">
        <f t="shared" si="253"/>
        <v>642.57168606000005</v>
      </c>
      <c r="Q291" s="11">
        <f t="shared" si="270"/>
        <v>0</v>
      </c>
      <c r="R291" s="30">
        <f t="shared" si="262"/>
        <v>0</v>
      </c>
      <c r="S291" s="8">
        <f t="shared" si="254"/>
        <v>0</v>
      </c>
      <c r="T291" s="113">
        <f t="shared" si="263"/>
        <v>0.16</v>
      </c>
      <c r="U291" s="111">
        <f t="shared" si="237"/>
        <v>6</v>
      </c>
      <c r="V291" s="111">
        <v>252</v>
      </c>
      <c r="W291" s="110">
        <f t="shared" si="255"/>
        <v>1.003540061</v>
      </c>
      <c r="X291" s="103">
        <f t="shared" si="256"/>
        <v>2.2747429600000002</v>
      </c>
      <c r="Y291" s="103">
        <f t="shared" si="257"/>
        <v>0</v>
      </c>
      <c r="Z291" s="114" t="str">
        <f t="shared" si="268"/>
        <v>A+J=</v>
      </c>
      <c r="AA291" s="108">
        <f t="shared" si="269"/>
        <v>45189</v>
      </c>
      <c r="AB291" s="4"/>
      <c r="AD291" s="178">
        <f>[2]Plan1!A350</f>
        <v>47368</v>
      </c>
      <c r="AE291" s="129" t="str">
        <f>[2]Plan1!C350</f>
        <v>Independência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22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3"/>
      <c r="DH291" s="1"/>
      <c r="DI291" s="1"/>
      <c r="DJ291" s="1"/>
      <c r="DK291" s="1"/>
      <c r="DL291" s="1"/>
      <c r="DM291" s="1"/>
      <c r="DN291" s="1"/>
      <c r="DO291" s="1"/>
      <c r="DP291" s="1"/>
      <c r="DQ291" s="4"/>
      <c r="DR291" s="1"/>
      <c r="DS291" s="1"/>
      <c r="DT291" s="1"/>
      <c r="DU291" s="1"/>
      <c r="DV291" s="1"/>
      <c r="DW291" s="1"/>
    </row>
    <row r="292" spans="1:127" ht="15" x14ac:dyDescent="0.2">
      <c r="A292" s="102">
        <f t="shared" si="258"/>
        <v>45168</v>
      </c>
      <c r="B292" s="103">
        <f t="shared" si="250"/>
        <v>645.22633475000009</v>
      </c>
      <c r="C292" s="180">
        <f t="shared" si="271"/>
        <v>638.02626572473775</v>
      </c>
      <c r="D292" s="104">
        <f t="shared" si="259"/>
        <v>1109.23</v>
      </c>
      <c r="E292" s="105">
        <f t="shared" si="238"/>
        <v>1101.204</v>
      </c>
      <c r="F292" s="106">
        <f t="shared" si="239"/>
        <v>45128</v>
      </c>
      <c r="G292" s="107">
        <f t="shared" si="251"/>
        <v>-7.2356499553745124E-3</v>
      </c>
      <c r="H292" s="108">
        <f t="shared" si="267"/>
        <v>45189</v>
      </c>
      <c r="I292" s="108">
        <f t="shared" si="252"/>
        <v>45189</v>
      </c>
      <c r="J292" s="109">
        <f t="shared" si="260"/>
        <v>21</v>
      </c>
      <c r="K292" s="109">
        <f t="shared" si="245"/>
        <v>7</v>
      </c>
      <c r="L292" s="8">
        <f t="shared" si="261"/>
        <v>1</v>
      </c>
      <c r="M292" s="110">
        <f t="shared" si="241"/>
        <v>1</v>
      </c>
      <c r="N292" s="110">
        <f t="shared" si="272"/>
        <v>1.0071241942009983</v>
      </c>
      <c r="O292" s="103">
        <f t="shared" si="240"/>
        <v>1.0071241900000001</v>
      </c>
      <c r="P292" s="103">
        <f t="shared" si="253"/>
        <v>642.57168606000005</v>
      </c>
      <c r="Q292" s="11">
        <f t="shared" si="270"/>
        <v>0</v>
      </c>
      <c r="R292" s="30">
        <f t="shared" si="262"/>
        <v>0</v>
      </c>
      <c r="S292" s="8">
        <f t="shared" si="254"/>
        <v>0</v>
      </c>
      <c r="T292" s="113">
        <f t="shared" si="263"/>
        <v>0.16</v>
      </c>
      <c r="U292" s="111">
        <f t="shared" si="237"/>
        <v>7</v>
      </c>
      <c r="V292" s="111">
        <v>252</v>
      </c>
      <c r="W292" s="110">
        <f t="shared" si="255"/>
        <v>1.004131288</v>
      </c>
      <c r="X292" s="103">
        <f t="shared" si="256"/>
        <v>2.6546486900000001</v>
      </c>
      <c r="Y292" s="103">
        <f t="shared" si="257"/>
        <v>0</v>
      </c>
      <c r="Z292" s="114" t="str">
        <f t="shared" si="268"/>
        <v>A+J=</v>
      </c>
      <c r="AA292" s="108">
        <f t="shared" si="269"/>
        <v>45189</v>
      </c>
      <c r="AB292" s="4"/>
      <c r="AD292" s="178">
        <f>[2]Plan1!A351</f>
        <v>47403</v>
      </c>
      <c r="AE292" s="129" t="str">
        <f>[2]Plan1!C351</f>
        <v>Nossa Sr.a Aparecida - Padroeira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22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3"/>
      <c r="DH292" s="1"/>
      <c r="DI292" s="1"/>
      <c r="DJ292" s="1"/>
      <c r="DK292" s="1"/>
      <c r="DL292" s="1"/>
      <c r="DM292" s="1"/>
      <c r="DN292" s="1"/>
      <c r="DO292" s="1"/>
      <c r="DP292" s="1"/>
      <c r="DQ292" s="4"/>
      <c r="DR292" s="1"/>
      <c r="DS292" s="1"/>
      <c r="DT292" s="1"/>
      <c r="DU292" s="1"/>
      <c r="DV292" s="1"/>
      <c r="DW292" s="1"/>
    </row>
    <row r="293" spans="1:127" ht="15" x14ac:dyDescent="0.2">
      <c r="A293" s="102">
        <f t="shared" si="258"/>
        <v>45169</v>
      </c>
      <c r="B293" s="103">
        <f t="shared" si="250"/>
        <v>645.60646474000009</v>
      </c>
      <c r="C293" s="180">
        <f t="shared" si="271"/>
        <v>638.02626572473775</v>
      </c>
      <c r="D293" s="104">
        <f t="shared" si="259"/>
        <v>1109.23</v>
      </c>
      <c r="E293" s="105">
        <f t="shared" si="238"/>
        <v>1101.204</v>
      </c>
      <c r="F293" s="106">
        <f t="shared" si="239"/>
        <v>45128</v>
      </c>
      <c r="G293" s="107">
        <f t="shared" si="251"/>
        <v>-7.2356499553745124E-3</v>
      </c>
      <c r="H293" s="108">
        <f t="shared" si="267"/>
        <v>45189</v>
      </c>
      <c r="I293" s="108">
        <f t="shared" si="252"/>
        <v>45189</v>
      </c>
      <c r="J293" s="109">
        <f t="shared" si="260"/>
        <v>21</v>
      </c>
      <c r="K293" s="109">
        <f t="shared" si="245"/>
        <v>8</v>
      </c>
      <c r="L293" s="8">
        <f t="shared" si="261"/>
        <v>1</v>
      </c>
      <c r="M293" s="110">
        <f t="shared" si="241"/>
        <v>1</v>
      </c>
      <c r="N293" s="110">
        <f t="shared" si="272"/>
        <v>1.0071241942009983</v>
      </c>
      <c r="O293" s="103">
        <f t="shared" si="240"/>
        <v>1.0071241900000001</v>
      </c>
      <c r="P293" s="103">
        <f t="shared" si="253"/>
        <v>642.57168606000005</v>
      </c>
      <c r="Q293" s="11">
        <f t="shared" si="270"/>
        <v>0</v>
      </c>
      <c r="R293" s="30">
        <f t="shared" si="262"/>
        <v>0</v>
      </c>
      <c r="S293" s="8">
        <f t="shared" si="254"/>
        <v>0</v>
      </c>
      <c r="T293" s="113">
        <f t="shared" si="263"/>
        <v>0.16</v>
      </c>
      <c r="U293" s="111">
        <f t="shared" ref="U293:U356" si="273">IF(Q292&gt;0,1,IF(K293=K292,U292,U292+1))</f>
        <v>8</v>
      </c>
      <c r="V293" s="111">
        <v>252</v>
      </c>
      <c r="W293" s="110">
        <f t="shared" si="255"/>
        <v>1.0047228640000001</v>
      </c>
      <c r="X293" s="103">
        <f t="shared" si="256"/>
        <v>3.0347786800000001</v>
      </c>
      <c r="Y293" s="103">
        <f t="shared" si="257"/>
        <v>0</v>
      </c>
      <c r="Z293" s="114" t="str">
        <f t="shared" si="268"/>
        <v>A+J=</v>
      </c>
      <c r="AA293" s="108">
        <f t="shared" si="269"/>
        <v>45189</v>
      </c>
      <c r="AB293" s="4"/>
      <c r="AD293" s="178">
        <f>[2]Plan1!A352</f>
        <v>47424</v>
      </c>
      <c r="AE293" s="129" t="str">
        <f>[2]Plan1!C352</f>
        <v>Finados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22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3"/>
      <c r="DH293" s="1"/>
      <c r="DI293" s="1"/>
      <c r="DJ293" s="1"/>
      <c r="DK293" s="1"/>
      <c r="DL293" s="1"/>
      <c r="DM293" s="1"/>
      <c r="DN293" s="1"/>
      <c r="DO293" s="1"/>
      <c r="DP293" s="1"/>
      <c r="DQ293" s="4"/>
      <c r="DR293" s="1"/>
      <c r="DS293" s="1"/>
      <c r="DT293" s="1"/>
      <c r="DU293" s="1"/>
      <c r="DV293" s="1"/>
      <c r="DW293" s="1"/>
    </row>
    <row r="294" spans="1:127" ht="15" x14ac:dyDescent="0.2">
      <c r="A294" s="102">
        <f t="shared" si="258"/>
        <v>45170</v>
      </c>
      <c r="B294" s="103">
        <f t="shared" si="250"/>
        <v>645.98681834000001</v>
      </c>
      <c r="C294" s="180">
        <f t="shared" si="271"/>
        <v>638.02626572473775</v>
      </c>
      <c r="D294" s="104">
        <f t="shared" si="259"/>
        <v>1109.23</v>
      </c>
      <c r="E294" s="105">
        <f t="shared" si="238"/>
        <v>1101.204</v>
      </c>
      <c r="F294" s="106">
        <f t="shared" si="239"/>
        <v>45128</v>
      </c>
      <c r="G294" s="107">
        <f t="shared" si="251"/>
        <v>-7.2356499553745124E-3</v>
      </c>
      <c r="H294" s="108">
        <f t="shared" si="267"/>
        <v>45189</v>
      </c>
      <c r="I294" s="108">
        <f t="shared" si="252"/>
        <v>45189</v>
      </c>
      <c r="J294" s="109">
        <f t="shared" si="260"/>
        <v>21</v>
      </c>
      <c r="K294" s="109">
        <f t="shared" si="245"/>
        <v>9</v>
      </c>
      <c r="L294" s="8">
        <f t="shared" si="261"/>
        <v>1</v>
      </c>
      <c r="M294" s="110">
        <f t="shared" si="241"/>
        <v>1</v>
      </c>
      <c r="N294" s="110">
        <f t="shared" si="272"/>
        <v>1.0071241942009983</v>
      </c>
      <c r="O294" s="103">
        <f t="shared" si="240"/>
        <v>1.0071241900000001</v>
      </c>
      <c r="P294" s="103">
        <f t="shared" si="253"/>
        <v>642.57168606000005</v>
      </c>
      <c r="Q294" s="11">
        <f t="shared" si="270"/>
        <v>0</v>
      </c>
      <c r="R294" s="30">
        <f t="shared" si="262"/>
        <v>0</v>
      </c>
      <c r="S294" s="8">
        <f t="shared" si="254"/>
        <v>0</v>
      </c>
      <c r="T294" s="113">
        <f t="shared" si="263"/>
        <v>0.16</v>
      </c>
      <c r="U294" s="111">
        <f t="shared" si="273"/>
        <v>9</v>
      </c>
      <c r="V294" s="111">
        <v>252</v>
      </c>
      <c r="W294" s="110">
        <f t="shared" si="255"/>
        <v>1.005314788</v>
      </c>
      <c r="X294" s="103">
        <f t="shared" si="256"/>
        <v>3.4151322799999999</v>
      </c>
      <c r="Y294" s="103">
        <f t="shared" si="257"/>
        <v>0</v>
      </c>
      <c r="Z294" s="114" t="str">
        <f t="shared" si="268"/>
        <v>A+J=</v>
      </c>
      <c r="AA294" s="108">
        <f t="shared" si="269"/>
        <v>45189</v>
      </c>
      <c r="AB294" s="4"/>
      <c r="AD294" s="178">
        <f>[2]Plan1!A353</f>
        <v>47437</v>
      </c>
      <c r="AE294" s="129" t="str">
        <f>[2]Plan1!C353</f>
        <v>Proclamação da República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22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3"/>
      <c r="DH294" s="1"/>
      <c r="DI294" s="1"/>
      <c r="DJ294" s="1"/>
      <c r="DK294" s="1"/>
      <c r="DL294" s="1"/>
      <c r="DM294" s="1"/>
      <c r="DN294" s="1"/>
      <c r="DO294" s="1"/>
      <c r="DP294" s="1"/>
      <c r="DQ294" s="4"/>
      <c r="DR294" s="1"/>
      <c r="DS294" s="1"/>
      <c r="DT294" s="1"/>
      <c r="DU294" s="1"/>
      <c r="DV294" s="1"/>
      <c r="DW294" s="1"/>
    </row>
    <row r="295" spans="1:127" ht="15" x14ac:dyDescent="0.2">
      <c r="A295" s="102">
        <f t="shared" si="258"/>
        <v>45171</v>
      </c>
      <c r="B295" s="103">
        <f t="shared" si="250"/>
        <v>646.36739620000003</v>
      </c>
      <c r="C295" s="180">
        <f t="shared" si="271"/>
        <v>638.02626572473775</v>
      </c>
      <c r="D295" s="104">
        <f t="shared" si="259"/>
        <v>1109.23</v>
      </c>
      <c r="E295" s="105">
        <f t="shared" si="238"/>
        <v>1101.204</v>
      </c>
      <c r="F295" s="106">
        <f t="shared" si="239"/>
        <v>45128</v>
      </c>
      <c r="G295" s="107">
        <f t="shared" si="251"/>
        <v>-7.2356499553745124E-3</v>
      </c>
      <c r="H295" s="108">
        <f t="shared" si="267"/>
        <v>45189</v>
      </c>
      <c r="I295" s="108">
        <f t="shared" si="252"/>
        <v>45189</v>
      </c>
      <c r="J295" s="109">
        <f t="shared" si="260"/>
        <v>21</v>
      </c>
      <c r="K295" s="109">
        <f t="shared" si="245"/>
        <v>10</v>
      </c>
      <c r="L295" s="8">
        <f t="shared" si="261"/>
        <v>1</v>
      </c>
      <c r="M295" s="110">
        <f t="shared" si="241"/>
        <v>1</v>
      </c>
      <c r="N295" s="110">
        <f t="shared" si="272"/>
        <v>1.0071241942009983</v>
      </c>
      <c r="O295" s="103">
        <f t="shared" si="240"/>
        <v>1.0071241900000001</v>
      </c>
      <c r="P295" s="103">
        <f t="shared" si="253"/>
        <v>642.57168606000005</v>
      </c>
      <c r="Q295" s="11">
        <f t="shared" si="270"/>
        <v>0</v>
      </c>
      <c r="R295" s="30">
        <f t="shared" si="262"/>
        <v>0</v>
      </c>
      <c r="S295" s="8">
        <f t="shared" si="254"/>
        <v>0</v>
      </c>
      <c r="T295" s="113">
        <f t="shared" si="263"/>
        <v>0.16</v>
      </c>
      <c r="U295" s="111">
        <f t="shared" si="273"/>
        <v>10</v>
      </c>
      <c r="V295" s="111">
        <v>252</v>
      </c>
      <c r="W295" s="110">
        <f t="shared" si="255"/>
        <v>1.005907061</v>
      </c>
      <c r="X295" s="103">
        <f t="shared" si="256"/>
        <v>3.7957101400000002</v>
      </c>
      <c r="Y295" s="103">
        <f t="shared" si="257"/>
        <v>0</v>
      </c>
      <c r="Z295" s="114" t="str">
        <f t="shared" si="268"/>
        <v>A+J=</v>
      </c>
      <c r="AA295" s="108">
        <f t="shared" si="269"/>
        <v>45189</v>
      </c>
      <c r="AB295" s="4"/>
      <c r="AD295" s="178">
        <f>[2]Plan1!A354</f>
        <v>47442</v>
      </c>
      <c r="AE295" s="129" t="str">
        <f>[2]Plan1!C354</f>
        <v>Dia Nacional de Zumbi e da Consciência Negra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22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3"/>
      <c r="DH295" s="1"/>
      <c r="DI295" s="1"/>
      <c r="DJ295" s="1"/>
      <c r="DK295" s="1"/>
      <c r="DL295" s="1"/>
      <c r="DM295" s="1"/>
      <c r="DN295" s="1"/>
      <c r="DO295" s="1"/>
      <c r="DP295" s="1"/>
      <c r="DQ295" s="4"/>
      <c r="DR295" s="1"/>
      <c r="DS295" s="1"/>
      <c r="DT295" s="1"/>
      <c r="DU295" s="1"/>
      <c r="DV295" s="1"/>
      <c r="DW295" s="1"/>
    </row>
    <row r="296" spans="1:127" ht="15" x14ac:dyDescent="0.2">
      <c r="A296" s="102">
        <f t="shared" si="258"/>
        <v>45172</v>
      </c>
      <c r="B296" s="103">
        <f t="shared" si="250"/>
        <v>646.36739620000003</v>
      </c>
      <c r="C296" s="180">
        <f t="shared" si="271"/>
        <v>638.02626572473775</v>
      </c>
      <c r="D296" s="104">
        <f t="shared" si="259"/>
        <v>1109.23</v>
      </c>
      <c r="E296" s="105">
        <f t="shared" ref="E296:E359" si="274">IF($K296=1,VLOOKUP($A295,$AO$10:$AS$165,4),E295)</f>
        <v>1101.204</v>
      </c>
      <c r="F296" s="106">
        <f t="shared" ref="F296:F359" si="275">IF($K296=1,VLOOKUP($A295,$AO$10:$AS$165,5),F295)</f>
        <v>45128</v>
      </c>
      <c r="G296" s="107">
        <f t="shared" si="251"/>
        <v>-7.2356499553745124E-3</v>
      </c>
      <c r="H296" s="108">
        <f t="shared" si="267"/>
        <v>45189</v>
      </c>
      <c r="I296" s="108">
        <f t="shared" si="252"/>
        <v>45189</v>
      </c>
      <c r="J296" s="109">
        <f t="shared" si="260"/>
        <v>21</v>
      </c>
      <c r="K296" s="109">
        <f t="shared" si="245"/>
        <v>10</v>
      </c>
      <c r="L296" s="8">
        <f t="shared" si="261"/>
        <v>1</v>
      </c>
      <c r="M296" s="110">
        <f t="shared" si="241"/>
        <v>1</v>
      </c>
      <c r="N296" s="110">
        <f t="shared" si="272"/>
        <v>1.0071241942009983</v>
      </c>
      <c r="O296" s="103">
        <f t="shared" si="240"/>
        <v>1.0071241900000001</v>
      </c>
      <c r="P296" s="103">
        <f t="shared" si="253"/>
        <v>642.57168606000005</v>
      </c>
      <c r="Q296" s="11">
        <f t="shared" si="270"/>
        <v>0</v>
      </c>
      <c r="R296" s="30">
        <f t="shared" si="262"/>
        <v>0</v>
      </c>
      <c r="S296" s="8">
        <f t="shared" si="254"/>
        <v>0</v>
      </c>
      <c r="T296" s="113">
        <f t="shared" si="263"/>
        <v>0.16</v>
      </c>
      <c r="U296" s="111">
        <f t="shared" si="273"/>
        <v>10</v>
      </c>
      <c r="V296" s="111">
        <v>252</v>
      </c>
      <c r="W296" s="110">
        <f t="shared" si="255"/>
        <v>1.005907061</v>
      </c>
      <c r="X296" s="103">
        <f t="shared" si="256"/>
        <v>3.7957101400000002</v>
      </c>
      <c r="Y296" s="103">
        <f t="shared" si="257"/>
        <v>0</v>
      </c>
      <c r="Z296" s="114" t="str">
        <f t="shared" si="268"/>
        <v>A+J=</v>
      </c>
      <c r="AA296" s="108">
        <f t="shared" si="269"/>
        <v>45189</v>
      </c>
      <c r="AB296" s="4"/>
      <c r="AD296" s="178">
        <f>[2]Plan1!A355</f>
        <v>47477</v>
      </c>
      <c r="AE296" s="129" t="str">
        <f>[2]Plan1!C355</f>
        <v>Natal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22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3"/>
      <c r="DH296" s="1"/>
      <c r="DI296" s="1"/>
      <c r="DJ296" s="1"/>
      <c r="DK296" s="1"/>
      <c r="DL296" s="1"/>
      <c r="DM296" s="1"/>
      <c r="DN296" s="1"/>
      <c r="DO296" s="1"/>
      <c r="DP296" s="1"/>
      <c r="DQ296" s="4"/>
      <c r="DR296" s="1"/>
      <c r="DS296" s="1"/>
      <c r="DT296" s="1"/>
      <c r="DU296" s="1"/>
      <c r="DV296" s="1"/>
      <c r="DW296" s="1"/>
    </row>
    <row r="297" spans="1:127" ht="15" x14ac:dyDescent="0.2">
      <c r="A297" s="102">
        <f t="shared" si="258"/>
        <v>45173</v>
      </c>
      <c r="B297" s="103">
        <f t="shared" si="250"/>
        <v>646.36739620000003</v>
      </c>
      <c r="C297" s="180">
        <f t="shared" si="271"/>
        <v>638.02626572473775</v>
      </c>
      <c r="D297" s="104">
        <f t="shared" si="259"/>
        <v>1109.23</v>
      </c>
      <c r="E297" s="105">
        <f t="shared" si="274"/>
        <v>1101.204</v>
      </c>
      <c r="F297" s="106">
        <f t="shared" si="275"/>
        <v>45128</v>
      </c>
      <c r="G297" s="107">
        <f t="shared" si="251"/>
        <v>-7.2356499553745124E-3</v>
      </c>
      <c r="H297" s="108">
        <f t="shared" si="267"/>
        <v>45189</v>
      </c>
      <c r="I297" s="108">
        <f t="shared" si="252"/>
        <v>45189</v>
      </c>
      <c r="J297" s="109">
        <f t="shared" si="260"/>
        <v>21</v>
      </c>
      <c r="K297" s="109">
        <f t="shared" si="245"/>
        <v>10</v>
      </c>
      <c r="L297" s="8">
        <f t="shared" si="261"/>
        <v>1</v>
      </c>
      <c r="M297" s="110">
        <f t="shared" si="241"/>
        <v>1</v>
      </c>
      <c r="N297" s="110">
        <f t="shared" si="272"/>
        <v>1.0071241942009983</v>
      </c>
      <c r="O297" s="103">
        <f t="shared" ref="O297:O360" si="276">TRUNC(TRUNC((L297*N297),15),8)</f>
        <v>1.0071241900000001</v>
      </c>
      <c r="P297" s="103">
        <f t="shared" si="253"/>
        <v>642.57168606000005</v>
      </c>
      <c r="Q297" s="11">
        <f t="shared" si="270"/>
        <v>0</v>
      </c>
      <c r="R297" s="30">
        <f t="shared" si="262"/>
        <v>0</v>
      </c>
      <c r="S297" s="8">
        <f t="shared" si="254"/>
        <v>0</v>
      </c>
      <c r="T297" s="113">
        <f t="shared" si="263"/>
        <v>0.16</v>
      </c>
      <c r="U297" s="111">
        <f t="shared" si="273"/>
        <v>10</v>
      </c>
      <c r="V297" s="111">
        <v>252</v>
      </c>
      <c r="W297" s="110">
        <f t="shared" si="255"/>
        <v>1.005907061</v>
      </c>
      <c r="X297" s="103">
        <f t="shared" si="256"/>
        <v>3.7957101400000002</v>
      </c>
      <c r="Y297" s="103">
        <f t="shared" si="257"/>
        <v>0</v>
      </c>
      <c r="Z297" s="114" t="str">
        <f t="shared" si="268"/>
        <v>A+J=</v>
      </c>
      <c r="AA297" s="108">
        <f t="shared" si="269"/>
        <v>45189</v>
      </c>
      <c r="AB297" s="4"/>
      <c r="AD297" s="178">
        <f>[2]Plan1!A356</f>
        <v>47484</v>
      </c>
      <c r="AE297" s="129" t="str">
        <f>[2]Plan1!C356</f>
        <v>Confraternização Universal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22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3"/>
      <c r="DH297" s="1"/>
      <c r="DI297" s="1"/>
      <c r="DJ297" s="1"/>
      <c r="DK297" s="1"/>
      <c r="DL297" s="1"/>
      <c r="DM297" s="1"/>
      <c r="DN297" s="1"/>
      <c r="DO297" s="1"/>
      <c r="DP297" s="1"/>
      <c r="DQ297" s="4"/>
      <c r="DR297" s="1"/>
      <c r="DS297" s="1"/>
      <c r="DT297" s="1"/>
      <c r="DU297" s="1"/>
      <c r="DV297" s="1"/>
      <c r="DW297" s="1"/>
    </row>
    <row r="298" spans="1:127" ht="15" x14ac:dyDescent="0.2">
      <c r="A298" s="102">
        <f t="shared" si="258"/>
        <v>45174</v>
      </c>
      <c r="B298" s="103">
        <f t="shared" si="250"/>
        <v>646.74819832000003</v>
      </c>
      <c r="C298" s="180">
        <f t="shared" si="271"/>
        <v>638.02626572473775</v>
      </c>
      <c r="D298" s="104">
        <f t="shared" si="259"/>
        <v>1109.23</v>
      </c>
      <c r="E298" s="105">
        <f t="shared" si="274"/>
        <v>1101.204</v>
      </c>
      <c r="F298" s="106">
        <f t="shared" si="275"/>
        <v>45128</v>
      </c>
      <c r="G298" s="107">
        <f t="shared" si="251"/>
        <v>-7.2356499553745124E-3</v>
      </c>
      <c r="H298" s="108">
        <f t="shared" si="267"/>
        <v>45189</v>
      </c>
      <c r="I298" s="108">
        <f t="shared" si="252"/>
        <v>45189</v>
      </c>
      <c r="J298" s="109">
        <f t="shared" si="260"/>
        <v>21</v>
      </c>
      <c r="K298" s="109">
        <f t="shared" si="245"/>
        <v>11</v>
      </c>
      <c r="L298" s="8">
        <f t="shared" si="261"/>
        <v>1</v>
      </c>
      <c r="M298" s="110">
        <f t="shared" ref="M298:M361" si="277">IF(I298&gt;I297,L297,M297)</f>
        <v>1</v>
      </c>
      <c r="N298" s="110">
        <f t="shared" si="272"/>
        <v>1.0071241942009983</v>
      </c>
      <c r="O298" s="103">
        <f t="shared" si="276"/>
        <v>1.0071241900000001</v>
      </c>
      <c r="P298" s="103">
        <f t="shared" si="253"/>
        <v>642.57168606000005</v>
      </c>
      <c r="Q298" s="11">
        <f t="shared" si="270"/>
        <v>0</v>
      </c>
      <c r="R298" s="30">
        <f t="shared" si="262"/>
        <v>0</v>
      </c>
      <c r="S298" s="8">
        <f t="shared" si="254"/>
        <v>0</v>
      </c>
      <c r="T298" s="113">
        <f t="shared" si="263"/>
        <v>0.16</v>
      </c>
      <c r="U298" s="111">
        <f t="shared" si="273"/>
        <v>11</v>
      </c>
      <c r="V298" s="111">
        <v>252</v>
      </c>
      <c r="W298" s="110">
        <f t="shared" si="255"/>
        <v>1.0064996829999999</v>
      </c>
      <c r="X298" s="103">
        <f t="shared" si="256"/>
        <v>4.17651226</v>
      </c>
      <c r="Y298" s="103">
        <f t="shared" si="257"/>
        <v>0</v>
      </c>
      <c r="Z298" s="114" t="str">
        <f t="shared" si="268"/>
        <v>A+J=</v>
      </c>
      <c r="AA298" s="108">
        <f t="shared" si="269"/>
        <v>45189</v>
      </c>
      <c r="AB298" s="4"/>
      <c r="AD298" s="178">
        <f>[2]Plan1!A357</f>
        <v>47546</v>
      </c>
      <c r="AE298" s="129" t="str">
        <f>[2]Plan1!C357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22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3"/>
      <c r="DH298" s="1"/>
      <c r="DI298" s="1"/>
      <c r="DJ298" s="1"/>
      <c r="DK298" s="1"/>
      <c r="DL298" s="1"/>
      <c r="DM298" s="1"/>
      <c r="DN298" s="1"/>
      <c r="DO298" s="1"/>
      <c r="DP298" s="1"/>
      <c r="DQ298" s="4"/>
      <c r="DR298" s="1"/>
      <c r="DS298" s="1"/>
      <c r="DT298" s="1"/>
      <c r="DU298" s="1"/>
      <c r="DV298" s="1"/>
      <c r="DW298" s="1"/>
    </row>
    <row r="299" spans="1:127" ht="15" x14ac:dyDescent="0.2">
      <c r="A299" s="102">
        <f t="shared" si="258"/>
        <v>45175</v>
      </c>
      <c r="B299" s="103">
        <f t="shared" si="250"/>
        <v>647.12922469</v>
      </c>
      <c r="C299" s="180">
        <f t="shared" si="271"/>
        <v>638.02626572473775</v>
      </c>
      <c r="D299" s="104">
        <f t="shared" si="259"/>
        <v>1109.23</v>
      </c>
      <c r="E299" s="105">
        <f t="shared" si="274"/>
        <v>1101.204</v>
      </c>
      <c r="F299" s="106">
        <f t="shared" si="275"/>
        <v>45128</v>
      </c>
      <c r="G299" s="107">
        <f t="shared" si="251"/>
        <v>-7.2356499553745124E-3</v>
      </c>
      <c r="H299" s="108">
        <f t="shared" si="267"/>
        <v>45189</v>
      </c>
      <c r="I299" s="108">
        <f t="shared" si="252"/>
        <v>45189</v>
      </c>
      <c r="J299" s="109">
        <f t="shared" si="260"/>
        <v>21</v>
      </c>
      <c r="K299" s="109">
        <f t="shared" si="245"/>
        <v>12</v>
      </c>
      <c r="L299" s="8">
        <f t="shared" si="261"/>
        <v>1</v>
      </c>
      <c r="M299" s="110">
        <f t="shared" si="277"/>
        <v>1</v>
      </c>
      <c r="N299" s="110">
        <f t="shared" si="272"/>
        <v>1.0071241942009983</v>
      </c>
      <c r="O299" s="103">
        <f t="shared" si="276"/>
        <v>1.0071241900000001</v>
      </c>
      <c r="P299" s="103">
        <f t="shared" si="253"/>
        <v>642.57168606000005</v>
      </c>
      <c r="Q299" s="11">
        <f t="shared" si="270"/>
        <v>0</v>
      </c>
      <c r="R299" s="30">
        <f t="shared" si="262"/>
        <v>0</v>
      </c>
      <c r="S299" s="8">
        <f t="shared" si="254"/>
        <v>0</v>
      </c>
      <c r="T299" s="113">
        <f t="shared" si="263"/>
        <v>0.16</v>
      </c>
      <c r="U299" s="111">
        <f t="shared" si="273"/>
        <v>12</v>
      </c>
      <c r="V299" s="111">
        <v>252</v>
      </c>
      <c r="W299" s="110">
        <f t="shared" si="255"/>
        <v>1.007092654</v>
      </c>
      <c r="X299" s="103">
        <f t="shared" si="256"/>
        <v>4.5575386299999998</v>
      </c>
      <c r="Y299" s="103">
        <f t="shared" si="257"/>
        <v>0</v>
      </c>
      <c r="Z299" s="114" t="str">
        <f t="shared" si="268"/>
        <v>A+J=</v>
      </c>
      <c r="AA299" s="108">
        <f t="shared" si="269"/>
        <v>45189</v>
      </c>
      <c r="AB299" s="4"/>
      <c r="AD299" s="178">
        <f>[2]Plan1!A358</f>
        <v>47547</v>
      </c>
      <c r="AE299" s="129" t="str">
        <f>[2]Plan1!C358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22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3"/>
      <c r="DH299" s="1"/>
      <c r="DI299" s="1"/>
      <c r="DJ299" s="1"/>
      <c r="DK299" s="1"/>
      <c r="DL299" s="1"/>
      <c r="DM299" s="1"/>
      <c r="DN299" s="1"/>
      <c r="DO299" s="1"/>
      <c r="DP299" s="1"/>
      <c r="DQ299" s="4"/>
      <c r="DR299" s="1"/>
      <c r="DS299" s="1"/>
      <c r="DT299" s="1"/>
      <c r="DU299" s="1"/>
      <c r="DV299" s="1"/>
      <c r="DW299" s="1"/>
    </row>
    <row r="300" spans="1:127" ht="15" x14ac:dyDescent="0.2">
      <c r="A300" s="102">
        <f t="shared" si="258"/>
        <v>45176</v>
      </c>
      <c r="B300" s="103">
        <f t="shared" si="250"/>
        <v>647.51047533000008</v>
      </c>
      <c r="C300" s="180">
        <f t="shared" si="271"/>
        <v>638.02626572473775</v>
      </c>
      <c r="D300" s="104">
        <f t="shared" si="259"/>
        <v>1109.23</v>
      </c>
      <c r="E300" s="105">
        <f t="shared" si="274"/>
        <v>1101.204</v>
      </c>
      <c r="F300" s="106">
        <f t="shared" si="275"/>
        <v>45128</v>
      </c>
      <c r="G300" s="107">
        <f t="shared" si="251"/>
        <v>-7.2356499553745124E-3</v>
      </c>
      <c r="H300" s="108">
        <f t="shared" si="267"/>
        <v>45189</v>
      </c>
      <c r="I300" s="108">
        <f t="shared" si="252"/>
        <v>45189</v>
      </c>
      <c r="J300" s="109">
        <f t="shared" si="260"/>
        <v>21</v>
      </c>
      <c r="K300" s="109">
        <f t="shared" ref="K300:K363" si="278">(J300-(NETWORKDAYS(A300,I300,AD$171:AD$502)-1))</f>
        <v>13</v>
      </c>
      <c r="L300" s="8">
        <f t="shared" si="261"/>
        <v>1</v>
      </c>
      <c r="M300" s="110">
        <f t="shared" si="277"/>
        <v>1</v>
      </c>
      <c r="N300" s="110">
        <f t="shared" si="272"/>
        <v>1.0071241942009983</v>
      </c>
      <c r="O300" s="103">
        <f t="shared" si="276"/>
        <v>1.0071241900000001</v>
      </c>
      <c r="P300" s="103">
        <f t="shared" si="253"/>
        <v>642.57168606000005</v>
      </c>
      <c r="Q300" s="11">
        <f t="shared" si="270"/>
        <v>0</v>
      </c>
      <c r="R300" s="30">
        <f t="shared" si="262"/>
        <v>0</v>
      </c>
      <c r="S300" s="8">
        <f t="shared" si="254"/>
        <v>0</v>
      </c>
      <c r="T300" s="113">
        <f t="shared" si="263"/>
        <v>0.16</v>
      </c>
      <c r="U300" s="111">
        <f t="shared" si="273"/>
        <v>13</v>
      </c>
      <c r="V300" s="111">
        <v>252</v>
      </c>
      <c r="W300" s="110">
        <f t="shared" si="255"/>
        <v>1.0076859739999999</v>
      </c>
      <c r="X300" s="103">
        <f t="shared" si="256"/>
        <v>4.93878927</v>
      </c>
      <c r="Y300" s="103">
        <f t="shared" si="257"/>
        <v>0</v>
      </c>
      <c r="Z300" s="114" t="str">
        <f t="shared" si="268"/>
        <v>A+J=</v>
      </c>
      <c r="AA300" s="108">
        <f t="shared" si="269"/>
        <v>45189</v>
      </c>
      <c r="AB300" s="4"/>
      <c r="AD300" s="178">
        <f>[2]Plan1!A359</f>
        <v>47592</v>
      </c>
      <c r="AE300" s="129" t="str">
        <f>[2]Plan1!C359</f>
        <v>Paixão de Cristo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22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3"/>
      <c r="DH300" s="1"/>
      <c r="DI300" s="1"/>
      <c r="DJ300" s="1"/>
      <c r="DK300" s="1"/>
      <c r="DL300" s="1"/>
      <c r="DM300" s="1"/>
      <c r="DN300" s="1"/>
      <c r="DO300" s="1"/>
      <c r="DP300" s="1"/>
      <c r="DQ300" s="4"/>
      <c r="DR300" s="1"/>
      <c r="DS300" s="1"/>
      <c r="DT300" s="1"/>
      <c r="DU300" s="1"/>
      <c r="DV300" s="1"/>
      <c r="DW300" s="1"/>
    </row>
    <row r="301" spans="1:127" ht="15" x14ac:dyDescent="0.2">
      <c r="A301" s="102">
        <f t="shared" si="258"/>
        <v>45177</v>
      </c>
      <c r="B301" s="103">
        <f t="shared" si="250"/>
        <v>647.51047533000008</v>
      </c>
      <c r="C301" s="180">
        <f t="shared" si="271"/>
        <v>638.02626572473775</v>
      </c>
      <c r="D301" s="104">
        <f t="shared" si="259"/>
        <v>1109.23</v>
      </c>
      <c r="E301" s="105">
        <f t="shared" si="274"/>
        <v>1101.204</v>
      </c>
      <c r="F301" s="106">
        <f t="shared" si="275"/>
        <v>45128</v>
      </c>
      <c r="G301" s="107">
        <f t="shared" si="251"/>
        <v>-7.2356499553745124E-3</v>
      </c>
      <c r="H301" s="108">
        <f t="shared" si="267"/>
        <v>45189</v>
      </c>
      <c r="I301" s="108">
        <f t="shared" si="252"/>
        <v>45189</v>
      </c>
      <c r="J301" s="109">
        <f t="shared" si="260"/>
        <v>21</v>
      </c>
      <c r="K301" s="109">
        <f t="shared" si="278"/>
        <v>13</v>
      </c>
      <c r="L301" s="8">
        <f t="shared" si="261"/>
        <v>1</v>
      </c>
      <c r="M301" s="110">
        <f t="shared" si="277"/>
        <v>1</v>
      </c>
      <c r="N301" s="110">
        <f t="shared" si="272"/>
        <v>1.0071241942009983</v>
      </c>
      <c r="O301" s="103">
        <f t="shared" si="276"/>
        <v>1.0071241900000001</v>
      </c>
      <c r="P301" s="103">
        <f t="shared" si="253"/>
        <v>642.57168606000005</v>
      </c>
      <c r="Q301" s="11">
        <f t="shared" si="270"/>
        <v>0</v>
      </c>
      <c r="R301" s="30">
        <f t="shared" si="262"/>
        <v>0</v>
      </c>
      <c r="S301" s="8">
        <f t="shared" si="254"/>
        <v>0</v>
      </c>
      <c r="T301" s="113">
        <f t="shared" si="263"/>
        <v>0.16</v>
      </c>
      <c r="U301" s="111">
        <f t="shared" si="273"/>
        <v>13</v>
      </c>
      <c r="V301" s="111">
        <v>252</v>
      </c>
      <c r="W301" s="110">
        <f t="shared" si="255"/>
        <v>1.0076859739999999</v>
      </c>
      <c r="X301" s="103">
        <f t="shared" si="256"/>
        <v>4.93878927</v>
      </c>
      <c r="Y301" s="103">
        <f t="shared" si="257"/>
        <v>0</v>
      </c>
      <c r="Z301" s="114" t="str">
        <f t="shared" si="268"/>
        <v>A+J=</v>
      </c>
      <c r="AA301" s="108">
        <f t="shared" si="269"/>
        <v>45189</v>
      </c>
      <c r="AB301" s="4"/>
      <c r="AD301" s="178">
        <f>[2]Plan1!A360</f>
        <v>47594</v>
      </c>
      <c r="AE301" s="129" t="str">
        <f>[2]Plan1!C360</f>
        <v>Tiradentes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22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3"/>
      <c r="DH301" s="1"/>
      <c r="DI301" s="1"/>
      <c r="DJ301" s="1"/>
      <c r="DK301" s="1"/>
      <c r="DL301" s="1"/>
      <c r="DM301" s="1"/>
      <c r="DN301" s="1"/>
      <c r="DO301" s="1"/>
      <c r="DP301" s="1"/>
      <c r="DQ301" s="4"/>
      <c r="DR301" s="1"/>
      <c r="DS301" s="1"/>
      <c r="DT301" s="1"/>
      <c r="DU301" s="1"/>
      <c r="DV301" s="1"/>
      <c r="DW301" s="1"/>
    </row>
    <row r="302" spans="1:127" ht="15" x14ac:dyDescent="0.2">
      <c r="A302" s="102">
        <f t="shared" si="258"/>
        <v>45178</v>
      </c>
      <c r="B302" s="103">
        <f t="shared" si="250"/>
        <v>647.89195086000007</v>
      </c>
      <c r="C302" s="180">
        <f t="shared" si="271"/>
        <v>638.02626572473775</v>
      </c>
      <c r="D302" s="104">
        <f t="shared" si="259"/>
        <v>1109.23</v>
      </c>
      <c r="E302" s="105">
        <f t="shared" si="274"/>
        <v>1101.204</v>
      </c>
      <c r="F302" s="106">
        <f t="shared" si="275"/>
        <v>45128</v>
      </c>
      <c r="G302" s="107">
        <f t="shared" si="251"/>
        <v>-7.2356499553745124E-3</v>
      </c>
      <c r="H302" s="108">
        <f t="shared" si="267"/>
        <v>45189</v>
      </c>
      <c r="I302" s="108">
        <f t="shared" si="252"/>
        <v>45189</v>
      </c>
      <c r="J302" s="109">
        <f t="shared" si="260"/>
        <v>21</v>
      </c>
      <c r="K302" s="109">
        <f t="shared" si="278"/>
        <v>14</v>
      </c>
      <c r="L302" s="8">
        <f t="shared" si="261"/>
        <v>1</v>
      </c>
      <c r="M302" s="110">
        <f t="shared" si="277"/>
        <v>1</v>
      </c>
      <c r="N302" s="110">
        <f t="shared" si="272"/>
        <v>1.0071241942009983</v>
      </c>
      <c r="O302" s="103">
        <f t="shared" si="276"/>
        <v>1.0071241900000001</v>
      </c>
      <c r="P302" s="103">
        <f t="shared" si="253"/>
        <v>642.57168606000005</v>
      </c>
      <c r="Q302" s="11">
        <f t="shared" si="270"/>
        <v>0</v>
      </c>
      <c r="R302" s="30">
        <f t="shared" si="262"/>
        <v>0</v>
      </c>
      <c r="S302" s="8">
        <f t="shared" si="254"/>
        <v>0</v>
      </c>
      <c r="T302" s="113">
        <f t="shared" si="263"/>
        <v>0.16</v>
      </c>
      <c r="U302" s="111">
        <f t="shared" si="273"/>
        <v>14</v>
      </c>
      <c r="V302" s="111">
        <v>252</v>
      </c>
      <c r="W302" s="110">
        <f t="shared" si="255"/>
        <v>1.0082796439999999</v>
      </c>
      <c r="X302" s="103">
        <f t="shared" si="256"/>
        <v>5.3202648000000003</v>
      </c>
      <c r="Y302" s="103">
        <f t="shared" si="257"/>
        <v>0</v>
      </c>
      <c r="Z302" s="114" t="str">
        <f t="shared" si="268"/>
        <v>A+J=</v>
      </c>
      <c r="AA302" s="108">
        <f t="shared" si="269"/>
        <v>45189</v>
      </c>
      <c r="AB302" s="4"/>
      <c r="AD302" s="178">
        <f>[2]Plan1!A361</f>
        <v>47604</v>
      </c>
      <c r="AE302" s="129" t="str">
        <f>[2]Plan1!C361</f>
        <v>Dia do Trabalho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22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3"/>
      <c r="DH302" s="1"/>
      <c r="DI302" s="1"/>
      <c r="DJ302" s="1"/>
      <c r="DK302" s="1"/>
      <c r="DL302" s="1"/>
      <c r="DM302" s="1"/>
      <c r="DN302" s="1"/>
      <c r="DO302" s="1"/>
      <c r="DP302" s="1"/>
      <c r="DQ302" s="4"/>
      <c r="DR302" s="1"/>
      <c r="DS302" s="1"/>
      <c r="DT302" s="1"/>
      <c r="DU302" s="1"/>
      <c r="DV302" s="1"/>
      <c r="DW302" s="1"/>
    </row>
    <row r="303" spans="1:127" ht="15" x14ac:dyDescent="0.2">
      <c r="A303" s="102">
        <f t="shared" si="258"/>
        <v>45179</v>
      </c>
      <c r="B303" s="103">
        <f t="shared" si="250"/>
        <v>647.89195086000007</v>
      </c>
      <c r="C303" s="180">
        <f t="shared" si="271"/>
        <v>638.02626572473775</v>
      </c>
      <c r="D303" s="104">
        <f t="shared" si="259"/>
        <v>1109.23</v>
      </c>
      <c r="E303" s="105">
        <f t="shared" si="274"/>
        <v>1101.204</v>
      </c>
      <c r="F303" s="106">
        <f t="shared" si="275"/>
        <v>45128</v>
      </c>
      <c r="G303" s="107">
        <f t="shared" si="251"/>
        <v>-7.2356499553745124E-3</v>
      </c>
      <c r="H303" s="108">
        <f t="shared" si="267"/>
        <v>45189</v>
      </c>
      <c r="I303" s="108">
        <f t="shared" si="252"/>
        <v>45189</v>
      </c>
      <c r="J303" s="109">
        <f t="shared" si="260"/>
        <v>21</v>
      </c>
      <c r="K303" s="109">
        <f t="shared" si="278"/>
        <v>14</v>
      </c>
      <c r="L303" s="8">
        <f t="shared" si="261"/>
        <v>1</v>
      </c>
      <c r="M303" s="110">
        <f t="shared" si="277"/>
        <v>1</v>
      </c>
      <c r="N303" s="110">
        <f t="shared" si="272"/>
        <v>1.0071241942009983</v>
      </c>
      <c r="O303" s="103">
        <f t="shared" si="276"/>
        <v>1.0071241900000001</v>
      </c>
      <c r="P303" s="103">
        <f t="shared" si="253"/>
        <v>642.57168606000005</v>
      </c>
      <c r="Q303" s="11">
        <f t="shared" si="270"/>
        <v>0</v>
      </c>
      <c r="R303" s="30">
        <f t="shared" si="262"/>
        <v>0</v>
      </c>
      <c r="S303" s="8">
        <f t="shared" si="254"/>
        <v>0</v>
      </c>
      <c r="T303" s="113">
        <f t="shared" si="263"/>
        <v>0.16</v>
      </c>
      <c r="U303" s="111">
        <f t="shared" si="273"/>
        <v>14</v>
      </c>
      <c r="V303" s="111">
        <v>252</v>
      </c>
      <c r="W303" s="110">
        <f t="shared" si="255"/>
        <v>1.0082796439999999</v>
      </c>
      <c r="X303" s="103">
        <f t="shared" si="256"/>
        <v>5.3202648000000003</v>
      </c>
      <c r="Y303" s="103">
        <f t="shared" si="257"/>
        <v>0</v>
      </c>
      <c r="Z303" s="114" t="str">
        <f t="shared" si="268"/>
        <v>A+J=</v>
      </c>
      <c r="AA303" s="108">
        <f t="shared" si="269"/>
        <v>45189</v>
      </c>
      <c r="AB303" s="4"/>
      <c r="AD303" s="178">
        <f>[2]Plan1!A362</f>
        <v>47654</v>
      </c>
      <c r="AE303" s="129" t="str">
        <f>[2]Plan1!C362</f>
        <v>Corpus Christi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22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3"/>
      <c r="DH303" s="1"/>
      <c r="DI303" s="1"/>
      <c r="DJ303" s="1"/>
      <c r="DK303" s="1"/>
      <c r="DL303" s="1"/>
      <c r="DM303" s="1"/>
      <c r="DN303" s="1"/>
      <c r="DO303" s="1"/>
      <c r="DP303" s="1"/>
      <c r="DQ303" s="4"/>
      <c r="DR303" s="1"/>
      <c r="DS303" s="1"/>
      <c r="DT303" s="1"/>
      <c r="DU303" s="1"/>
      <c r="DV303" s="1"/>
      <c r="DW303" s="1"/>
    </row>
    <row r="304" spans="1:127" ht="15" x14ac:dyDescent="0.2">
      <c r="A304" s="102">
        <f t="shared" si="258"/>
        <v>45180</v>
      </c>
      <c r="B304" s="103">
        <f t="shared" si="250"/>
        <v>647.89195086000007</v>
      </c>
      <c r="C304" s="180">
        <f t="shared" si="271"/>
        <v>638.02626572473775</v>
      </c>
      <c r="D304" s="104">
        <f t="shared" si="259"/>
        <v>1109.23</v>
      </c>
      <c r="E304" s="105">
        <f t="shared" si="274"/>
        <v>1101.204</v>
      </c>
      <c r="F304" s="106">
        <f t="shared" si="275"/>
        <v>45128</v>
      </c>
      <c r="G304" s="107">
        <f t="shared" si="251"/>
        <v>-7.2356499553745124E-3</v>
      </c>
      <c r="H304" s="108">
        <f t="shared" si="267"/>
        <v>45189</v>
      </c>
      <c r="I304" s="108">
        <f t="shared" si="252"/>
        <v>45189</v>
      </c>
      <c r="J304" s="109">
        <f t="shared" si="260"/>
        <v>21</v>
      </c>
      <c r="K304" s="109">
        <f t="shared" si="278"/>
        <v>14</v>
      </c>
      <c r="L304" s="8">
        <f t="shared" si="261"/>
        <v>1</v>
      </c>
      <c r="M304" s="110">
        <f t="shared" si="277"/>
        <v>1</v>
      </c>
      <c r="N304" s="110">
        <f t="shared" si="272"/>
        <v>1.0071241942009983</v>
      </c>
      <c r="O304" s="103">
        <f t="shared" si="276"/>
        <v>1.0071241900000001</v>
      </c>
      <c r="P304" s="103">
        <f t="shared" si="253"/>
        <v>642.57168606000005</v>
      </c>
      <c r="Q304" s="11">
        <f t="shared" si="270"/>
        <v>0</v>
      </c>
      <c r="R304" s="30">
        <f t="shared" si="262"/>
        <v>0</v>
      </c>
      <c r="S304" s="8">
        <f t="shared" si="254"/>
        <v>0</v>
      </c>
      <c r="T304" s="113">
        <f t="shared" si="263"/>
        <v>0.16</v>
      </c>
      <c r="U304" s="111">
        <f t="shared" si="273"/>
        <v>14</v>
      </c>
      <c r="V304" s="111">
        <v>252</v>
      </c>
      <c r="W304" s="110">
        <f t="shared" si="255"/>
        <v>1.0082796439999999</v>
      </c>
      <c r="X304" s="103">
        <f t="shared" si="256"/>
        <v>5.3202648000000003</v>
      </c>
      <c r="Y304" s="103">
        <f t="shared" si="257"/>
        <v>0</v>
      </c>
      <c r="Z304" s="114" t="str">
        <f t="shared" si="268"/>
        <v>A+J=</v>
      </c>
      <c r="AA304" s="108">
        <f t="shared" si="269"/>
        <v>45189</v>
      </c>
      <c r="AB304" s="4"/>
      <c r="AD304" s="178">
        <f>[2]Plan1!A363</f>
        <v>47733</v>
      </c>
      <c r="AE304" s="129" t="str">
        <f>[2]Plan1!C363</f>
        <v>Independência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22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3"/>
      <c r="DH304" s="1"/>
      <c r="DI304" s="1"/>
      <c r="DJ304" s="1"/>
      <c r="DK304" s="1"/>
      <c r="DL304" s="1"/>
      <c r="DM304" s="1"/>
      <c r="DN304" s="1"/>
      <c r="DO304" s="1"/>
      <c r="DP304" s="1"/>
      <c r="DQ304" s="4"/>
      <c r="DR304" s="1"/>
      <c r="DS304" s="1"/>
      <c r="DT304" s="1"/>
      <c r="DU304" s="1"/>
      <c r="DV304" s="1"/>
      <c r="DW304" s="1"/>
    </row>
    <row r="305" spans="1:127" ht="15" x14ac:dyDescent="0.2">
      <c r="A305" s="102">
        <f t="shared" si="258"/>
        <v>45181</v>
      </c>
      <c r="B305" s="103">
        <f t="shared" si="250"/>
        <v>648.27365129000009</v>
      </c>
      <c r="C305" s="180">
        <f t="shared" si="271"/>
        <v>638.02626572473775</v>
      </c>
      <c r="D305" s="104">
        <f t="shared" si="259"/>
        <v>1109.23</v>
      </c>
      <c r="E305" s="105">
        <f t="shared" si="274"/>
        <v>1101.204</v>
      </c>
      <c r="F305" s="106">
        <f t="shared" si="275"/>
        <v>45128</v>
      </c>
      <c r="G305" s="107">
        <f t="shared" si="251"/>
        <v>-7.2356499553745124E-3</v>
      </c>
      <c r="H305" s="108">
        <f t="shared" si="267"/>
        <v>45189</v>
      </c>
      <c r="I305" s="108">
        <f t="shared" si="252"/>
        <v>45189</v>
      </c>
      <c r="J305" s="109">
        <f t="shared" si="260"/>
        <v>21</v>
      </c>
      <c r="K305" s="109">
        <f t="shared" si="278"/>
        <v>15</v>
      </c>
      <c r="L305" s="8">
        <f t="shared" si="261"/>
        <v>1</v>
      </c>
      <c r="M305" s="110">
        <f t="shared" si="277"/>
        <v>1</v>
      </c>
      <c r="N305" s="110">
        <f t="shared" si="272"/>
        <v>1.0071241942009983</v>
      </c>
      <c r="O305" s="103">
        <f t="shared" si="276"/>
        <v>1.0071241900000001</v>
      </c>
      <c r="P305" s="103">
        <f t="shared" si="253"/>
        <v>642.57168606000005</v>
      </c>
      <c r="Q305" s="11">
        <f t="shared" si="270"/>
        <v>0</v>
      </c>
      <c r="R305" s="30">
        <f t="shared" si="262"/>
        <v>0</v>
      </c>
      <c r="S305" s="8">
        <f t="shared" si="254"/>
        <v>0</v>
      </c>
      <c r="T305" s="113">
        <f t="shared" si="263"/>
        <v>0.16</v>
      </c>
      <c r="U305" s="111">
        <f t="shared" si="273"/>
        <v>15</v>
      </c>
      <c r="V305" s="111">
        <v>252</v>
      </c>
      <c r="W305" s="110">
        <f t="shared" si="255"/>
        <v>1.008873664</v>
      </c>
      <c r="X305" s="103">
        <f t="shared" si="256"/>
        <v>5.7019652299999999</v>
      </c>
      <c r="Y305" s="103">
        <f t="shared" si="257"/>
        <v>0</v>
      </c>
      <c r="Z305" s="114" t="str">
        <f t="shared" si="268"/>
        <v>A+J=</v>
      </c>
      <c r="AA305" s="108">
        <f t="shared" si="269"/>
        <v>45189</v>
      </c>
      <c r="AB305" s="4"/>
      <c r="AD305" s="178">
        <f>[2]Plan1!A364</f>
        <v>47768</v>
      </c>
      <c r="AE305" s="129" t="str">
        <f>[2]Plan1!C364</f>
        <v>Nossa Sr.a Aparecida - Padroeira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22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3"/>
      <c r="DH305" s="1"/>
      <c r="DI305" s="1"/>
      <c r="DJ305" s="1"/>
      <c r="DK305" s="1"/>
      <c r="DL305" s="1"/>
      <c r="DM305" s="1"/>
      <c r="DN305" s="1"/>
      <c r="DO305" s="1"/>
      <c r="DP305" s="1"/>
      <c r="DQ305" s="4"/>
      <c r="DR305" s="1"/>
      <c r="DS305" s="1"/>
      <c r="DT305" s="1"/>
      <c r="DU305" s="1"/>
      <c r="DV305" s="1"/>
      <c r="DW305" s="1"/>
    </row>
    <row r="306" spans="1:127" ht="15" x14ac:dyDescent="0.2">
      <c r="A306" s="102">
        <f t="shared" si="258"/>
        <v>45182</v>
      </c>
      <c r="B306" s="103">
        <f t="shared" si="250"/>
        <v>648.65557598000009</v>
      </c>
      <c r="C306" s="180">
        <f t="shared" si="271"/>
        <v>638.02626572473775</v>
      </c>
      <c r="D306" s="104">
        <f t="shared" si="259"/>
        <v>1109.23</v>
      </c>
      <c r="E306" s="105">
        <f t="shared" si="274"/>
        <v>1101.204</v>
      </c>
      <c r="F306" s="106">
        <f t="shared" si="275"/>
        <v>45128</v>
      </c>
      <c r="G306" s="107">
        <f t="shared" si="251"/>
        <v>-7.2356499553745124E-3</v>
      </c>
      <c r="H306" s="108">
        <f t="shared" si="267"/>
        <v>45189</v>
      </c>
      <c r="I306" s="108">
        <f t="shared" si="252"/>
        <v>45189</v>
      </c>
      <c r="J306" s="109">
        <f t="shared" si="260"/>
        <v>21</v>
      </c>
      <c r="K306" s="109">
        <f t="shared" si="278"/>
        <v>16</v>
      </c>
      <c r="L306" s="8">
        <f t="shared" si="261"/>
        <v>1</v>
      </c>
      <c r="M306" s="110">
        <f t="shared" si="277"/>
        <v>1</v>
      </c>
      <c r="N306" s="110">
        <f t="shared" si="272"/>
        <v>1.0071241942009983</v>
      </c>
      <c r="O306" s="103">
        <f t="shared" si="276"/>
        <v>1.0071241900000001</v>
      </c>
      <c r="P306" s="103">
        <f t="shared" si="253"/>
        <v>642.57168606000005</v>
      </c>
      <c r="Q306" s="11">
        <f t="shared" si="270"/>
        <v>0</v>
      </c>
      <c r="R306" s="30">
        <f t="shared" si="262"/>
        <v>0</v>
      </c>
      <c r="S306" s="8">
        <f t="shared" si="254"/>
        <v>0</v>
      </c>
      <c r="T306" s="113">
        <f t="shared" si="263"/>
        <v>0.16</v>
      </c>
      <c r="U306" s="111">
        <f t="shared" si="273"/>
        <v>16</v>
      </c>
      <c r="V306" s="111">
        <v>252</v>
      </c>
      <c r="W306" s="110">
        <f t="shared" si="255"/>
        <v>1.0094680330000001</v>
      </c>
      <c r="X306" s="103">
        <f t="shared" si="256"/>
        <v>6.0838899199999998</v>
      </c>
      <c r="Y306" s="103">
        <f t="shared" si="257"/>
        <v>0</v>
      </c>
      <c r="Z306" s="114" t="str">
        <f t="shared" si="268"/>
        <v>A+J=</v>
      </c>
      <c r="AA306" s="108">
        <f t="shared" si="269"/>
        <v>45189</v>
      </c>
      <c r="AB306" s="4"/>
      <c r="AD306" s="178">
        <f>[2]Plan1!A365</f>
        <v>47789</v>
      </c>
      <c r="AE306" s="129" t="str">
        <f>[2]Plan1!C365</f>
        <v>Finados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22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3"/>
      <c r="DH306" s="1"/>
      <c r="DI306" s="1"/>
      <c r="DJ306" s="1"/>
      <c r="DK306" s="1"/>
      <c r="DL306" s="1"/>
      <c r="DM306" s="1"/>
      <c r="DN306" s="1"/>
      <c r="DO306" s="1"/>
      <c r="DP306" s="1"/>
      <c r="DQ306" s="4"/>
      <c r="DR306" s="1"/>
      <c r="DS306" s="1"/>
      <c r="DT306" s="1"/>
      <c r="DU306" s="1"/>
      <c r="DV306" s="1"/>
      <c r="DW306" s="1"/>
    </row>
    <row r="307" spans="1:127" ht="15" x14ac:dyDescent="0.2">
      <c r="A307" s="102">
        <f t="shared" si="258"/>
        <v>45183</v>
      </c>
      <c r="B307" s="103">
        <f t="shared" si="250"/>
        <v>649.03772622000008</v>
      </c>
      <c r="C307" s="180">
        <f t="shared" si="271"/>
        <v>638.02626572473775</v>
      </c>
      <c r="D307" s="104">
        <f t="shared" si="259"/>
        <v>1109.23</v>
      </c>
      <c r="E307" s="105">
        <f t="shared" si="274"/>
        <v>1101.204</v>
      </c>
      <c r="F307" s="106">
        <f t="shared" si="275"/>
        <v>45128</v>
      </c>
      <c r="G307" s="107">
        <f t="shared" si="251"/>
        <v>-7.2356499553745124E-3</v>
      </c>
      <c r="H307" s="108">
        <f t="shared" si="267"/>
        <v>45189</v>
      </c>
      <c r="I307" s="108">
        <f t="shared" si="252"/>
        <v>45189</v>
      </c>
      <c r="J307" s="109">
        <f t="shared" si="260"/>
        <v>21</v>
      </c>
      <c r="K307" s="109">
        <f t="shared" si="278"/>
        <v>17</v>
      </c>
      <c r="L307" s="8">
        <f t="shared" si="261"/>
        <v>1</v>
      </c>
      <c r="M307" s="110">
        <f t="shared" si="277"/>
        <v>1</v>
      </c>
      <c r="N307" s="110">
        <f t="shared" si="272"/>
        <v>1.0071241942009983</v>
      </c>
      <c r="O307" s="103">
        <f t="shared" si="276"/>
        <v>1.0071241900000001</v>
      </c>
      <c r="P307" s="103">
        <f t="shared" si="253"/>
        <v>642.57168606000005</v>
      </c>
      <c r="Q307" s="11">
        <f t="shared" si="270"/>
        <v>0</v>
      </c>
      <c r="R307" s="30">
        <f t="shared" si="262"/>
        <v>0</v>
      </c>
      <c r="S307" s="8">
        <f t="shared" si="254"/>
        <v>0</v>
      </c>
      <c r="T307" s="113">
        <f t="shared" si="263"/>
        <v>0.16</v>
      </c>
      <c r="U307" s="111">
        <f t="shared" si="273"/>
        <v>17</v>
      </c>
      <c r="V307" s="111">
        <v>252</v>
      </c>
      <c r="W307" s="110">
        <f t="shared" si="255"/>
        <v>1.0100627529999999</v>
      </c>
      <c r="X307" s="103">
        <f t="shared" si="256"/>
        <v>6.4660401600000004</v>
      </c>
      <c r="Y307" s="103">
        <f t="shared" si="257"/>
        <v>0</v>
      </c>
      <c r="Z307" s="114" t="str">
        <f t="shared" si="268"/>
        <v>A+J=</v>
      </c>
      <c r="AA307" s="108">
        <f t="shared" si="269"/>
        <v>45189</v>
      </c>
      <c r="AB307" s="4"/>
      <c r="AD307" s="178">
        <f>[2]Plan1!A366</f>
        <v>47802</v>
      </c>
      <c r="AE307" s="129" t="str">
        <f>[2]Plan1!C366</f>
        <v>Proclamação da República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22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3"/>
      <c r="DH307" s="1"/>
      <c r="DI307" s="1"/>
      <c r="DJ307" s="1"/>
      <c r="DK307" s="1"/>
      <c r="DL307" s="1"/>
      <c r="DM307" s="1"/>
      <c r="DN307" s="1"/>
      <c r="DO307" s="1"/>
      <c r="DP307" s="1"/>
      <c r="DQ307" s="4"/>
      <c r="DR307" s="1"/>
      <c r="DS307" s="1"/>
      <c r="DT307" s="1"/>
      <c r="DU307" s="1"/>
      <c r="DV307" s="1"/>
      <c r="DW307" s="1"/>
    </row>
    <row r="308" spans="1:127" ht="15" x14ac:dyDescent="0.2">
      <c r="A308" s="102">
        <f t="shared" si="258"/>
        <v>45184</v>
      </c>
      <c r="B308" s="103">
        <f t="shared" si="250"/>
        <v>649.4201013500001</v>
      </c>
      <c r="C308" s="180">
        <f t="shared" si="271"/>
        <v>638.02626572473775</v>
      </c>
      <c r="D308" s="104">
        <f t="shared" si="259"/>
        <v>1109.23</v>
      </c>
      <c r="E308" s="105">
        <f t="shared" si="274"/>
        <v>1101.204</v>
      </c>
      <c r="F308" s="106">
        <f t="shared" si="275"/>
        <v>45128</v>
      </c>
      <c r="G308" s="107">
        <f t="shared" si="251"/>
        <v>-7.2356499553745124E-3</v>
      </c>
      <c r="H308" s="108">
        <f t="shared" si="267"/>
        <v>45189</v>
      </c>
      <c r="I308" s="108">
        <f t="shared" si="252"/>
        <v>45189</v>
      </c>
      <c r="J308" s="109">
        <f t="shared" si="260"/>
        <v>21</v>
      </c>
      <c r="K308" s="109">
        <f t="shared" si="278"/>
        <v>18</v>
      </c>
      <c r="L308" s="8">
        <f t="shared" si="261"/>
        <v>1</v>
      </c>
      <c r="M308" s="110">
        <f t="shared" si="277"/>
        <v>1</v>
      </c>
      <c r="N308" s="110">
        <f t="shared" si="272"/>
        <v>1.0071241942009983</v>
      </c>
      <c r="O308" s="103">
        <f t="shared" si="276"/>
        <v>1.0071241900000001</v>
      </c>
      <c r="P308" s="103">
        <f t="shared" si="253"/>
        <v>642.57168606000005</v>
      </c>
      <c r="Q308" s="11">
        <f t="shared" si="270"/>
        <v>0</v>
      </c>
      <c r="R308" s="30">
        <f t="shared" si="262"/>
        <v>0</v>
      </c>
      <c r="S308" s="8">
        <f t="shared" si="254"/>
        <v>0</v>
      </c>
      <c r="T308" s="113">
        <f t="shared" si="263"/>
        <v>0.16</v>
      </c>
      <c r="U308" s="111">
        <f t="shared" si="273"/>
        <v>18</v>
      </c>
      <c r="V308" s="111">
        <v>252</v>
      </c>
      <c r="W308" s="110">
        <f t="shared" si="255"/>
        <v>1.0106578230000001</v>
      </c>
      <c r="X308" s="103">
        <f t="shared" si="256"/>
        <v>6.8484152900000002</v>
      </c>
      <c r="Y308" s="103">
        <f t="shared" si="257"/>
        <v>0</v>
      </c>
      <c r="Z308" s="114" t="str">
        <f t="shared" si="268"/>
        <v>A+J=</v>
      </c>
      <c r="AA308" s="108">
        <f t="shared" si="269"/>
        <v>45189</v>
      </c>
      <c r="AB308" s="4"/>
      <c r="AD308" s="178">
        <f>[2]Plan1!A367</f>
        <v>47807</v>
      </c>
      <c r="AE308" s="129" t="str">
        <f>[2]Plan1!C367</f>
        <v>Dia Nacional de Zumbi e da Consciência Negra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22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3"/>
      <c r="DH308" s="1"/>
      <c r="DI308" s="1"/>
      <c r="DJ308" s="1"/>
      <c r="DK308" s="1"/>
      <c r="DL308" s="1"/>
      <c r="DM308" s="1"/>
      <c r="DN308" s="1"/>
      <c r="DO308" s="1"/>
      <c r="DP308" s="1"/>
      <c r="DQ308" s="4"/>
      <c r="DR308" s="1"/>
      <c r="DS308" s="1"/>
      <c r="DT308" s="1"/>
      <c r="DU308" s="1"/>
      <c r="DV308" s="1"/>
      <c r="DW308" s="1"/>
    </row>
    <row r="309" spans="1:127" ht="15" x14ac:dyDescent="0.2">
      <c r="A309" s="102">
        <f t="shared" si="258"/>
        <v>45185</v>
      </c>
      <c r="B309" s="103">
        <f t="shared" si="250"/>
        <v>649.80270203000009</v>
      </c>
      <c r="C309" s="180">
        <f t="shared" si="271"/>
        <v>638.02626572473775</v>
      </c>
      <c r="D309" s="104">
        <f t="shared" si="259"/>
        <v>1109.23</v>
      </c>
      <c r="E309" s="105">
        <f t="shared" si="274"/>
        <v>1101.204</v>
      </c>
      <c r="F309" s="106">
        <f t="shared" si="275"/>
        <v>45128</v>
      </c>
      <c r="G309" s="107">
        <f t="shared" si="251"/>
        <v>-7.2356499553745124E-3</v>
      </c>
      <c r="H309" s="108">
        <f t="shared" si="267"/>
        <v>45189</v>
      </c>
      <c r="I309" s="108">
        <f t="shared" si="252"/>
        <v>45189</v>
      </c>
      <c r="J309" s="109">
        <f t="shared" si="260"/>
        <v>21</v>
      </c>
      <c r="K309" s="109">
        <f t="shared" si="278"/>
        <v>19</v>
      </c>
      <c r="L309" s="8">
        <f t="shared" si="261"/>
        <v>1</v>
      </c>
      <c r="M309" s="110">
        <f t="shared" si="277"/>
        <v>1</v>
      </c>
      <c r="N309" s="110">
        <f t="shared" si="272"/>
        <v>1.0071241942009983</v>
      </c>
      <c r="O309" s="103">
        <f t="shared" si="276"/>
        <v>1.0071241900000001</v>
      </c>
      <c r="P309" s="103">
        <f t="shared" si="253"/>
        <v>642.57168606000005</v>
      </c>
      <c r="Q309" s="11">
        <f t="shared" si="270"/>
        <v>0</v>
      </c>
      <c r="R309" s="30">
        <f t="shared" si="262"/>
        <v>0</v>
      </c>
      <c r="S309" s="8">
        <f t="shared" si="254"/>
        <v>0</v>
      </c>
      <c r="T309" s="113">
        <f t="shared" si="263"/>
        <v>0.16</v>
      </c>
      <c r="U309" s="111">
        <f t="shared" si="273"/>
        <v>19</v>
      </c>
      <c r="V309" s="111">
        <v>252</v>
      </c>
      <c r="W309" s="110">
        <f t="shared" si="255"/>
        <v>1.0112532439999999</v>
      </c>
      <c r="X309" s="103">
        <f t="shared" si="256"/>
        <v>7.2310159699999996</v>
      </c>
      <c r="Y309" s="103">
        <f t="shared" si="257"/>
        <v>0</v>
      </c>
      <c r="Z309" s="114" t="str">
        <f t="shared" si="268"/>
        <v>A+J=</v>
      </c>
      <c r="AA309" s="108">
        <f t="shared" si="269"/>
        <v>45189</v>
      </c>
      <c r="AB309" s="4"/>
      <c r="AD309" s="178">
        <f>[2]Plan1!A368</f>
        <v>47842</v>
      </c>
      <c r="AE309" s="129" t="str">
        <f>[2]Plan1!C368</f>
        <v>Natal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22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3"/>
      <c r="DH309" s="1"/>
      <c r="DI309" s="1"/>
      <c r="DJ309" s="1"/>
      <c r="DK309" s="1"/>
      <c r="DL309" s="1"/>
      <c r="DM309" s="1"/>
      <c r="DN309" s="1"/>
      <c r="DO309" s="1"/>
      <c r="DP309" s="1"/>
      <c r="DQ309" s="4"/>
      <c r="DR309" s="1"/>
      <c r="DS309" s="1"/>
      <c r="DT309" s="1"/>
      <c r="DU309" s="1"/>
      <c r="DV309" s="1"/>
      <c r="DW309" s="1"/>
    </row>
    <row r="310" spans="1:127" ht="15" x14ac:dyDescent="0.2">
      <c r="A310" s="102">
        <f t="shared" si="258"/>
        <v>45186</v>
      </c>
      <c r="B310" s="103">
        <f t="shared" si="250"/>
        <v>649.80270203000009</v>
      </c>
      <c r="C310" s="180">
        <f t="shared" si="271"/>
        <v>638.02626572473775</v>
      </c>
      <c r="D310" s="104">
        <f t="shared" si="259"/>
        <v>1109.23</v>
      </c>
      <c r="E310" s="105">
        <f t="shared" si="274"/>
        <v>1101.204</v>
      </c>
      <c r="F310" s="106">
        <f t="shared" si="275"/>
        <v>45128</v>
      </c>
      <c r="G310" s="107">
        <f t="shared" si="251"/>
        <v>-7.2356499553745124E-3</v>
      </c>
      <c r="H310" s="108">
        <f t="shared" si="267"/>
        <v>45189</v>
      </c>
      <c r="I310" s="108">
        <f t="shared" si="252"/>
        <v>45189</v>
      </c>
      <c r="J310" s="109">
        <f t="shared" si="260"/>
        <v>21</v>
      </c>
      <c r="K310" s="109">
        <f t="shared" si="278"/>
        <v>19</v>
      </c>
      <c r="L310" s="8">
        <f t="shared" si="261"/>
        <v>1</v>
      </c>
      <c r="M310" s="110">
        <f t="shared" si="277"/>
        <v>1</v>
      </c>
      <c r="N310" s="110">
        <f t="shared" si="272"/>
        <v>1.0071241942009983</v>
      </c>
      <c r="O310" s="103">
        <f t="shared" si="276"/>
        <v>1.0071241900000001</v>
      </c>
      <c r="P310" s="103">
        <f t="shared" si="253"/>
        <v>642.57168606000005</v>
      </c>
      <c r="Q310" s="11">
        <f t="shared" si="270"/>
        <v>0</v>
      </c>
      <c r="R310" s="30">
        <f t="shared" si="262"/>
        <v>0</v>
      </c>
      <c r="S310" s="8">
        <f t="shared" si="254"/>
        <v>0</v>
      </c>
      <c r="T310" s="113">
        <f t="shared" si="263"/>
        <v>0.16</v>
      </c>
      <c r="U310" s="111">
        <f t="shared" si="273"/>
        <v>19</v>
      </c>
      <c r="V310" s="111">
        <v>252</v>
      </c>
      <c r="W310" s="110">
        <f t="shared" si="255"/>
        <v>1.0112532439999999</v>
      </c>
      <c r="X310" s="103">
        <f t="shared" si="256"/>
        <v>7.2310159699999996</v>
      </c>
      <c r="Y310" s="103">
        <f t="shared" si="257"/>
        <v>0</v>
      </c>
      <c r="Z310" s="114" t="str">
        <f t="shared" si="268"/>
        <v>A+J=</v>
      </c>
      <c r="AA310" s="108">
        <f t="shared" si="269"/>
        <v>45189</v>
      </c>
      <c r="AB310" s="4"/>
      <c r="AD310" s="178">
        <f>[2]Plan1!A369</f>
        <v>47849</v>
      </c>
      <c r="AE310" s="129" t="str">
        <f>[2]Plan1!C369</f>
        <v>Confraternização Universal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22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3"/>
      <c r="DH310" s="1"/>
      <c r="DI310" s="1"/>
      <c r="DJ310" s="1"/>
      <c r="DK310" s="1"/>
      <c r="DL310" s="1"/>
      <c r="DM310" s="1"/>
      <c r="DN310" s="1"/>
      <c r="DO310" s="1"/>
      <c r="DP310" s="1"/>
      <c r="DQ310" s="4"/>
      <c r="DR310" s="1"/>
      <c r="DS310" s="1"/>
      <c r="DT310" s="1"/>
      <c r="DU310" s="1"/>
      <c r="DV310" s="1"/>
      <c r="DW310" s="1"/>
    </row>
    <row r="311" spans="1:127" ht="15" x14ac:dyDescent="0.2">
      <c r="A311" s="102">
        <f t="shared" si="258"/>
        <v>45187</v>
      </c>
      <c r="B311" s="103">
        <f t="shared" si="250"/>
        <v>649.80270203000009</v>
      </c>
      <c r="C311" s="180">
        <f t="shared" si="271"/>
        <v>638.02626572473775</v>
      </c>
      <c r="D311" s="104">
        <f t="shared" si="259"/>
        <v>1109.23</v>
      </c>
      <c r="E311" s="105">
        <f t="shared" si="274"/>
        <v>1101.204</v>
      </c>
      <c r="F311" s="106">
        <f t="shared" si="275"/>
        <v>45128</v>
      </c>
      <c r="G311" s="107">
        <f t="shared" si="251"/>
        <v>-7.2356499553745124E-3</v>
      </c>
      <c r="H311" s="108">
        <f t="shared" si="267"/>
        <v>45189</v>
      </c>
      <c r="I311" s="108">
        <f t="shared" si="252"/>
        <v>45189</v>
      </c>
      <c r="J311" s="109">
        <f t="shared" si="260"/>
        <v>21</v>
      </c>
      <c r="K311" s="109">
        <f t="shared" si="278"/>
        <v>19</v>
      </c>
      <c r="L311" s="8">
        <f t="shared" si="261"/>
        <v>1</v>
      </c>
      <c r="M311" s="110">
        <f t="shared" si="277"/>
        <v>1</v>
      </c>
      <c r="N311" s="110">
        <f t="shared" si="272"/>
        <v>1.0071241942009983</v>
      </c>
      <c r="O311" s="103">
        <f t="shared" si="276"/>
        <v>1.0071241900000001</v>
      </c>
      <c r="P311" s="103">
        <f t="shared" si="253"/>
        <v>642.57168606000005</v>
      </c>
      <c r="Q311" s="11">
        <f t="shared" si="270"/>
        <v>0</v>
      </c>
      <c r="R311" s="30">
        <f t="shared" si="262"/>
        <v>0</v>
      </c>
      <c r="S311" s="8">
        <f t="shared" si="254"/>
        <v>0</v>
      </c>
      <c r="T311" s="113">
        <f t="shared" si="263"/>
        <v>0.16</v>
      </c>
      <c r="U311" s="111">
        <f t="shared" si="273"/>
        <v>19</v>
      </c>
      <c r="V311" s="111">
        <v>252</v>
      </c>
      <c r="W311" s="110">
        <f t="shared" si="255"/>
        <v>1.0112532439999999</v>
      </c>
      <c r="X311" s="103">
        <f t="shared" si="256"/>
        <v>7.2310159699999996</v>
      </c>
      <c r="Y311" s="103">
        <f t="shared" si="257"/>
        <v>0</v>
      </c>
      <c r="Z311" s="114" t="str">
        <f t="shared" si="268"/>
        <v>A+J=</v>
      </c>
      <c r="AA311" s="108">
        <f t="shared" si="269"/>
        <v>45189</v>
      </c>
      <c r="AB311" s="4"/>
      <c r="AD311" s="178">
        <f>[2]Plan1!A370</f>
        <v>47903</v>
      </c>
      <c r="AE311" s="129" t="str">
        <f>[2]Plan1!C370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22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3"/>
      <c r="DH311" s="1"/>
      <c r="DI311" s="1"/>
      <c r="DJ311" s="1"/>
      <c r="DK311" s="1"/>
      <c r="DL311" s="1"/>
      <c r="DM311" s="1"/>
      <c r="DN311" s="1"/>
      <c r="DO311" s="1"/>
      <c r="DP311" s="1"/>
      <c r="DQ311" s="4"/>
      <c r="DR311" s="1"/>
      <c r="DS311" s="1"/>
      <c r="DT311" s="1"/>
      <c r="DU311" s="1"/>
      <c r="DV311" s="1"/>
      <c r="DW311" s="1"/>
    </row>
    <row r="312" spans="1:127" ht="15" x14ac:dyDescent="0.2">
      <c r="A312" s="102">
        <f t="shared" si="258"/>
        <v>45188</v>
      </c>
      <c r="B312" s="103">
        <f t="shared" si="250"/>
        <v>650.1855276</v>
      </c>
      <c r="C312" s="180">
        <f t="shared" si="271"/>
        <v>638.02626572473775</v>
      </c>
      <c r="D312" s="104">
        <f t="shared" si="259"/>
        <v>1109.23</v>
      </c>
      <c r="E312" s="105">
        <f t="shared" si="274"/>
        <v>1101.204</v>
      </c>
      <c r="F312" s="106">
        <f t="shared" si="275"/>
        <v>45128</v>
      </c>
      <c r="G312" s="107">
        <f t="shared" si="251"/>
        <v>-7.2356499553745124E-3</v>
      </c>
      <c r="H312" s="108">
        <f t="shared" si="267"/>
        <v>45189</v>
      </c>
      <c r="I312" s="108">
        <f t="shared" si="252"/>
        <v>45189</v>
      </c>
      <c r="J312" s="109">
        <f t="shared" si="260"/>
        <v>21</v>
      </c>
      <c r="K312" s="109">
        <f t="shared" si="278"/>
        <v>20</v>
      </c>
      <c r="L312" s="8">
        <f t="shared" si="261"/>
        <v>1</v>
      </c>
      <c r="M312" s="110">
        <f t="shared" si="277"/>
        <v>1</v>
      </c>
      <c r="N312" s="110">
        <f t="shared" si="272"/>
        <v>1.0071241942009983</v>
      </c>
      <c r="O312" s="103">
        <f t="shared" si="276"/>
        <v>1.0071241900000001</v>
      </c>
      <c r="P312" s="103">
        <f t="shared" si="253"/>
        <v>642.57168606000005</v>
      </c>
      <c r="Q312" s="11">
        <f t="shared" si="270"/>
        <v>0</v>
      </c>
      <c r="R312" s="30">
        <f t="shared" si="262"/>
        <v>0</v>
      </c>
      <c r="S312" s="8">
        <f t="shared" si="254"/>
        <v>0</v>
      </c>
      <c r="T312" s="113">
        <f t="shared" si="263"/>
        <v>0.16</v>
      </c>
      <c r="U312" s="111">
        <f t="shared" si="273"/>
        <v>20</v>
      </c>
      <c r="V312" s="111">
        <v>252</v>
      </c>
      <c r="W312" s="110">
        <f t="shared" si="255"/>
        <v>1.0118490149999999</v>
      </c>
      <c r="X312" s="103">
        <f t="shared" si="256"/>
        <v>7.6138415400000001</v>
      </c>
      <c r="Y312" s="103">
        <f t="shared" si="257"/>
        <v>0</v>
      </c>
      <c r="Z312" s="114" t="str">
        <f t="shared" si="268"/>
        <v>A+J=</v>
      </c>
      <c r="AA312" s="108">
        <f t="shared" si="269"/>
        <v>45189</v>
      </c>
      <c r="AB312" s="4"/>
      <c r="AD312" s="178">
        <f>[2]Plan1!A371</f>
        <v>47904</v>
      </c>
      <c r="AE312" s="129" t="str">
        <f>[2]Plan1!C371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22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3"/>
      <c r="DH312" s="1"/>
      <c r="DI312" s="1"/>
      <c r="DJ312" s="1"/>
      <c r="DK312" s="1"/>
      <c r="DL312" s="1"/>
      <c r="DM312" s="1"/>
      <c r="DN312" s="1"/>
      <c r="DO312" s="1"/>
      <c r="DP312" s="1"/>
      <c r="DQ312" s="4"/>
      <c r="DR312" s="1"/>
      <c r="DS312" s="1"/>
      <c r="DT312" s="1"/>
      <c r="DU312" s="1"/>
      <c r="DV312" s="1"/>
      <c r="DW312" s="1"/>
    </row>
    <row r="313" spans="1:127" ht="15" x14ac:dyDescent="0.2">
      <c r="A313" s="102">
        <f t="shared" si="258"/>
        <v>45189</v>
      </c>
      <c r="B313" s="103">
        <f t="shared" si="250"/>
        <v>650.56857936000006</v>
      </c>
      <c r="C313" s="180">
        <f t="shared" si="271"/>
        <v>638.02626572473775</v>
      </c>
      <c r="D313" s="104">
        <f t="shared" si="259"/>
        <v>1109.23</v>
      </c>
      <c r="E313" s="105">
        <f t="shared" si="274"/>
        <v>1101.204</v>
      </c>
      <c r="F313" s="106">
        <f t="shared" si="275"/>
        <v>45128</v>
      </c>
      <c r="G313" s="107">
        <f t="shared" si="251"/>
        <v>-7.2356499553745124E-3</v>
      </c>
      <c r="H313" s="108">
        <f t="shared" si="267"/>
        <v>45219</v>
      </c>
      <c r="I313" s="108">
        <f t="shared" si="252"/>
        <v>45189</v>
      </c>
      <c r="J313" s="109">
        <f t="shared" si="260"/>
        <v>21</v>
      </c>
      <c r="K313" s="109">
        <f t="shared" si="278"/>
        <v>21</v>
      </c>
      <c r="L313" s="8">
        <f t="shared" si="261"/>
        <v>1</v>
      </c>
      <c r="M313" s="110">
        <f t="shared" si="277"/>
        <v>1</v>
      </c>
      <c r="N313" s="110">
        <f t="shared" si="272"/>
        <v>1.0071241942009983</v>
      </c>
      <c r="O313" s="103">
        <f t="shared" si="276"/>
        <v>1.0071241900000001</v>
      </c>
      <c r="P313" s="103">
        <f t="shared" si="253"/>
        <v>642.57168606000005</v>
      </c>
      <c r="Q313" s="11">
        <f t="shared" si="270"/>
        <v>10</v>
      </c>
      <c r="R313" s="30">
        <f t="shared" si="262"/>
        <v>7.3802569625783118E-2</v>
      </c>
      <c r="S313" s="8">
        <f t="shared" si="254"/>
        <v>47.423441599999997</v>
      </c>
      <c r="T313" s="113">
        <f t="shared" si="263"/>
        <v>0.16</v>
      </c>
      <c r="U313" s="111">
        <f t="shared" si="273"/>
        <v>21</v>
      </c>
      <c r="V313" s="111">
        <v>252</v>
      </c>
      <c r="W313" s="110">
        <f t="shared" si="255"/>
        <v>1.0124451379999999</v>
      </c>
      <c r="X313" s="103">
        <f t="shared" si="256"/>
        <v>7.9968933</v>
      </c>
      <c r="Y313" s="103">
        <f t="shared" si="257"/>
        <v>55.4203349</v>
      </c>
      <c r="Z313" s="114" t="str">
        <f t="shared" si="268"/>
        <v>A+J=</v>
      </c>
      <c r="AA313" s="108">
        <f t="shared" si="269"/>
        <v>45189</v>
      </c>
      <c r="AB313" s="4"/>
      <c r="AD313" s="178">
        <f>[2]Plan1!A372</f>
        <v>47949</v>
      </c>
      <c r="AE313" s="129" t="str">
        <f>[2]Plan1!C372</f>
        <v>Paixão de Cristo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22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3"/>
      <c r="DH313" s="1"/>
      <c r="DI313" s="1"/>
      <c r="DJ313" s="1"/>
      <c r="DK313" s="1"/>
      <c r="DL313" s="1"/>
      <c r="DM313" s="1"/>
      <c r="DN313" s="1"/>
      <c r="DO313" s="1"/>
      <c r="DP313" s="1"/>
      <c r="DQ313" s="4"/>
      <c r="DR313" s="1"/>
      <c r="DS313" s="1"/>
      <c r="DT313" s="1"/>
      <c r="DU313" s="1"/>
      <c r="DV313" s="1"/>
      <c r="DW313" s="1"/>
    </row>
    <row r="314" spans="1:127" ht="15" x14ac:dyDescent="0.2">
      <c r="A314" s="102">
        <f t="shared" si="258"/>
        <v>45190</v>
      </c>
      <c r="B314" s="103">
        <f t="shared" si="250"/>
        <v>595.49887128</v>
      </c>
      <c r="C314" s="180">
        <f t="shared" si="271"/>
        <v>590.93828782600417</v>
      </c>
      <c r="D314" s="104">
        <f t="shared" si="259"/>
        <v>1101.204</v>
      </c>
      <c r="E314" s="105">
        <f t="shared" si="274"/>
        <v>1099.71</v>
      </c>
      <c r="F314" s="106">
        <f t="shared" si="275"/>
        <v>45158</v>
      </c>
      <c r="G314" s="107">
        <f t="shared" si="251"/>
        <v>-1.3566968518093914E-3</v>
      </c>
      <c r="H314" s="108">
        <f t="shared" si="267"/>
        <v>45219</v>
      </c>
      <c r="I314" s="108">
        <f t="shared" si="252"/>
        <v>45219</v>
      </c>
      <c r="J314" s="109">
        <f t="shared" si="260"/>
        <v>21</v>
      </c>
      <c r="K314" s="109">
        <f t="shared" si="278"/>
        <v>1</v>
      </c>
      <c r="L314" s="8">
        <f t="shared" si="261"/>
        <v>1</v>
      </c>
      <c r="M314" s="110">
        <f t="shared" si="277"/>
        <v>1</v>
      </c>
      <c r="N314" s="110">
        <f t="shared" si="272"/>
        <v>1.0071241942009983</v>
      </c>
      <c r="O314" s="103">
        <f t="shared" si="276"/>
        <v>1.0071241900000001</v>
      </c>
      <c r="P314" s="103">
        <f t="shared" si="253"/>
        <v>595.14824446</v>
      </c>
      <c r="Q314" s="11">
        <f t="shared" si="270"/>
        <v>0</v>
      </c>
      <c r="R314" s="30">
        <f t="shared" si="262"/>
        <v>0</v>
      </c>
      <c r="S314" s="8">
        <f t="shared" si="254"/>
        <v>0</v>
      </c>
      <c r="T314" s="113">
        <f t="shared" si="263"/>
        <v>0.16</v>
      </c>
      <c r="U314" s="111">
        <f t="shared" si="273"/>
        <v>1</v>
      </c>
      <c r="V314" s="111">
        <v>252</v>
      </c>
      <c r="W314" s="110">
        <f t="shared" si="255"/>
        <v>1.0005891419999999</v>
      </c>
      <c r="X314" s="103">
        <f t="shared" si="256"/>
        <v>0.35062682000000001</v>
      </c>
      <c r="Y314" s="103">
        <f t="shared" si="257"/>
        <v>0</v>
      </c>
      <c r="Z314" s="114" t="str">
        <f t="shared" si="268"/>
        <v>A+J=</v>
      </c>
      <c r="AA314" s="108">
        <f t="shared" si="269"/>
        <v>45219</v>
      </c>
      <c r="AB314" s="4"/>
      <c r="AD314" s="178">
        <f>[2]Plan1!A373</f>
        <v>47959</v>
      </c>
      <c r="AE314" s="129" t="str">
        <f>[2]Plan1!C373</f>
        <v>Tiradentes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22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3"/>
      <c r="DH314" s="1"/>
      <c r="DI314" s="1"/>
      <c r="DJ314" s="1"/>
      <c r="DK314" s="1"/>
      <c r="DL314" s="1"/>
      <c r="DM314" s="1"/>
      <c r="DN314" s="1"/>
      <c r="DO314" s="1"/>
      <c r="DP314" s="1"/>
      <c r="DQ314" s="4"/>
      <c r="DR314" s="1"/>
      <c r="DS314" s="1"/>
      <c r="DT314" s="1"/>
      <c r="DU314" s="1"/>
      <c r="DV314" s="1"/>
      <c r="DW314" s="1"/>
    </row>
    <row r="315" spans="1:127" ht="15" x14ac:dyDescent="0.2">
      <c r="A315" s="102">
        <f t="shared" si="258"/>
        <v>45191</v>
      </c>
      <c r="B315" s="103">
        <f t="shared" si="250"/>
        <v>595.84970403</v>
      </c>
      <c r="C315" s="180">
        <f t="shared" si="271"/>
        <v>590.93828782600417</v>
      </c>
      <c r="D315" s="104">
        <f t="shared" si="259"/>
        <v>1101.204</v>
      </c>
      <c r="E315" s="105">
        <f t="shared" si="274"/>
        <v>1099.71</v>
      </c>
      <c r="F315" s="106">
        <f t="shared" si="275"/>
        <v>45158</v>
      </c>
      <c r="G315" s="107">
        <f t="shared" si="251"/>
        <v>-1.3566968518093914E-3</v>
      </c>
      <c r="H315" s="108">
        <f t="shared" si="267"/>
        <v>45219</v>
      </c>
      <c r="I315" s="108">
        <f t="shared" si="252"/>
        <v>45219</v>
      </c>
      <c r="J315" s="109">
        <f t="shared" si="260"/>
        <v>21</v>
      </c>
      <c r="K315" s="109">
        <f t="shared" si="278"/>
        <v>2</v>
      </c>
      <c r="L315" s="8">
        <f t="shared" si="261"/>
        <v>1</v>
      </c>
      <c r="M315" s="110">
        <f t="shared" si="277"/>
        <v>1</v>
      </c>
      <c r="N315" s="110">
        <f t="shared" si="272"/>
        <v>1.0071241942009983</v>
      </c>
      <c r="O315" s="103">
        <f t="shared" si="276"/>
        <v>1.0071241900000001</v>
      </c>
      <c r="P315" s="103">
        <f t="shared" si="253"/>
        <v>595.14824446</v>
      </c>
      <c r="Q315" s="11">
        <f t="shared" si="270"/>
        <v>0</v>
      </c>
      <c r="R315" s="30">
        <f t="shared" si="262"/>
        <v>0</v>
      </c>
      <c r="S315" s="8">
        <f t="shared" si="254"/>
        <v>0</v>
      </c>
      <c r="T315" s="113">
        <f t="shared" si="263"/>
        <v>0.16</v>
      </c>
      <c r="U315" s="111">
        <f t="shared" si="273"/>
        <v>2</v>
      </c>
      <c r="V315" s="111">
        <v>252</v>
      </c>
      <c r="W315" s="110">
        <f t="shared" si="255"/>
        <v>1.0011786300000001</v>
      </c>
      <c r="X315" s="103">
        <f t="shared" si="256"/>
        <v>0.70145957000000003</v>
      </c>
      <c r="Y315" s="103">
        <f t="shared" si="257"/>
        <v>0</v>
      </c>
      <c r="Z315" s="114" t="str">
        <f t="shared" si="268"/>
        <v>A+J=</v>
      </c>
      <c r="AA315" s="108">
        <f t="shared" si="269"/>
        <v>45219</v>
      </c>
      <c r="AB315" s="4"/>
      <c r="AD315" s="178">
        <f>[2]Plan1!A374</f>
        <v>47969</v>
      </c>
      <c r="AE315" s="129" t="str">
        <f>[2]Plan1!C374</f>
        <v>Dia do Trabalho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22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3"/>
      <c r="DH315" s="1"/>
      <c r="DI315" s="1"/>
      <c r="DJ315" s="1"/>
      <c r="DK315" s="1"/>
      <c r="DL315" s="1"/>
      <c r="DM315" s="1"/>
      <c r="DN315" s="1"/>
      <c r="DO315" s="1"/>
      <c r="DP315" s="1"/>
      <c r="DQ315" s="4"/>
      <c r="DR315" s="1"/>
      <c r="DS315" s="1"/>
      <c r="DT315" s="1"/>
      <c r="DU315" s="1"/>
      <c r="DV315" s="1"/>
      <c r="DW315" s="1"/>
    </row>
    <row r="316" spans="1:127" ht="15" x14ac:dyDescent="0.2">
      <c r="A316" s="102">
        <f t="shared" si="258"/>
        <v>45192</v>
      </c>
      <c r="B316" s="103">
        <f t="shared" si="250"/>
        <v>596.20074449000003</v>
      </c>
      <c r="C316" s="180">
        <f t="shared" si="271"/>
        <v>590.93828782600417</v>
      </c>
      <c r="D316" s="104">
        <f t="shared" si="259"/>
        <v>1101.204</v>
      </c>
      <c r="E316" s="105">
        <f t="shared" si="274"/>
        <v>1099.71</v>
      </c>
      <c r="F316" s="106">
        <f t="shared" si="275"/>
        <v>45158</v>
      </c>
      <c r="G316" s="107">
        <f t="shared" si="251"/>
        <v>-1.3566968518093914E-3</v>
      </c>
      <c r="H316" s="108">
        <f t="shared" si="267"/>
        <v>45219</v>
      </c>
      <c r="I316" s="108">
        <f t="shared" si="252"/>
        <v>45219</v>
      </c>
      <c r="J316" s="109">
        <f t="shared" si="260"/>
        <v>21</v>
      </c>
      <c r="K316" s="109">
        <f t="shared" si="278"/>
        <v>3</v>
      </c>
      <c r="L316" s="8">
        <f t="shared" si="261"/>
        <v>1</v>
      </c>
      <c r="M316" s="110">
        <f t="shared" si="277"/>
        <v>1</v>
      </c>
      <c r="N316" s="110">
        <f t="shared" si="272"/>
        <v>1.0071241942009983</v>
      </c>
      <c r="O316" s="103">
        <f t="shared" si="276"/>
        <v>1.0071241900000001</v>
      </c>
      <c r="P316" s="103">
        <f t="shared" si="253"/>
        <v>595.14824446</v>
      </c>
      <c r="Q316" s="11">
        <f t="shared" si="270"/>
        <v>0</v>
      </c>
      <c r="R316" s="30">
        <f t="shared" si="262"/>
        <v>0</v>
      </c>
      <c r="S316" s="8">
        <f t="shared" si="254"/>
        <v>0</v>
      </c>
      <c r="T316" s="113">
        <f t="shared" si="263"/>
        <v>0.16</v>
      </c>
      <c r="U316" s="111">
        <f t="shared" si="273"/>
        <v>3</v>
      </c>
      <c r="V316" s="111">
        <v>252</v>
      </c>
      <c r="W316" s="110">
        <f t="shared" si="255"/>
        <v>1.001768467</v>
      </c>
      <c r="X316" s="103">
        <f t="shared" si="256"/>
        <v>1.05250003</v>
      </c>
      <c r="Y316" s="103">
        <f t="shared" si="257"/>
        <v>0</v>
      </c>
      <c r="Z316" s="114" t="str">
        <f t="shared" si="268"/>
        <v>A+J=</v>
      </c>
      <c r="AA316" s="108">
        <f t="shared" si="269"/>
        <v>45219</v>
      </c>
      <c r="AB316" s="4"/>
      <c r="AD316" s="178">
        <f>[2]Plan1!A375</f>
        <v>48011</v>
      </c>
      <c r="AE316" s="129" t="str">
        <f>[2]Plan1!C375</f>
        <v>Corpus Christi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22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3"/>
      <c r="DH316" s="1"/>
      <c r="DI316" s="1"/>
      <c r="DJ316" s="1"/>
      <c r="DK316" s="1"/>
      <c r="DL316" s="1"/>
      <c r="DM316" s="1"/>
      <c r="DN316" s="1"/>
      <c r="DO316" s="1"/>
      <c r="DP316" s="1"/>
      <c r="DQ316" s="4"/>
      <c r="DR316" s="1"/>
      <c r="DS316" s="1"/>
      <c r="DT316" s="1"/>
      <c r="DU316" s="1"/>
      <c r="DV316" s="1"/>
      <c r="DW316" s="1"/>
    </row>
    <row r="317" spans="1:127" ht="15" x14ac:dyDescent="0.2">
      <c r="A317" s="102">
        <f t="shared" si="258"/>
        <v>45193</v>
      </c>
      <c r="B317" s="103">
        <f t="shared" si="250"/>
        <v>596.20074449000003</v>
      </c>
      <c r="C317" s="180">
        <f t="shared" si="271"/>
        <v>590.93828782600417</v>
      </c>
      <c r="D317" s="104">
        <f t="shared" si="259"/>
        <v>1101.204</v>
      </c>
      <c r="E317" s="105">
        <f t="shared" si="274"/>
        <v>1099.71</v>
      </c>
      <c r="F317" s="106">
        <f t="shared" si="275"/>
        <v>45158</v>
      </c>
      <c r="G317" s="107">
        <f t="shared" si="251"/>
        <v>-1.3566968518093914E-3</v>
      </c>
      <c r="H317" s="108">
        <f t="shared" si="267"/>
        <v>45219</v>
      </c>
      <c r="I317" s="108">
        <f t="shared" si="252"/>
        <v>45219</v>
      </c>
      <c r="J317" s="109">
        <f t="shared" si="260"/>
        <v>21</v>
      </c>
      <c r="K317" s="109">
        <f t="shared" si="278"/>
        <v>3</v>
      </c>
      <c r="L317" s="8">
        <f t="shared" si="261"/>
        <v>1</v>
      </c>
      <c r="M317" s="110">
        <f t="shared" si="277"/>
        <v>1</v>
      </c>
      <c r="N317" s="110">
        <f t="shared" si="272"/>
        <v>1.0071241942009983</v>
      </c>
      <c r="O317" s="103">
        <f t="shared" si="276"/>
        <v>1.0071241900000001</v>
      </c>
      <c r="P317" s="103">
        <f t="shared" si="253"/>
        <v>595.14824446</v>
      </c>
      <c r="Q317" s="11">
        <f t="shared" si="270"/>
        <v>0</v>
      </c>
      <c r="R317" s="30">
        <f t="shared" si="262"/>
        <v>0</v>
      </c>
      <c r="S317" s="8">
        <f t="shared" si="254"/>
        <v>0</v>
      </c>
      <c r="T317" s="113">
        <f t="shared" si="263"/>
        <v>0.16</v>
      </c>
      <c r="U317" s="111">
        <f t="shared" si="273"/>
        <v>3</v>
      </c>
      <c r="V317" s="111">
        <v>252</v>
      </c>
      <c r="W317" s="110">
        <f t="shared" si="255"/>
        <v>1.001768467</v>
      </c>
      <c r="X317" s="103">
        <f t="shared" si="256"/>
        <v>1.05250003</v>
      </c>
      <c r="Y317" s="103">
        <f t="shared" si="257"/>
        <v>0</v>
      </c>
      <c r="Z317" s="114" t="str">
        <f t="shared" si="268"/>
        <v>A+J=</v>
      </c>
      <c r="AA317" s="108">
        <f t="shared" si="269"/>
        <v>45219</v>
      </c>
      <c r="AB317" s="4"/>
      <c r="AD317" s="178">
        <f>[2]Plan1!A376</f>
        <v>48098</v>
      </c>
      <c r="AE317" s="129" t="str">
        <f>[2]Plan1!C376</f>
        <v>Independência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22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3"/>
      <c r="DH317" s="1"/>
      <c r="DI317" s="1"/>
      <c r="DJ317" s="1"/>
      <c r="DK317" s="1"/>
      <c r="DL317" s="1"/>
      <c r="DM317" s="1"/>
      <c r="DN317" s="1"/>
      <c r="DO317" s="1"/>
      <c r="DP317" s="1"/>
      <c r="DQ317" s="4"/>
      <c r="DR317" s="1"/>
      <c r="DS317" s="1"/>
      <c r="DT317" s="1"/>
      <c r="DU317" s="1"/>
      <c r="DV317" s="1"/>
      <c r="DW317" s="1"/>
    </row>
    <row r="318" spans="1:127" ht="15" x14ac:dyDescent="0.2">
      <c r="A318" s="102">
        <f t="shared" si="258"/>
        <v>45194</v>
      </c>
      <c r="B318" s="103">
        <f t="shared" si="250"/>
        <v>596.20074449000003</v>
      </c>
      <c r="C318" s="180">
        <f t="shared" si="271"/>
        <v>590.93828782600417</v>
      </c>
      <c r="D318" s="104">
        <f t="shared" si="259"/>
        <v>1101.204</v>
      </c>
      <c r="E318" s="105">
        <f t="shared" si="274"/>
        <v>1099.71</v>
      </c>
      <c r="F318" s="106">
        <f t="shared" si="275"/>
        <v>45158</v>
      </c>
      <c r="G318" s="107">
        <f t="shared" si="251"/>
        <v>-1.3566968518093914E-3</v>
      </c>
      <c r="H318" s="108">
        <f t="shared" si="267"/>
        <v>45219</v>
      </c>
      <c r="I318" s="108">
        <f t="shared" si="252"/>
        <v>45219</v>
      </c>
      <c r="J318" s="109">
        <f t="shared" si="260"/>
        <v>21</v>
      </c>
      <c r="K318" s="109">
        <f t="shared" si="278"/>
        <v>3</v>
      </c>
      <c r="L318" s="8">
        <f t="shared" si="261"/>
        <v>1</v>
      </c>
      <c r="M318" s="110">
        <f t="shared" si="277"/>
        <v>1</v>
      </c>
      <c r="N318" s="110">
        <f t="shared" si="272"/>
        <v>1.0071241942009983</v>
      </c>
      <c r="O318" s="103">
        <f t="shared" si="276"/>
        <v>1.0071241900000001</v>
      </c>
      <c r="P318" s="103">
        <f t="shared" si="253"/>
        <v>595.14824446</v>
      </c>
      <c r="Q318" s="11">
        <f t="shared" si="270"/>
        <v>0</v>
      </c>
      <c r="R318" s="30">
        <f t="shared" si="262"/>
        <v>0</v>
      </c>
      <c r="S318" s="8">
        <f t="shared" si="254"/>
        <v>0</v>
      </c>
      <c r="T318" s="113">
        <f t="shared" si="263"/>
        <v>0.16</v>
      </c>
      <c r="U318" s="111">
        <f t="shared" si="273"/>
        <v>3</v>
      </c>
      <c r="V318" s="111">
        <v>252</v>
      </c>
      <c r="W318" s="110">
        <f t="shared" si="255"/>
        <v>1.001768467</v>
      </c>
      <c r="X318" s="103">
        <f t="shared" si="256"/>
        <v>1.05250003</v>
      </c>
      <c r="Y318" s="103">
        <f t="shared" si="257"/>
        <v>0</v>
      </c>
      <c r="Z318" s="114" t="str">
        <f t="shared" si="268"/>
        <v>A+J=</v>
      </c>
      <c r="AA318" s="108">
        <f t="shared" si="269"/>
        <v>45219</v>
      </c>
      <c r="AB318" s="4"/>
      <c r="AD318" s="178">
        <f>[2]Plan1!A377</f>
        <v>48133</v>
      </c>
      <c r="AE318" s="129" t="str">
        <f>[2]Plan1!C377</f>
        <v>Nossa Sr.a Aparecida - Padroeira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22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3"/>
      <c r="DH318" s="1"/>
      <c r="DI318" s="1"/>
      <c r="DJ318" s="1"/>
      <c r="DK318" s="1"/>
      <c r="DL318" s="1"/>
      <c r="DM318" s="1"/>
      <c r="DN318" s="1"/>
      <c r="DO318" s="1"/>
      <c r="DP318" s="1"/>
      <c r="DQ318" s="4"/>
      <c r="DR318" s="1"/>
      <c r="DS318" s="1"/>
      <c r="DT318" s="1"/>
      <c r="DU318" s="1"/>
      <c r="DV318" s="1"/>
      <c r="DW318" s="1"/>
    </row>
    <row r="319" spans="1:127" ht="15" x14ac:dyDescent="0.2">
      <c r="A319" s="102">
        <f t="shared" si="258"/>
        <v>45195</v>
      </c>
      <c r="B319" s="103">
        <f t="shared" si="250"/>
        <v>596.55199086000005</v>
      </c>
      <c r="C319" s="180">
        <f t="shared" si="271"/>
        <v>590.93828782600417</v>
      </c>
      <c r="D319" s="104">
        <f t="shared" si="259"/>
        <v>1101.204</v>
      </c>
      <c r="E319" s="105">
        <f t="shared" si="274"/>
        <v>1099.71</v>
      </c>
      <c r="F319" s="106">
        <f t="shared" si="275"/>
        <v>45158</v>
      </c>
      <c r="G319" s="107">
        <f t="shared" si="251"/>
        <v>-1.3566968518093914E-3</v>
      </c>
      <c r="H319" s="108">
        <f t="shared" si="267"/>
        <v>45219</v>
      </c>
      <c r="I319" s="108">
        <f t="shared" si="252"/>
        <v>45219</v>
      </c>
      <c r="J319" s="109">
        <f t="shared" si="260"/>
        <v>21</v>
      </c>
      <c r="K319" s="109">
        <f t="shared" si="278"/>
        <v>4</v>
      </c>
      <c r="L319" s="8">
        <f t="shared" si="261"/>
        <v>1</v>
      </c>
      <c r="M319" s="110">
        <f t="shared" si="277"/>
        <v>1</v>
      </c>
      <c r="N319" s="110">
        <f t="shared" si="272"/>
        <v>1.0071241942009983</v>
      </c>
      <c r="O319" s="103">
        <f t="shared" si="276"/>
        <v>1.0071241900000001</v>
      </c>
      <c r="P319" s="103">
        <f t="shared" si="253"/>
        <v>595.14824446</v>
      </c>
      <c r="Q319" s="11">
        <f t="shared" si="270"/>
        <v>0</v>
      </c>
      <c r="R319" s="30">
        <f t="shared" si="262"/>
        <v>0</v>
      </c>
      <c r="S319" s="8">
        <f t="shared" si="254"/>
        <v>0</v>
      </c>
      <c r="T319" s="113">
        <f t="shared" si="263"/>
        <v>0.16</v>
      </c>
      <c r="U319" s="111">
        <f t="shared" si="273"/>
        <v>4</v>
      </c>
      <c r="V319" s="111">
        <v>252</v>
      </c>
      <c r="W319" s="110">
        <f t="shared" si="255"/>
        <v>1.0023586499999999</v>
      </c>
      <c r="X319" s="103">
        <f t="shared" si="256"/>
        <v>1.4037463999999999</v>
      </c>
      <c r="Y319" s="103">
        <f t="shared" si="257"/>
        <v>0</v>
      </c>
      <c r="Z319" s="114" t="str">
        <f t="shared" si="268"/>
        <v>A+J=</v>
      </c>
      <c r="AA319" s="108">
        <f t="shared" si="269"/>
        <v>45219</v>
      </c>
      <c r="AB319" s="4"/>
      <c r="AD319" s="178">
        <f>[2]Plan1!A378</f>
        <v>48154</v>
      </c>
      <c r="AE319" s="129" t="str">
        <f>[2]Plan1!C378</f>
        <v>Finados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22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3"/>
      <c r="DH319" s="1"/>
      <c r="DI319" s="1"/>
      <c r="DJ319" s="1"/>
      <c r="DK319" s="1"/>
      <c r="DL319" s="1"/>
      <c r="DM319" s="1"/>
      <c r="DN319" s="1"/>
      <c r="DO319" s="1"/>
      <c r="DP319" s="1"/>
      <c r="DQ319" s="4"/>
      <c r="DR319" s="1"/>
      <c r="DS319" s="1"/>
      <c r="DT319" s="1"/>
      <c r="DU319" s="1"/>
      <c r="DV319" s="1"/>
      <c r="DW319" s="1"/>
    </row>
    <row r="320" spans="1:127" ht="15" x14ac:dyDescent="0.25">
      <c r="A320" s="179">
        <f t="shared" si="258"/>
        <v>45196</v>
      </c>
      <c r="B320" s="180">
        <f t="shared" si="250"/>
        <v>596.90344493999999</v>
      </c>
      <c r="C320" s="180">
        <f t="shared" si="271"/>
        <v>590.93828782600417</v>
      </c>
      <c r="D320" s="181">
        <f t="shared" si="259"/>
        <v>1101.204</v>
      </c>
      <c r="E320" s="182">
        <f t="shared" si="274"/>
        <v>1099.71</v>
      </c>
      <c r="F320" s="183">
        <f t="shared" si="275"/>
        <v>45158</v>
      </c>
      <c r="G320" s="184">
        <f t="shared" si="251"/>
        <v>-1.3566968518093914E-3</v>
      </c>
      <c r="H320" s="179">
        <f t="shared" si="267"/>
        <v>45219</v>
      </c>
      <c r="I320" s="179">
        <f t="shared" si="252"/>
        <v>45219</v>
      </c>
      <c r="J320" s="185">
        <f t="shared" si="260"/>
        <v>21</v>
      </c>
      <c r="K320" s="185">
        <f t="shared" si="278"/>
        <v>5</v>
      </c>
      <c r="L320" s="180">
        <f t="shared" si="261"/>
        <v>1</v>
      </c>
      <c r="M320" s="186">
        <f t="shared" si="277"/>
        <v>1</v>
      </c>
      <c r="N320" s="186">
        <f t="shared" si="272"/>
        <v>1.0071241942009983</v>
      </c>
      <c r="O320" s="180">
        <f t="shared" si="276"/>
        <v>1.0071241900000001</v>
      </c>
      <c r="P320" s="180">
        <f t="shared" si="253"/>
        <v>595.14824446</v>
      </c>
      <c r="Q320" s="187">
        <f t="shared" si="270"/>
        <v>0</v>
      </c>
      <c r="R320" s="188">
        <f t="shared" si="262"/>
        <v>0</v>
      </c>
      <c r="S320" s="180">
        <f t="shared" si="254"/>
        <v>0</v>
      </c>
      <c r="T320" s="189">
        <f t="shared" si="263"/>
        <v>0.16</v>
      </c>
      <c r="U320" s="187">
        <f t="shared" si="273"/>
        <v>5</v>
      </c>
      <c r="V320" s="187">
        <v>252</v>
      </c>
      <c r="W320" s="186">
        <f t="shared" si="255"/>
        <v>1.0029491820000001</v>
      </c>
      <c r="X320" s="180">
        <f t="shared" si="256"/>
        <v>1.7552004800000001</v>
      </c>
      <c r="Y320" s="180">
        <f t="shared" si="257"/>
        <v>0</v>
      </c>
      <c r="Z320" s="190" t="str">
        <f t="shared" si="268"/>
        <v>A+J=</v>
      </c>
      <c r="AA320" s="179">
        <f t="shared" si="269"/>
        <v>45219</v>
      </c>
      <c r="AB320" s="4"/>
      <c r="AD320" s="178">
        <f>[2]Plan1!A379</f>
        <v>48167</v>
      </c>
      <c r="AE320" s="129" t="str">
        <f>[2]Plan1!C379</f>
        <v>Proclamação da República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22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3"/>
      <c r="DH320" s="1"/>
      <c r="DI320" s="1"/>
      <c r="DJ320" s="1"/>
      <c r="DK320" s="1"/>
      <c r="DL320" s="1"/>
      <c r="DM320" s="1"/>
      <c r="DN320" s="1"/>
      <c r="DO320" s="1"/>
      <c r="DP320" s="1"/>
      <c r="DQ320" s="4"/>
      <c r="DR320" s="1"/>
      <c r="DS320" s="1"/>
      <c r="DT320" s="1"/>
      <c r="DU320" s="1"/>
      <c r="DV320" s="1"/>
      <c r="DW320" s="1"/>
    </row>
    <row r="321" spans="1:127" ht="15" x14ac:dyDescent="0.2">
      <c r="A321" s="102">
        <f t="shared" si="258"/>
        <v>45197</v>
      </c>
      <c r="B321" s="103">
        <f t="shared" si="250"/>
        <v>597.25510554000005</v>
      </c>
      <c r="C321" s="180">
        <f t="shared" si="271"/>
        <v>590.93828782600417</v>
      </c>
      <c r="D321" s="104">
        <f t="shared" si="259"/>
        <v>1101.204</v>
      </c>
      <c r="E321" s="105">
        <f t="shared" si="274"/>
        <v>1099.71</v>
      </c>
      <c r="F321" s="106">
        <f t="shared" si="275"/>
        <v>45158</v>
      </c>
      <c r="G321" s="107">
        <f t="shared" si="251"/>
        <v>-1.3566968518093914E-3</v>
      </c>
      <c r="H321" s="108">
        <f t="shared" si="267"/>
        <v>45219</v>
      </c>
      <c r="I321" s="108">
        <f t="shared" si="252"/>
        <v>45219</v>
      </c>
      <c r="J321" s="109">
        <f t="shared" si="260"/>
        <v>21</v>
      </c>
      <c r="K321" s="109">
        <f t="shared" si="278"/>
        <v>6</v>
      </c>
      <c r="L321" s="8">
        <f t="shared" si="261"/>
        <v>1</v>
      </c>
      <c r="M321" s="110">
        <f t="shared" si="277"/>
        <v>1</v>
      </c>
      <c r="N321" s="110">
        <f t="shared" si="272"/>
        <v>1.0071241942009983</v>
      </c>
      <c r="O321" s="103">
        <f t="shared" si="276"/>
        <v>1.0071241900000001</v>
      </c>
      <c r="P321" s="103">
        <f t="shared" si="253"/>
        <v>595.14824446</v>
      </c>
      <c r="Q321" s="11">
        <f t="shared" si="270"/>
        <v>0</v>
      </c>
      <c r="R321" s="30">
        <f t="shared" si="262"/>
        <v>0</v>
      </c>
      <c r="S321" s="8">
        <f t="shared" si="254"/>
        <v>0</v>
      </c>
      <c r="T321" s="113">
        <f t="shared" si="263"/>
        <v>0.16</v>
      </c>
      <c r="U321" s="111">
        <f t="shared" si="273"/>
        <v>6</v>
      </c>
      <c r="V321" s="111">
        <v>252</v>
      </c>
      <c r="W321" s="110">
        <f t="shared" si="255"/>
        <v>1.003540061</v>
      </c>
      <c r="X321" s="103">
        <f t="shared" si="256"/>
        <v>2.1068610799999998</v>
      </c>
      <c r="Y321" s="103">
        <f t="shared" si="257"/>
        <v>0</v>
      </c>
      <c r="Z321" s="114" t="str">
        <f t="shared" si="268"/>
        <v>A+J=</v>
      </c>
      <c r="AA321" s="108">
        <f t="shared" si="269"/>
        <v>45219</v>
      </c>
      <c r="AB321" s="4"/>
      <c r="AD321" s="178">
        <f>[2]Plan1!A380</f>
        <v>48172</v>
      </c>
      <c r="AE321" s="129" t="str">
        <f>[2]Plan1!C380</f>
        <v>Dia Nacional de Zumbi e da Consciência Negra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22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3"/>
      <c r="DH321" s="1"/>
      <c r="DI321" s="1"/>
      <c r="DJ321" s="1"/>
      <c r="DK321" s="1"/>
      <c r="DL321" s="1"/>
      <c r="DM321" s="1"/>
      <c r="DN321" s="1"/>
      <c r="DO321" s="1"/>
      <c r="DP321" s="1"/>
      <c r="DQ321" s="4"/>
      <c r="DR321" s="1"/>
      <c r="DS321" s="1"/>
      <c r="DT321" s="1"/>
      <c r="DU321" s="1"/>
      <c r="DV321" s="1"/>
      <c r="DW321" s="1"/>
    </row>
    <row r="322" spans="1:127" ht="15" x14ac:dyDescent="0.2">
      <c r="A322" s="102">
        <f t="shared" si="258"/>
        <v>45198</v>
      </c>
      <c r="B322" s="103">
        <f t="shared" si="250"/>
        <v>597.60697326000002</v>
      </c>
      <c r="C322" s="180">
        <f t="shared" si="271"/>
        <v>590.93828782600417</v>
      </c>
      <c r="D322" s="104">
        <f t="shared" si="259"/>
        <v>1101.204</v>
      </c>
      <c r="E322" s="105">
        <f t="shared" si="274"/>
        <v>1099.71</v>
      </c>
      <c r="F322" s="106">
        <f t="shared" si="275"/>
        <v>45158</v>
      </c>
      <c r="G322" s="107">
        <f t="shared" si="251"/>
        <v>-1.3566968518093914E-3</v>
      </c>
      <c r="H322" s="108">
        <f t="shared" si="267"/>
        <v>45219</v>
      </c>
      <c r="I322" s="108">
        <f t="shared" si="252"/>
        <v>45219</v>
      </c>
      <c r="J322" s="109">
        <f t="shared" si="260"/>
        <v>21</v>
      </c>
      <c r="K322" s="109">
        <f t="shared" si="278"/>
        <v>7</v>
      </c>
      <c r="L322" s="8">
        <f t="shared" si="261"/>
        <v>1</v>
      </c>
      <c r="M322" s="110">
        <f t="shared" si="277"/>
        <v>1</v>
      </c>
      <c r="N322" s="110">
        <f t="shared" si="272"/>
        <v>1.0071241942009983</v>
      </c>
      <c r="O322" s="103">
        <f t="shared" si="276"/>
        <v>1.0071241900000001</v>
      </c>
      <c r="P322" s="103">
        <f t="shared" si="253"/>
        <v>595.14824446</v>
      </c>
      <c r="Q322" s="11">
        <f t="shared" si="270"/>
        <v>0</v>
      </c>
      <c r="R322" s="30">
        <f t="shared" si="262"/>
        <v>0</v>
      </c>
      <c r="S322" s="8">
        <f t="shared" si="254"/>
        <v>0</v>
      </c>
      <c r="T322" s="113">
        <f t="shared" si="263"/>
        <v>0.16</v>
      </c>
      <c r="U322" s="111">
        <f t="shared" si="273"/>
        <v>7</v>
      </c>
      <c r="V322" s="111">
        <v>252</v>
      </c>
      <c r="W322" s="110">
        <f t="shared" si="255"/>
        <v>1.004131288</v>
      </c>
      <c r="X322" s="103">
        <f t="shared" si="256"/>
        <v>2.4587287999999998</v>
      </c>
      <c r="Y322" s="103">
        <f t="shared" si="257"/>
        <v>0</v>
      </c>
      <c r="Z322" s="114" t="str">
        <f t="shared" si="268"/>
        <v>A+J=</v>
      </c>
      <c r="AA322" s="108">
        <f t="shared" si="269"/>
        <v>45219</v>
      </c>
      <c r="AB322" s="4"/>
      <c r="AD322" s="178">
        <f>[2]Plan1!A381</f>
        <v>48207</v>
      </c>
      <c r="AE322" s="129" t="str">
        <f>[2]Plan1!C381</f>
        <v>Natal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22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3"/>
      <c r="DH322" s="1"/>
      <c r="DI322" s="1"/>
      <c r="DJ322" s="1"/>
      <c r="DK322" s="1"/>
      <c r="DL322" s="1"/>
      <c r="DM322" s="1"/>
      <c r="DN322" s="1"/>
      <c r="DO322" s="1"/>
      <c r="DP322" s="1"/>
      <c r="DQ322" s="4"/>
      <c r="DR322" s="1"/>
      <c r="DS322" s="1"/>
      <c r="DT322" s="1"/>
      <c r="DU322" s="1"/>
      <c r="DV322" s="1"/>
      <c r="DW322" s="1"/>
    </row>
    <row r="323" spans="1:127" ht="15" x14ac:dyDescent="0.2">
      <c r="A323" s="102">
        <f t="shared" si="258"/>
        <v>45199</v>
      </c>
      <c r="B323" s="103">
        <f t="shared" si="250"/>
        <v>597.95904867000002</v>
      </c>
      <c r="C323" s="180">
        <f t="shared" si="271"/>
        <v>590.93828782600417</v>
      </c>
      <c r="D323" s="104">
        <f t="shared" si="259"/>
        <v>1101.204</v>
      </c>
      <c r="E323" s="105">
        <f t="shared" si="274"/>
        <v>1099.71</v>
      </c>
      <c r="F323" s="106">
        <f t="shared" si="275"/>
        <v>45158</v>
      </c>
      <c r="G323" s="107">
        <f t="shared" si="251"/>
        <v>-1.3566968518093914E-3</v>
      </c>
      <c r="H323" s="108">
        <f t="shared" si="267"/>
        <v>45219</v>
      </c>
      <c r="I323" s="108">
        <f t="shared" si="252"/>
        <v>45219</v>
      </c>
      <c r="J323" s="109">
        <f t="shared" si="260"/>
        <v>21</v>
      </c>
      <c r="K323" s="109">
        <f t="shared" si="278"/>
        <v>8</v>
      </c>
      <c r="L323" s="8">
        <f t="shared" si="261"/>
        <v>1</v>
      </c>
      <c r="M323" s="110">
        <f t="shared" si="277"/>
        <v>1</v>
      </c>
      <c r="N323" s="110">
        <f t="shared" si="272"/>
        <v>1.0071241942009983</v>
      </c>
      <c r="O323" s="103">
        <f t="shared" si="276"/>
        <v>1.0071241900000001</v>
      </c>
      <c r="P323" s="103">
        <f t="shared" si="253"/>
        <v>595.14824446</v>
      </c>
      <c r="Q323" s="11">
        <f t="shared" si="270"/>
        <v>0</v>
      </c>
      <c r="R323" s="30">
        <f t="shared" si="262"/>
        <v>0</v>
      </c>
      <c r="S323" s="8">
        <f t="shared" si="254"/>
        <v>0</v>
      </c>
      <c r="T323" s="113">
        <f t="shared" si="263"/>
        <v>0.16</v>
      </c>
      <c r="U323" s="111">
        <f t="shared" si="273"/>
        <v>8</v>
      </c>
      <c r="V323" s="111">
        <v>252</v>
      </c>
      <c r="W323" s="110">
        <f t="shared" si="255"/>
        <v>1.0047228640000001</v>
      </c>
      <c r="X323" s="103">
        <f t="shared" si="256"/>
        <v>2.8108042100000001</v>
      </c>
      <c r="Y323" s="103">
        <f t="shared" si="257"/>
        <v>0</v>
      </c>
      <c r="Z323" s="114" t="str">
        <f t="shared" si="268"/>
        <v>A+J=</v>
      </c>
      <c r="AA323" s="108">
        <f t="shared" si="269"/>
        <v>45219</v>
      </c>
      <c r="AB323" s="4"/>
      <c r="AD323" s="178">
        <f>[2]Plan1!A382</f>
        <v>48214</v>
      </c>
      <c r="AE323" s="129" t="str">
        <f>[2]Plan1!C382</f>
        <v>Confraternização Universal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22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3"/>
      <c r="DH323" s="1"/>
      <c r="DI323" s="1"/>
      <c r="DJ323" s="1"/>
      <c r="DK323" s="1"/>
      <c r="DL323" s="1"/>
      <c r="DM323" s="1"/>
      <c r="DN323" s="1"/>
      <c r="DO323" s="1"/>
      <c r="DP323" s="1"/>
      <c r="DQ323" s="4"/>
      <c r="DR323" s="1"/>
      <c r="DS323" s="1"/>
      <c r="DT323" s="1"/>
      <c r="DU323" s="1"/>
      <c r="DV323" s="1"/>
      <c r="DW323" s="1"/>
    </row>
    <row r="324" spans="1:127" ht="15" x14ac:dyDescent="0.2">
      <c r="A324" s="102">
        <f t="shared" si="258"/>
        <v>45200</v>
      </c>
      <c r="B324" s="103">
        <f t="shared" si="250"/>
        <v>597.95904867000002</v>
      </c>
      <c r="C324" s="180">
        <f t="shared" si="271"/>
        <v>590.93828782600417</v>
      </c>
      <c r="D324" s="104">
        <f t="shared" si="259"/>
        <v>1101.204</v>
      </c>
      <c r="E324" s="105">
        <f t="shared" si="274"/>
        <v>1099.71</v>
      </c>
      <c r="F324" s="106">
        <f t="shared" si="275"/>
        <v>45158</v>
      </c>
      <c r="G324" s="107">
        <f t="shared" si="251"/>
        <v>-1.3566968518093914E-3</v>
      </c>
      <c r="H324" s="108">
        <f t="shared" si="267"/>
        <v>45219</v>
      </c>
      <c r="I324" s="108">
        <f t="shared" si="252"/>
        <v>45219</v>
      </c>
      <c r="J324" s="109">
        <f t="shared" si="260"/>
        <v>21</v>
      </c>
      <c r="K324" s="109">
        <f t="shared" si="278"/>
        <v>8</v>
      </c>
      <c r="L324" s="8">
        <f t="shared" si="261"/>
        <v>1</v>
      </c>
      <c r="M324" s="110">
        <f t="shared" si="277"/>
        <v>1</v>
      </c>
      <c r="N324" s="110">
        <f t="shared" si="272"/>
        <v>1.0071241942009983</v>
      </c>
      <c r="O324" s="103">
        <f t="shared" si="276"/>
        <v>1.0071241900000001</v>
      </c>
      <c r="P324" s="103">
        <f t="shared" si="253"/>
        <v>595.14824446</v>
      </c>
      <c r="Q324" s="11">
        <f t="shared" si="270"/>
        <v>0</v>
      </c>
      <c r="R324" s="30">
        <f t="shared" si="262"/>
        <v>0</v>
      </c>
      <c r="S324" s="8">
        <f t="shared" si="254"/>
        <v>0</v>
      </c>
      <c r="T324" s="113">
        <f t="shared" si="263"/>
        <v>0.16</v>
      </c>
      <c r="U324" s="111">
        <f t="shared" si="273"/>
        <v>8</v>
      </c>
      <c r="V324" s="111">
        <v>252</v>
      </c>
      <c r="W324" s="110">
        <f t="shared" si="255"/>
        <v>1.0047228640000001</v>
      </c>
      <c r="X324" s="103">
        <f t="shared" si="256"/>
        <v>2.8108042100000001</v>
      </c>
      <c r="Y324" s="103">
        <f t="shared" si="257"/>
        <v>0</v>
      </c>
      <c r="Z324" s="114" t="str">
        <f t="shared" si="268"/>
        <v>A+J=</v>
      </c>
      <c r="AA324" s="108">
        <f t="shared" si="269"/>
        <v>45219</v>
      </c>
      <c r="AB324" s="4"/>
      <c r="AD324" s="178">
        <f>[2]Plan1!A383</f>
        <v>48253</v>
      </c>
      <c r="AE324" s="129" t="str">
        <f>[2]Plan1!C383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22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3"/>
      <c r="DH324" s="1"/>
      <c r="DI324" s="1"/>
      <c r="DJ324" s="1"/>
      <c r="DK324" s="1"/>
      <c r="DL324" s="1"/>
      <c r="DM324" s="1"/>
      <c r="DN324" s="1"/>
      <c r="DO324" s="1"/>
      <c r="DP324" s="1"/>
      <c r="DQ324" s="4"/>
      <c r="DR324" s="1"/>
      <c r="DS324" s="1"/>
      <c r="DT324" s="1"/>
      <c r="DU324" s="1"/>
      <c r="DV324" s="1"/>
      <c r="DW324" s="1"/>
    </row>
    <row r="325" spans="1:127" ht="15" x14ac:dyDescent="0.2">
      <c r="A325" s="102">
        <f t="shared" si="258"/>
        <v>45201</v>
      </c>
      <c r="B325" s="103">
        <f t="shared" si="250"/>
        <v>597.95904867000002</v>
      </c>
      <c r="C325" s="180">
        <f t="shared" si="271"/>
        <v>590.93828782600417</v>
      </c>
      <c r="D325" s="104">
        <f t="shared" si="259"/>
        <v>1101.204</v>
      </c>
      <c r="E325" s="105">
        <f t="shared" si="274"/>
        <v>1099.71</v>
      </c>
      <c r="F325" s="106">
        <f t="shared" si="275"/>
        <v>45158</v>
      </c>
      <c r="G325" s="107">
        <f t="shared" si="251"/>
        <v>-1.3566968518093914E-3</v>
      </c>
      <c r="H325" s="108">
        <f t="shared" si="267"/>
        <v>45219</v>
      </c>
      <c r="I325" s="108">
        <f t="shared" si="252"/>
        <v>45219</v>
      </c>
      <c r="J325" s="109">
        <f t="shared" si="260"/>
        <v>21</v>
      </c>
      <c r="K325" s="109">
        <f t="shared" si="278"/>
        <v>8</v>
      </c>
      <c r="L325" s="8">
        <f t="shared" si="261"/>
        <v>1</v>
      </c>
      <c r="M325" s="110">
        <f t="shared" si="277"/>
        <v>1</v>
      </c>
      <c r="N325" s="110">
        <f t="shared" si="272"/>
        <v>1.0071241942009983</v>
      </c>
      <c r="O325" s="103">
        <f t="shared" si="276"/>
        <v>1.0071241900000001</v>
      </c>
      <c r="P325" s="103">
        <f t="shared" si="253"/>
        <v>595.14824446</v>
      </c>
      <c r="Q325" s="11">
        <f t="shared" si="270"/>
        <v>0</v>
      </c>
      <c r="R325" s="30">
        <f t="shared" si="262"/>
        <v>0</v>
      </c>
      <c r="S325" s="8">
        <f t="shared" si="254"/>
        <v>0</v>
      </c>
      <c r="T325" s="113">
        <f t="shared" si="263"/>
        <v>0.16</v>
      </c>
      <c r="U325" s="111">
        <f t="shared" si="273"/>
        <v>8</v>
      </c>
      <c r="V325" s="111">
        <v>252</v>
      </c>
      <c r="W325" s="110">
        <f t="shared" si="255"/>
        <v>1.0047228640000001</v>
      </c>
      <c r="X325" s="103">
        <f t="shared" si="256"/>
        <v>2.8108042100000001</v>
      </c>
      <c r="Y325" s="103">
        <f t="shared" si="257"/>
        <v>0</v>
      </c>
      <c r="Z325" s="114" t="str">
        <f t="shared" si="268"/>
        <v>A+J=</v>
      </c>
      <c r="AA325" s="108">
        <f t="shared" si="269"/>
        <v>45219</v>
      </c>
      <c r="AB325" s="4"/>
      <c r="AD325" s="178">
        <f>[2]Plan1!A384</f>
        <v>48254</v>
      </c>
      <c r="AE325" s="129" t="str">
        <f>[2]Plan1!C384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22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3"/>
      <c r="DH325" s="1"/>
      <c r="DI325" s="1"/>
      <c r="DJ325" s="1"/>
      <c r="DK325" s="1"/>
      <c r="DL325" s="1"/>
      <c r="DM325" s="1"/>
      <c r="DN325" s="1"/>
      <c r="DO325" s="1"/>
      <c r="DP325" s="1"/>
      <c r="DQ325" s="4"/>
      <c r="DR325" s="1"/>
      <c r="DS325" s="1"/>
      <c r="DT325" s="1"/>
      <c r="DU325" s="1"/>
      <c r="DV325" s="1"/>
      <c r="DW325" s="1"/>
    </row>
    <row r="326" spans="1:127" ht="15" x14ac:dyDescent="0.2">
      <c r="A326" s="102">
        <f t="shared" si="258"/>
        <v>45202</v>
      </c>
      <c r="B326" s="103">
        <f t="shared" si="250"/>
        <v>598.31133120000004</v>
      </c>
      <c r="C326" s="180">
        <f t="shared" si="271"/>
        <v>590.93828782600417</v>
      </c>
      <c r="D326" s="104">
        <f t="shared" si="259"/>
        <v>1101.204</v>
      </c>
      <c r="E326" s="105">
        <f t="shared" si="274"/>
        <v>1099.71</v>
      </c>
      <c r="F326" s="106">
        <f t="shared" si="275"/>
        <v>45158</v>
      </c>
      <c r="G326" s="107">
        <f t="shared" si="251"/>
        <v>-1.3566968518093914E-3</v>
      </c>
      <c r="H326" s="108">
        <f t="shared" si="267"/>
        <v>45219</v>
      </c>
      <c r="I326" s="108">
        <f t="shared" si="252"/>
        <v>45219</v>
      </c>
      <c r="J326" s="109">
        <f t="shared" si="260"/>
        <v>21</v>
      </c>
      <c r="K326" s="109">
        <f t="shared" si="278"/>
        <v>9</v>
      </c>
      <c r="L326" s="8">
        <f t="shared" si="261"/>
        <v>1</v>
      </c>
      <c r="M326" s="110">
        <f t="shared" si="277"/>
        <v>1</v>
      </c>
      <c r="N326" s="110">
        <f t="shared" si="272"/>
        <v>1.0071241942009983</v>
      </c>
      <c r="O326" s="103">
        <f t="shared" si="276"/>
        <v>1.0071241900000001</v>
      </c>
      <c r="P326" s="103">
        <f t="shared" si="253"/>
        <v>595.14824446</v>
      </c>
      <c r="Q326" s="11">
        <f t="shared" si="270"/>
        <v>0</v>
      </c>
      <c r="R326" s="30">
        <f t="shared" si="262"/>
        <v>0</v>
      </c>
      <c r="S326" s="8">
        <f t="shared" si="254"/>
        <v>0</v>
      </c>
      <c r="T326" s="113">
        <f t="shared" si="263"/>
        <v>0.16</v>
      </c>
      <c r="U326" s="111">
        <f t="shared" si="273"/>
        <v>9</v>
      </c>
      <c r="V326" s="111">
        <v>252</v>
      </c>
      <c r="W326" s="110">
        <f t="shared" si="255"/>
        <v>1.005314788</v>
      </c>
      <c r="X326" s="103">
        <f t="shared" si="256"/>
        <v>3.1630867399999998</v>
      </c>
      <c r="Y326" s="103">
        <f t="shared" si="257"/>
        <v>0</v>
      </c>
      <c r="Z326" s="114" t="str">
        <f t="shared" si="268"/>
        <v>A+J=</v>
      </c>
      <c r="AA326" s="108">
        <f t="shared" si="269"/>
        <v>45219</v>
      </c>
      <c r="AB326" s="4"/>
      <c r="AD326" s="178">
        <f>[2]Plan1!A385</f>
        <v>48299</v>
      </c>
      <c r="AE326" s="129" t="str">
        <f>[2]Plan1!C385</f>
        <v>Paixão de Cristo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22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3"/>
      <c r="DH326" s="1"/>
      <c r="DI326" s="1"/>
      <c r="DJ326" s="1"/>
      <c r="DK326" s="1"/>
      <c r="DL326" s="1"/>
      <c r="DM326" s="1"/>
      <c r="DN326" s="1"/>
      <c r="DO326" s="1"/>
      <c r="DP326" s="1"/>
      <c r="DQ326" s="4"/>
      <c r="DR326" s="1"/>
      <c r="DS326" s="1"/>
      <c r="DT326" s="1"/>
      <c r="DU326" s="1"/>
      <c r="DV326" s="1"/>
      <c r="DW326" s="1"/>
    </row>
    <row r="327" spans="1:127" ht="15" x14ac:dyDescent="0.2">
      <c r="A327" s="102">
        <f t="shared" si="258"/>
        <v>45203</v>
      </c>
      <c r="B327" s="103">
        <f t="shared" si="250"/>
        <v>598.66382143999999</v>
      </c>
      <c r="C327" s="180">
        <f t="shared" si="271"/>
        <v>590.93828782600417</v>
      </c>
      <c r="D327" s="104">
        <f t="shared" si="259"/>
        <v>1101.204</v>
      </c>
      <c r="E327" s="105">
        <f t="shared" si="274"/>
        <v>1099.71</v>
      </c>
      <c r="F327" s="106">
        <f t="shared" si="275"/>
        <v>45158</v>
      </c>
      <c r="G327" s="107">
        <f t="shared" si="251"/>
        <v>-1.3566968518093914E-3</v>
      </c>
      <c r="H327" s="108">
        <f t="shared" si="267"/>
        <v>45219</v>
      </c>
      <c r="I327" s="108">
        <f t="shared" si="252"/>
        <v>45219</v>
      </c>
      <c r="J327" s="109">
        <f t="shared" si="260"/>
        <v>21</v>
      </c>
      <c r="K327" s="109">
        <f t="shared" si="278"/>
        <v>10</v>
      </c>
      <c r="L327" s="8">
        <f t="shared" si="261"/>
        <v>1</v>
      </c>
      <c r="M327" s="110">
        <f t="shared" si="277"/>
        <v>1</v>
      </c>
      <c r="N327" s="110">
        <f t="shared" si="272"/>
        <v>1.0071241942009983</v>
      </c>
      <c r="O327" s="103">
        <f t="shared" si="276"/>
        <v>1.0071241900000001</v>
      </c>
      <c r="P327" s="103">
        <f t="shared" si="253"/>
        <v>595.14824446</v>
      </c>
      <c r="Q327" s="11">
        <f t="shared" si="270"/>
        <v>0</v>
      </c>
      <c r="R327" s="30">
        <f t="shared" si="262"/>
        <v>0</v>
      </c>
      <c r="S327" s="8">
        <f t="shared" si="254"/>
        <v>0</v>
      </c>
      <c r="T327" s="113">
        <f t="shared" si="263"/>
        <v>0.16</v>
      </c>
      <c r="U327" s="111">
        <f t="shared" si="273"/>
        <v>10</v>
      </c>
      <c r="V327" s="111">
        <v>252</v>
      </c>
      <c r="W327" s="110">
        <f t="shared" si="255"/>
        <v>1.005907061</v>
      </c>
      <c r="X327" s="103">
        <f t="shared" si="256"/>
        <v>3.5155769800000001</v>
      </c>
      <c r="Y327" s="103">
        <f t="shared" si="257"/>
        <v>0</v>
      </c>
      <c r="Z327" s="114" t="str">
        <f t="shared" si="268"/>
        <v>A+J=</v>
      </c>
      <c r="AA327" s="108">
        <f t="shared" si="269"/>
        <v>45219</v>
      </c>
      <c r="AB327" s="4"/>
      <c r="AD327" s="178">
        <f>[2]Plan1!A386</f>
        <v>48325</v>
      </c>
      <c r="AE327" s="129" t="str">
        <f>[2]Plan1!C386</f>
        <v>Tiradentes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22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3"/>
      <c r="DH327" s="1"/>
      <c r="DI327" s="1"/>
      <c r="DJ327" s="1"/>
      <c r="DK327" s="1"/>
      <c r="DL327" s="1"/>
      <c r="DM327" s="1"/>
      <c r="DN327" s="1"/>
      <c r="DO327" s="1"/>
      <c r="DP327" s="1"/>
      <c r="DQ327" s="4"/>
      <c r="DR327" s="1"/>
      <c r="DS327" s="1"/>
      <c r="DT327" s="1"/>
      <c r="DU327" s="1"/>
      <c r="DV327" s="1"/>
      <c r="DW327" s="1"/>
    </row>
    <row r="328" spans="1:127" ht="15" x14ac:dyDescent="0.2">
      <c r="A328" s="102">
        <f t="shared" si="258"/>
        <v>45204</v>
      </c>
      <c r="B328" s="103">
        <f t="shared" si="250"/>
        <v>599.01651937999998</v>
      </c>
      <c r="C328" s="180">
        <f t="shared" si="271"/>
        <v>590.93828782600417</v>
      </c>
      <c r="D328" s="104">
        <f t="shared" si="259"/>
        <v>1101.204</v>
      </c>
      <c r="E328" s="105">
        <f t="shared" si="274"/>
        <v>1099.71</v>
      </c>
      <c r="F328" s="106">
        <f t="shared" si="275"/>
        <v>45158</v>
      </c>
      <c r="G328" s="107">
        <f t="shared" si="251"/>
        <v>-1.3566968518093914E-3</v>
      </c>
      <c r="H328" s="108">
        <f t="shared" si="267"/>
        <v>45219</v>
      </c>
      <c r="I328" s="108">
        <f t="shared" si="252"/>
        <v>45219</v>
      </c>
      <c r="J328" s="109">
        <f t="shared" si="260"/>
        <v>21</v>
      </c>
      <c r="K328" s="109">
        <f t="shared" si="278"/>
        <v>11</v>
      </c>
      <c r="L328" s="8">
        <f t="shared" si="261"/>
        <v>1</v>
      </c>
      <c r="M328" s="110">
        <f t="shared" si="277"/>
        <v>1</v>
      </c>
      <c r="N328" s="110">
        <f t="shared" si="272"/>
        <v>1.0071241942009983</v>
      </c>
      <c r="O328" s="103">
        <f t="shared" si="276"/>
        <v>1.0071241900000001</v>
      </c>
      <c r="P328" s="103">
        <f t="shared" si="253"/>
        <v>595.14824446</v>
      </c>
      <c r="Q328" s="11">
        <f t="shared" si="270"/>
        <v>0</v>
      </c>
      <c r="R328" s="30">
        <f t="shared" si="262"/>
        <v>0</v>
      </c>
      <c r="S328" s="8">
        <f t="shared" si="254"/>
        <v>0</v>
      </c>
      <c r="T328" s="113">
        <f t="shared" si="263"/>
        <v>0.16</v>
      </c>
      <c r="U328" s="111">
        <f t="shared" si="273"/>
        <v>11</v>
      </c>
      <c r="V328" s="111">
        <v>252</v>
      </c>
      <c r="W328" s="110">
        <f t="shared" si="255"/>
        <v>1.0064996829999999</v>
      </c>
      <c r="X328" s="103">
        <f t="shared" si="256"/>
        <v>3.8682749200000002</v>
      </c>
      <c r="Y328" s="103">
        <f t="shared" si="257"/>
        <v>0</v>
      </c>
      <c r="Z328" s="114" t="str">
        <f t="shared" si="268"/>
        <v>A+J=</v>
      </c>
      <c r="AA328" s="108">
        <f t="shared" si="269"/>
        <v>45219</v>
      </c>
      <c r="AB328" s="4"/>
      <c r="AD328" s="178">
        <f>[2]Plan1!A387</f>
        <v>48335</v>
      </c>
      <c r="AE328" s="129" t="str">
        <f>[2]Plan1!C387</f>
        <v>Dia do Trabalho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22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3"/>
      <c r="DH328" s="1"/>
      <c r="DI328" s="1"/>
      <c r="DJ328" s="1"/>
      <c r="DK328" s="1"/>
      <c r="DL328" s="1"/>
      <c r="DM328" s="1"/>
      <c r="DN328" s="1"/>
      <c r="DO328" s="1"/>
      <c r="DP328" s="1"/>
      <c r="DQ328" s="4"/>
      <c r="DR328" s="1"/>
      <c r="DS328" s="1"/>
      <c r="DT328" s="1"/>
      <c r="DU328" s="1"/>
      <c r="DV328" s="1"/>
      <c r="DW328" s="1"/>
    </row>
    <row r="329" spans="1:127" ht="15" x14ac:dyDescent="0.2">
      <c r="A329" s="102">
        <f t="shared" si="258"/>
        <v>45205</v>
      </c>
      <c r="B329" s="103">
        <f t="shared" si="250"/>
        <v>599.36942503</v>
      </c>
      <c r="C329" s="180">
        <f t="shared" si="271"/>
        <v>590.93828782600417</v>
      </c>
      <c r="D329" s="104">
        <f t="shared" si="259"/>
        <v>1101.204</v>
      </c>
      <c r="E329" s="105">
        <f t="shared" si="274"/>
        <v>1099.71</v>
      </c>
      <c r="F329" s="106">
        <f t="shared" si="275"/>
        <v>45158</v>
      </c>
      <c r="G329" s="107">
        <f t="shared" si="251"/>
        <v>-1.3566968518093914E-3</v>
      </c>
      <c r="H329" s="108">
        <f t="shared" si="267"/>
        <v>45219</v>
      </c>
      <c r="I329" s="108">
        <f t="shared" si="252"/>
        <v>45219</v>
      </c>
      <c r="J329" s="109">
        <f t="shared" si="260"/>
        <v>21</v>
      </c>
      <c r="K329" s="109">
        <f t="shared" si="278"/>
        <v>12</v>
      </c>
      <c r="L329" s="8">
        <f t="shared" si="261"/>
        <v>1</v>
      </c>
      <c r="M329" s="110">
        <f t="shared" si="277"/>
        <v>1</v>
      </c>
      <c r="N329" s="110">
        <f t="shared" si="272"/>
        <v>1.0071241942009983</v>
      </c>
      <c r="O329" s="103">
        <f t="shared" si="276"/>
        <v>1.0071241900000001</v>
      </c>
      <c r="P329" s="103">
        <f t="shared" si="253"/>
        <v>595.14824446</v>
      </c>
      <c r="Q329" s="11">
        <f t="shared" si="270"/>
        <v>0</v>
      </c>
      <c r="R329" s="30">
        <f t="shared" si="262"/>
        <v>0</v>
      </c>
      <c r="S329" s="8">
        <f t="shared" si="254"/>
        <v>0</v>
      </c>
      <c r="T329" s="113">
        <f t="shared" si="263"/>
        <v>0.16</v>
      </c>
      <c r="U329" s="111">
        <f t="shared" si="273"/>
        <v>12</v>
      </c>
      <c r="V329" s="111">
        <v>252</v>
      </c>
      <c r="W329" s="110">
        <f t="shared" si="255"/>
        <v>1.007092654</v>
      </c>
      <c r="X329" s="103">
        <f t="shared" si="256"/>
        <v>4.2211805699999996</v>
      </c>
      <c r="Y329" s="103">
        <f t="shared" si="257"/>
        <v>0</v>
      </c>
      <c r="Z329" s="114" t="str">
        <f t="shared" si="268"/>
        <v>A+J=</v>
      </c>
      <c r="AA329" s="108">
        <f t="shared" si="269"/>
        <v>45219</v>
      </c>
      <c r="AB329" s="4"/>
      <c r="AD329" s="178">
        <f>[2]Plan1!A388</f>
        <v>48361</v>
      </c>
      <c r="AE329" s="129" t="str">
        <f>[2]Plan1!C388</f>
        <v>Corpus Christi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22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3"/>
      <c r="DH329" s="1"/>
      <c r="DI329" s="1"/>
      <c r="DJ329" s="1"/>
      <c r="DK329" s="1"/>
      <c r="DL329" s="1"/>
      <c r="DM329" s="1"/>
      <c r="DN329" s="1"/>
      <c r="DO329" s="1"/>
      <c r="DP329" s="1"/>
      <c r="DQ329" s="4"/>
      <c r="DR329" s="1"/>
      <c r="DS329" s="1"/>
      <c r="DT329" s="1"/>
      <c r="DU329" s="1"/>
      <c r="DV329" s="1"/>
      <c r="DW329" s="1"/>
    </row>
    <row r="330" spans="1:127" ht="15" x14ac:dyDescent="0.2">
      <c r="A330" s="102">
        <f t="shared" si="258"/>
        <v>45206</v>
      </c>
      <c r="B330" s="103">
        <f t="shared" ref="B330:B393" si="279">(P330+X330)</f>
        <v>599.72253838999995</v>
      </c>
      <c r="C330" s="180">
        <f t="shared" si="271"/>
        <v>590.93828782600417</v>
      </c>
      <c r="D330" s="104">
        <f t="shared" si="259"/>
        <v>1101.204</v>
      </c>
      <c r="E330" s="105">
        <f t="shared" si="274"/>
        <v>1099.71</v>
      </c>
      <c r="F330" s="106">
        <f t="shared" si="275"/>
        <v>45158</v>
      </c>
      <c r="G330" s="107">
        <f t="shared" ref="G330:G393" si="280">(E330/D330)-1</f>
        <v>-1.3566968518093914E-3</v>
      </c>
      <c r="H330" s="108">
        <f t="shared" si="267"/>
        <v>45219</v>
      </c>
      <c r="I330" s="108">
        <f t="shared" ref="I330:I393" si="281">IF(A330&gt;I329,H330,I329)</f>
        <v>45219</v>
      </c>
      <c r="J330" s="109">
        <f t="shared" si="260"/>
        <v>21</v>
      </c>
      <c r="K330" s="109">
        <f t="shared" si="278"/>
        <v>13</v>
      </c>
      <c r="L330" s="8">
        <f t="shared" si="261"/>
        <v>1</v>
      </c>
      <c r="M330" s="110">
        <f t="shared" si="277"/>
        <v>1</v>
      </c>
      <c r="N330" s="110">
        <f t="shared" si="272"/>
        <v>1.0071241942009983</v>
      </c>
      <c r="O330" s="103">
        <f t="shared" si="276"/>
        <v>1.0071241900000001</v>
      </c>
      <c r="P330" s="103">
        <f t="shared" ref="P330:P393" si="282">TRUNC(C330*O330,8)</f>
        <v>595.14824446</v>
      </c>
      <c r="Q330" s="11">
        <f t="shared" si="270"/>
        <v>0</v>
      </c>
      <c r="R330" s="30">
        <f t="shared" si="262"/>
        <v>0</v>
      </c>
      <c r="S330" s="8">
        <f t="shared" ref="S330:S393" si="283">IF(R330&gt;0,TRUNC(R330*P330,8),0)</f>
        <v>0</v>
      </c>
      <c r="T330" s="113">
        <f t="shared" si="263"/>
        <v>0.16</v>
      </c>
      <c r="U330" s="111">
        <f t="shared" si="273"/>
        <v>13</v>
      </c>
      <c r="V330" s="111">
        <v>252</v>
      </c>
      <c r="W330" s="110">
        <f t="shared" ref="W330:W393" si="284">ROUND((1+T330)^TRUNC((U330/V330),9),9)</f>
        <v>1.0076859739999999</v>
      </c>
      <c r="X330" s="103">
        <f t="shared" ref="X330:X393" si="285">TRUNC((P330*(W330-1)),8)</f>
        <v>4.5742939299999996</v>
      </c>
      <c r="Y330" s="103">
        <f t="shared" ref="Y330:Y393" si="286">IF(Q330&gt;0,S330+X330,0)</f>
        <v>0</v>
      </c>
      <c r="Z330" s="114" t="str">
        <f t="shared" si="268"/>
        <v>A+J=</v>
      </c>
      <c r="AA330" s="108">
        <f t="shared" si="269"/>
        <v>45219</v>
      </c>
      <c r="AB330" s="4"/>
      <c r="AD330" s="178">
        <f>[2]Plan1!A389</f>
        <v>48464</v>
      </c>
      <c r="AE330" s="129" t="str">
        <f>[2]Plan1!C389</f>
        <v>Independência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22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3"/>
      <c r="DH330" s="1"/>
      <c r="DI330" s="1"/>
      <c r="DJ330" s="1"/>
      <c r="DK330" s="1"/>
      <c r="DL330" s="1"/>
      <c r="DM330" s="1"/>
      <c r="DN330" s="1"/>
      <c r="DO330" s="1"/>
      <c r="DP330" s="1"/>
      <c r="DQ330" s="4"/>
      <c r="DR330" s="1"/>
      <c r="DS330" s="1"/>
      <c r="DT330" s="1"/>
      <c r="DU330" s="1"/>
      <c r="DV330" s="1"/>
      <c r="DW330" s="1"/>
    </row>
    <row r="331" spans="1:127" ht="15" x14ac:dyDescent="0.2">
      <c r="A331" s="102">
        <f t="shared" ref="A331:A394" si="287">(A330+1)</f>
        <v>45207</v>
      </c>
      <c r="B331" s="103">
        <f t="shared" si="279"/>
        <v>599.72253838999995</v>
      </c>
      <c r="C331" s="180">
        <f t="shared" si="271"/>
        <v>590.93828782600417</v>
      </c>
      <c r="D331" s="104">
        <f t="shared" ref="D331:D394" si="288">IF(E331=E330,D330,E330)</f>
        <v>1101.204</v>
      </c>
      <c r="E331" s="105">
        <f t="shared" si="274"/>
        <v>1099.71</v>
      </c>
      <c r="F331" s="106">
        <f t="shared" si="275"/>
        <v>45158</v>
      </c>
      <c r="G331" s="107">
        <f t="shared" si="280"/>
        <v>-1.3566968518093914E-3</v>
      </c>
      <c r="H331" s="108">
        <f t="shared" si="267"/>
        <v>45219</v>
      </c>
      <c r="I331" s="108">
        <f t="shared" si="281"/>
        <v>45219</v>
      </c>
      <c r="J331" s="109">
        <f t="shared" ref="J331:J394" si="289">IF(I331=I330,J330,NETWORKDAYS(I330,I331,$AD$171:$AD$502)-1)</f>
        <v>21</v>
      </c>
      <c r="K331" s="109">
        <f t="shared" si="278"/>
        <v>13</v>
      </c>
      <c r="L331" s="8">
        <f t="shared" ref="L331:L394" si="290">IF(E331&lt;D331,1,TRUNC((E331/D331)^TRUNC((K331/J331),9),8))</f>
        <v>1</v>
      </c>
      <c r="M331" s="110">
        <f t="shared" si="277"/>
        <v>1</v>
      </c>
      <c r="N331" s="110">
        <f t="shared" si="272"/>
        <v>1.0071241942009983</v>
      </c>
      <c r="O331" s="103">
        <f t="shared" si="276"/>
        <v>1.0071241900000001</v>
      </c>
      <c r="P331" s="103">
        <f t="shared" si="282"/>
        <v>595.14824446</v>
      </c>
      <c r="Q331" s="11">
        <f t="shared" si="270"/>
        <v>0</v>
      </c>
      <c r="R331" s="30">
        <f t="shared" ref="R331:R394" si="291">IF(Q331&gt;0,VLOOKUP($A331,$AD$10:$AI$165,6),0)</f>
        <v>0</v>
      </c>
      <c r="S331" s="8">
        <f t="shared" si="283"/>
        <v>0</v>
      </c>
      <c r="T331" s="113">
        <f t="shared" ref="T331:T394" si="292">(T330)</f>
        <v>0.16</v>
      </c>
      <c r="U331" s="111">
        <f t="shared" si="273"/>
        <v>13</v>
      </c>
      <c r="V331" s="111">
        <v>252</v>
      </c>
      <c r="W331" s="110">
        <f t="shared" si="284"/>
        <v>1.0076859739999999</v>
      </c>
      <c r="X331" s="103">
        <f t="shared" si="285"/>
        <v>4.5742939299999996</v>
      </c>
      <c r="Y331" s="103">
        <f t="shared" si="286"/>
        <v>0</v>
      </c>
      <c r="Z331" s="114" t="str">
        <f t="shared" si="268"/>
        <v>A+J=</v>
      </c>
      <c r="AA331" s="108">
        <f t="shared" si="269"/>
        <v>45219</v>
      </c>
      <c r="AB331" s="4"/>
      <c r="AD331" s="178">
        <f>[2]Plan1!A390</f>
        <v>48499</v>
      </c>
      <c r="AE331" s="129" t="str">
        <f>[2]Plan1!C390</f>
        <v>Nossa Sr.a Aparecida - Padroeira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22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3"/>
      <c r="DH331" s="1"/>
      <c r="DI331" s="1"/>
      <c r="DJ331" s="1"/>
      <c r="DK331" s="1"/>
      <c r="DL331" s="1"/>
      <c r="DM331" s="1"/>
      <c r="DN331" s="1"/>
      <c r="DO331" s="1"/>
      <c r="DP331" s="1"/>
      <c r="DQ331" s="4"/>
      <c r="DR331" s="1"/>
      <c r="DS331" s="1"/>
      <c r="DT331" s="1"/>
      <c r="DU331" s="1"/>
      <c r="DV331" s="1"/>
      <c r="DW331" s="1"/>
    </row>
    <row r="332" spans="1:127" ht="15" x14ac:dyDescent="0.2">
      <c r="A332" s="102">
        <f t="shared" si="287"/>
        <v>45208</v>
      </c>
      <c r="B332" s="103">
        <f t="shared" si="279"/>
        <v>599.72253838999995</v>
      </c>
      <c r="C332" s="180">
        <f t="shared" si="271"/>
        <v>590.93828782600417</v>
      </c>
      <c r="D332" s="104">
        <f t="shared" si="288"/>
        <v>1101.204</v>
      </c>
      <c r="E332" s="105">
        <f t="shared" si="274"/>
        <v>1099.71</v>
      </c>
      <c r="F332" s="106">
        <f t="shared" si="275"/>
        <v>45158</v>
      </c>
      <c r="G332" s="107">
        <f t="shared" si="280"/>
        <v>-1.3566968518093914E-3</v>
      </c>
      <c r="H332" s="108">
        <f t="shared" ref="H332:H395" si="293">IF(DAY(A332)=H$9,VLOOKUP(A332,AH$118:AN$450,4),H331)</f>
        <v>45219</v>
      </c>
      <c r="I332" s="108">
        <f t="shared" si="281"/>
        <v>45219</v>
      </c>
      <c r="J332" s="109">
        <f t="shared" si="289"/>
        <v>21</v>
      </c>
      <c r="K332" s="109">
        <f t="shared" si="278"/>
        <v>13</v>
      </c>
      <c r="L332" s="8">
        <f t="shared" si="290"/>
        <v>1</v>
      </c>
      <c r="M332" s="110">
        <f t="shared" si="277"/>
        <v>1</v>
      </c>
      <c r="N332" s="110">
        <f t="shared" si="272"/>
        <v>1.0071241942009983</v>
      </c>
      <c r="O332" s="103">
        <f t="shared" si="276"/>
        <v>1.0071241900000001</v>
      </c>
      <c r="P332" s="103">
        <f t="shared" si="282"/>
        <v>595.14824446</v>
      </c>
      <c r="Q332" s="11">
        <f t="shared" si="270"/>
        <v>0</v>
      </c>
      <c r="R332" s="30">
        <f t="shared" si="291"/>
        <v>0</v>
      </c>
      <c r="S332" s="8">
        <f t="shared" si="283"/>
        <v>0</v>
      </c>
      <c r="T332" s="113">
        <f t="shared" si="292"/>
        <v>0.16</v>
      </c>
      <c r="U332" s="111">
        <f t="shared" si="273"/>
        <v>13</v>
      </c>
      <c r="V332" s="111">
        <v>252</v>
      </c>
      <c r="W332" s="110">
        <f t="shared" si="284"/>
        <v>1.0076859739999999</v>
      </c>
      <c r="X332" s="103">
        <f t="shared" si="285"/>
        <v>4.5742939299999996</v>
      </c>
      <c r="Y332" s="103">
        <f t="shared" si="286"/>
        <v>0</v>
      </c>
      <c r="Z332" s="114" t="str">
        <f t="shared" ref="Z332:Z395" si="294">IF($Q331&gt;0,VLOOKUP($A331,$AD$10:$AM$165,9),Z331)</f>
        <v>A+J=</v>
      </c>
      <c r="AA332" s="108">
        <f t="shared" ref="AA332:AA395" si="295">IF($Q331&gt;0,VLOOKUP($A331,$AD$10:$AM$165,10),AA331)</f>
        <v>45219</v>
      </c>
      <c r="AB332" s="4"/>
      <c r="AD332" s="178">
        <f>[2]Plan1!A391</f>
        <v>48520</v>
      </c>
      <c r="AE332" s="129" t="str">
        <f>[2]Plan1!C391</f>
        <v>Finados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22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3"/>
      <c r="DH332" s="1"/>
      <c r="DI332" s="1"/>
      <c r="DJ332" s="1"/>
      <c r="DK332" s="1"/>
      <c r="DL332" s="1"/>
      <c r="DM332" s="1"/>
      <c r="DN332" s="1"/>
      <c r="DO332" s="1"/>
      <c r="DP332" s="1"/>
      <c r="DQ332" s="4"/>
      <c r="DR332" s="1"/>
      <c r="DS332" s="1"/>
      <c r="DT332" s="1"/>
      <c r="DU332" s="1"/>
      <c r="DV332" s="1"/>
      <c r="DW332" s="1"/>
    </row>
    <row r="333" spans="1:127" ht="15" x14ac:dyDescent="0.2">
      <c r="A333" s="102">
        <f t="shared" si="287"/>
        <v>45209</v>
      </c>
      <c r="B333" s="103">
        <f t="shared" si="279"/>
        <v>600.07586004999996</v>
      </c>
      <c r="C333" s="180">
        <f t="shared" si="271"/>
        <v>590.93828782600417</v>
      </c>
      <c r="D333" s="104">
        <f t="shared" si="288"/>
        <v>1101.204</v>
      </c>
      <c r="E333" s="105">
        <f t="shared" si="274"/>
        <v>1099.71</v>
      </c>
      <c r="F333" s="106">
        <f t="shared" si="275"/>
        <v>45158</v>
      </c>
      <c r="G333" s="107">
        <f t="shared" si="280"/>
        <v>-1.3566968518093914E-3</v>
      </c>
      <c r="H333" s="108">
        <f t="shared" si="293"/>
        <v>45219</v>
      </c>
      <c r="I333" s="108">
        <f t="shared" si="281"/>
        <v>45219</v>
      </c>
      <c r="J333" s="109">
        <f t="shared" si="289"/>
        <v>21</v>
      </c>
      <c r="K333" s="109">
        <f t="shared" si="278"/>
        <v>14</v>
      </c>
      <c r="L333" s="8">
        <f t="shared" si="290"/>
        <v>1</v>
      </c>
      <c r="M333" s="110">
        <f t="shared" si="277"/>
        <v>1</v>
      </c>
      <c r="N333" s="110">
        <f t="shared" si="272"/>
        <v>1.0071241942009983</v>
      </c>
      <c r="O333" s="103">
        <f t="shared" si="276"/>
        <v>1.0071241900000001</v>
      </c>
      <c r="P333" s="103">
        <f t="shared" si="282"/>
        <v>595.14824446</v>
      </c>
      <c r="Q333" s="11">
        <f t="shared" ref="Q333:Q396" si="296">IF(VLOOKUP(A333,AD$10:AK$165,8)=VLOOKUP(A332,AD$10:AK$165,8),0,VLOOKUP(A333,AD$10:AK$165,8))</f>
        <v>0</v>
      </c>
      <c r="R333" s="30">
        <f t="shared" si="291"/>
        <v>0</v>
      </c>
      <c r="S333" s="8">
        <f t="shared" si="283"/>
        <v>0</v>
      </c>
      <c r="T333" s="113">
        <f t="shared" si="292"/>
        <v>0.16</v>
      </c>
      <c r="U333" s="111">
        <f t="shared" si="273"/>
        <v>14</v>
      </c>
      <c r="V333" s="111">
        <v>252</v>
      </c>
      <c r="W333" s="110">
        <f t="shared" si="284"/>
        <v>1.0082796439999999</v>
      </c>
      <c r="X333" s="103">
        <f t="shared" si="285"/>
        <v>4.9276155900000003</v>
      </c>
      <c r="Y333" s="103">
        <f t="shared" si="286"/>
        <v>0</v>
      </c>
      <c r="Z333" s="114" t="str">
        <f t="shared" si="294"/>
        <v>A+J=</v>
      </c>
      <c r="AA333" s="108">
        <f t="shared" si="295"/>
        <v>45219</v>
      </c>
      <c r="AB333" s="4"/>
      <c r="AD333" s="178">
        <f>[2]Plan1!A392</f>
        <v>48533</v>
      </c>
      <c r="AE333" s="129" t="str">
        <f>[2]Plan1!C392</f>
        <v>Proclamação da República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22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3"/>
      <c r="DH333" s="1"/>
      <c r="DI333" s="1"/>
      <c r="DJ333" s="1"/>
      <c r="DK333" s="1"/>
      <c r="DL333" s="1"/>
      <c r="DM333" s="1"/>
      <c r="DN333" s="1"/>
      <c r="DO333" s="1"/>
      <c r="DP333" s="1"/>
      <c r="DQ333" s="4"/>
      <c r="DR333" s="1"/>
      <c r="DS333" s="1"/>
      <c r="DT333" s="1"/>
      <c r="DU333" s="1"/>
      <c r="DV333" s="1"/>
      <c r="DW333" s="1"/>
    </row>
    <row r="334" spans="1:127" ht="15" x14ac:dyDescent="0.2">
      <c r="A334" s="102">
        <f t="shared" si="287"/>
        <v>45210</v>
      </c>
      <c r="B334" s="103">
        <f t="shared" si="279"/>
        <v>600.42939001000002</v>
      </c>
      <c r="C334" s="180">
        <f t="shared" si="271"/>
        <v>590.93828782600417</v>
      </c>
      <c r="D334" s="104">
        <f t="shared" si="288"/>
        <v>1101.204</v>
      </c>
      <c r="E334" s="105">
        <f t="shared" si="274"/>
        <v>1099.71</v>
      </c>
      <c r="F334" s="106">
        <f t="shared" si="275"/>
        <v>45158</v>
      </c>
      <c r="G334" s="107">
        <f t="shared" si="280"/>
        <v>-1.3566968518093914E-3</v>
      </c>
      <c r="H334" s="108">
        <f t="shared" si="293"/>
        <v>45219</v>
      </c>
      <c r="I334" s="108">
        <f t="shared" si="281"/>
        <v>45219</v>
      </c>
      <c r="J334" s="109">
        <f t="shared" si="289"/>
        <v>21</v>
      </c>
      <c r="K334" s="109">
        <f t="shared" si="278"/>
        <v>15</v>
      </c>
      <c r="L334" s="8">
        <f t="shared" si="290"/>
        <v>1</v>
      </c>
      <c r="M334" s="110">
        <f t="shared" si="277"/>
        <v>1</v>
      </c>
      <c r="N334" s="110">
        <f t="shared" si="272"/>
        <v>1.0071241942009983</v>
      </c>
      <c r="O334" s="103">
        <f t="shared" si="276"/>
        <v>1.0071241900000001</v>
      </c>
      <c r="P334" s="103">
        <f t="shared" si="282"/>
        <v>595.14824446</v>
      </c>
      <c r="Q334" s="11">
        <f t="shared" si="296"/>
        <v>0</v>
      </c>
      <c r="R334" s="30">
        <f t="shared" si="291"/>
        <v>0</v>
      </c>
      <c r="S334" s="8">
        <f t="shared" si="283"/>
        <v>0</v>
      </c>
      <c r="T334" s="113">
        <f t="shared" si="292"/>
        <v>0.16</v>
      </c>
      <c r="U334" s="111">
        <f t="shared" si="273"/>
        <v>15</v>
      </c>
      <c r="V334" s="111">
        <v>252</v>
      </c>
      <c r="W334" s="110">
        <f t="shared" si="284"/>
        <v>1.008873664</v>
      </c>
      <c r="X334" s="103">
        <f t="shared" si="285"/>
        <v>5.2811455499999997</v>
      </c>
      <c r="Y334" s="103">
        <f t="shared" si="286"/>
        <v>0</v>
      </c>
      <c r="Z334" s="114" t="str">
        <f t="shared" si="294"/>
        <v>A+J=</v>
      </c>
      <c r="AA334" s="108">
        <f t="shared" si="295"/>
        <v>45219</v>
      </c>
      <c r="AB334" s="4"/>
      <c r="AD334" s="178">
        <f>[2]Plan1!A393</f>
        <v>48538</v>
      </c>
      <c r="AE334" s="129" t="str">
        <f>[2]Plan1!C393</f>
        <v>Dia Nacional de Zumbi e da Consciência Negra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22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3"/>
      <c r="DH334" s="1"/>
      <c r="DI334" s="1"/>
      <c r="DJ334" s="1"/>
      <c r="DK334" s="1"/>
      <c r="DL334" s="1"/>
      <c r="DM334" s="1"/>
      <c r="DN334" s="1"/>
      <c r="DO334" s="1"/>
      <c r="DP334" s="1"/>
      <c r="DQ334" s="4"/>
      <c r="DR334" s="1"/>
      <c r="DS334" s="1"/>
      <c r="DT334" s="1"/>
      <c r="DU334" s="1"/>
      <c r="DV334" s="1"/>
      <c r="DW334" s="1"/>
    </row>
    <row r="335" spans="1:127" ht="15" x14ac:dyDescent="0.2">
      <c r="A335" s="102">
        <f t="shared" si="287"/>
        <v>45211</v>
      </c>
      <c r="B335" s="103">
        <f t="shared" si="279"/>
        <v>600.78312767</v>
      </c>
      <c r="C335" s="180">
        <f t="shared" si="271"/>
        <v>590.93828782600417</v>
      </c>
      <c r="D335" s="104">
        <f t="shared" si="288"/>
        <v>1101.204</v>
      </c>
      <c r="E335" s="105">
        <f t="shared" si="274"/>
        <v>1099.71</v>
      </c>
      <c r="F335" s="106">
        <f t="shared" si="275"/>
        <v>45158</v>
      </c>
      <c r="G335" s="107">
        <f t="shared" si="280"/>
        <v>-1.3566968518093914E-3</v>
      </c>
      <c r="H335" s="108">
        <f t="shared" si="293"/>
        <v>45219</v>
      </c>
      <c r="I335" s="108">
        <f t="shared" si="281"/>
        <v>45219</v>
      </c>
      <c r="J335" s="109">
        <f t="shared" si="289"/>
        <v>21</v>
      </c>
      <c r="K335" s="109">
        <f t="shared" si="278"/>
        <v>16</v>
      </c>
      <c r="L335" s="8">
        <f t="shared" si="290"/>
        <v>1</v>
      </c>
      <c r="M335" s="110">
        <f t="shared" si="277"/>
        <v>1</v>
      </c>
      <c r="N335" s="110">
        <f t="shared" si="272"/>
        <v>1.0071241942009983</v>
      </c>
      <c r="O335" s="103">
        <f t="shared" si="276"/>
        <v>1.0071241900000001</v>
      </c>
      <c r="P335" s="103">
        <f t="shared" si="282"/>
        <v>595.14824446</v>
      </c>
      <c r="Q335" s="11">
        <f t="shared" si="296"/>
        <v>0</v>
      </c>
      <c r="R335" s="30">
        <f t="shared" si="291"/>
        <v>0</v>
      </c>
      <c r="S335" s="8">
        <f t="shared" si="283"/>
        <v>0</v>
      </c>
      <c r="T335" s="113">
        <f t="shared" si="292"/>
        <v>0.16</v>
      </c>
      <c r="U335" s="111">
        <f t="shared" si="273"/>
        <v>16</v>
      </c>
      <c r="V335" s="111">
        <v>252</v>
      </c>
      <c r="W335" s="110">
        <f t="shared" si="284"/>
        <v>1.0094680330000001</v>
      </c>
      <c r="X335" s="103">
        <f t="shared" si="285"/>
        <v>5.6348832099999999</v>
      </c>
      <c r="Y335" s="103">
        <f t="shared" si="286"/>
        <v>0</v>
      </c>
      <c r="Z335" s="114" t="str">
        <f t="shared" si="294"/>
        <v>A+J=</v>
      </c>
      <c r="AA335" s="108">
        <f t="shared" si="295"/>
        <v>45219</v>
      </c>
      <c r="AB335" s="4"/>
      <c r="AD335" s="178">
        <f>[2]Plan1!A394</f>
        <v>48573</v>
      </c>
      <c r="AE335" s="129" t="str">
        <f>[2]Plan1!C394</f>
        <v>Natal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22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3"/>
      <c r="DH335" s="1"/>
      <c r="DI335" s="1"/>
      <c r="DJ335" s="1"/>
      <c r="DK335" s="1"/>
      <c r="DL335" s="1"/>
      <c r="DM335" s="1"/>
      <c r="DN335" s="1"/>
      <c r="DO335" s="1"/>
      <c r="DP335" s="1"/>
      <c r="DQ335" s="4"/>
      <c r="DR335" s="1"/>
      <c r="DS335" s="1"/>
      <c r="DT335" s="1"/>
      <c r="DU335" s="1"/>
      <c r="DV335" s="1"/>
      <c r="DW335" s="1"/>
    </row>
    <row r="336" spans="1:127" ht="15" x14ac:dyDescent="0.2">
      <c r="A336" s="102">
        <f t="shared" si="287"/>
        <v>45212</v>
      </c>
      <c r="B336" s="103">
        <f t="shared" si="279"/>
        <v>600.78312767</v>
      </c>
      <c r="C336" s="180">
        <f t="shared" si="271"/>
        <v>590.93828782600417</v>
      </c>
      <c r="D336" s="104">
        <f t="shared" si="288"/>
        <v>1101.204</v>
      </c>
      <c r="E336" s="105">
        <f t="shared" si="274"/>
        <v>1099.71</v>
      </c>
      <c r="F336" s="106">
        <f t="shared" si="275"/>
        <v>45158</v>
      </c>
      <c r="G336" s="107">
        <f t="shared" si="280"/>
        <v>-1.3566968518093914E-3</v>
      </c>
      <c r="H336" s="108">
        <f t="shared" si="293"/>
        <v>45219</v>
      </c>
      <c r="I336" s="108">
        <f t="shared" si="281"/>
        <v>45219</v>
      </c>
      <c r="J336" s="109">
        <f t="shared" si="289"/>
        <v>21</v>
      </c>
      <c r="K336" s="109">
        <f t="shared" si="278"/>
        <v>16</v>
      </c>
      <c r="L336" s="8">
        <f t="shared" si="290"/>
        <v>1</v>
      </c>
      <c r="M336" s="110">
        <f t="shared" si="277"/>
        <v>1</v>
      </c>
      <c r="N336" s="110">
        <f t="shared" si="272"/>
        <v>1.0071241942009983</v>
      </c>
      <c r="O336" s="103">
        <f t="shared" si="276"/>
        <v>1.0071241900000001</v>
      </c>
      <c r="P336" s="103">
        <f t="shared" si="282"/>
        <v>595.14824446</v>
      </c>
      <c r="Q336" s="11">
        <f t="shared" si="296"/>
        <v>0</v>
      </c>
      <c r="R336" s="30">
        <f t="shared" si="291"/>
        <v>0</v>
      </c>
      <c r="S336" s="8">
        <f t="shared" si="283"/>
        <v>0</v>
      </c>
      <c r="T336" s="113">
        <f t="shared" si="292"/>
        <v>0.16</v>
      </c>
      <c r="U336" s="111">
        <f t="shared" si="273"/>
        <v>16</v>
      </c>
      <c r="V336" s="111">
        <v>252</v>
      </c>
      <c r="W336" s="110">
        <f t="shared" si="284"/>
        <v>1.0094680330000001</v>
      </c>
      <c r="X336" s="103">
        <f t="shared" si="285"/>
        <v>5.6348832099999999</v>
      </c>
      <c r="Y336" s="103">
        <f t="shared" si="286"/>
        <v>0</v>
      </c>
      <c r="Z336" s="114" t="str">
        <f t="shared" si="294"/>
        <v>A+J=</v>
      </c>
      <c r="AA336" s="108">
        <f t="shared" si="295"/>
        <v>45219</v>
      </c>
      <c r="AB336" s="4"/>
      <c r="AD336" s="178">
        <f>[2]Plan1!A395</f>
        <v>48580</v>
      </c>
      <c r="AE336" s="129" t="str">
        <f>[2]Plan1!C395</f>
        <v>Confraternização Universal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22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3"/>
      <c r="DH336" s="1"/>
      <c r="DI336" s="1"/>
      <c r="DJ336" s="1"/>
      <c r="DK336" s="1"/>
      <c r="DL336" s="1"/>
      <c r="DM336" s="1"/>
      <c r="DN336" s="1"/>
      <c r="DO336" s="1"/>
      <c r="DP336" s="1"/>
      <c r="DQ336" s="4"/>
      <c r="DR336" s="1"/>
      <c r="DS336" s="1"/>
      <c r="DT336" s="1"/>
      <c r="DU336" s="1"/>
      <c r="DV336" s="1"/>
      <c r="DW336" s="1"/>
    </row>
    <row r="337" spans="1:127" ht="15" x14ac:dyDescent="0.2">
      <c r="A337" s="102">
        <f t="shared" si="287"/>
        <v>45213</v>
      </c>
      <c r="B337" s="103">
        <f t="shared" si="279"/>
        <v>601.13707423999995</v>
      </c>
      <c r="C337" s="180">
        <f t="shared" si="271"/>
        <v>590.93828782600417</v>
      </c>
      <c r="D337" s="104">
        <f t="shared" si="288"/>
        <v>1101.204</v>
      </c>
      <c r="E337" s="105">
        <f t="shared" si="274"/>
        <v>1099.71</v>
      </c>
      <c r="F337" s="106">
        <f t="shared" si="275"/>
        <v>45158</v>
      </c>
      <c r="G337" s="107">
        <f t="shared" si="280"/>
        <v>-1.3566968518093914E-3</v>
      </c>
      <c r="H337" s="108">
        <f t="shared" si="293"/>
        <v>45219</v>
      </c>
      <c r="I337" s="108">
        <f t="shared" si="281"/>
        <v>45219</v>
      </c>
      <c r="J337" s="109">
        <f t="shared" si="289"/>
        <v>21</v>
      </c>
      <c r="K337" s="109">
        <f t="shared" si="278"/>
        <v>17</v>
      </c>
      <c r="L337" s="8">
        <f t="shared" si="290"/>
        <v>1</v>
      </c>
      <c r="M337" s="110">
        <f t="shared" si="277"/>
        <v>1</v>
      </c>
      <c r="N337" s="110">
        <f t="shared" si="272"/>
        <v>1.0071241942009983</v>
      </c>
      <c r="O337" s="103">
        <f t="shared" si="276"/>
        <v>1.0071241900000001</v>
      </c>
      <c r="P337" s="103">
        <f t="shared" si="282"/>
        <v>595.14824446</v>
      </c>
      <c r="Q337" s="11">
        <f t="shared" si="296"/>
        <v>0</v>
      </c>
      <c r="R337" s="30">
        <f t="shared" si="291"/>
        <v>0</v>
      </c>
      <c r="S337" s="8">
        <f t="shared" si="283"/>
        <v>0</v>
      </c>
      <c r="T337" s="113">
        <f t="shared" si="292"/>
        <v>0.16</v>
      </c>
      <c r="U337" s="111">
        <f t="shared" si="273"/>
        <v>17</v>
      </c>
      <c r="V337" s="111">
        <v>252</v>
      </c>
      <c r="W337" s="110">
        <f t="shared" si="284"/>
        <v>1.0100627529999999</v>
      </c>
      <c r="X337" s="103">
        <f t="shared" si="285"/>
        <v>5.9888297799999997</v>
      </c>
      <c r="Y337" s="103">
        <f t="shared" si="286"/>
        <v>0</v>
      </c>
      <c r="Z337" s="114" t="str">
        <f t="shared" si="294"/>
        <v>A+J=</v>
      </c>
      <c r="AA337" s="108">
        <f t="shared" si="295"/>
        <v>45219</v>
      </c>
      <c r="AB337" s="4"/>
      <c r="AD337" s="178">
        <f>[2]Plan1!A396</f>
        <v>48638</v>
      </c>
      <c r="AE337" s="129" t="str">
        <f>[2]Plan1!C396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22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3"/>
      <c r="DH337" s="1"/>
      <c r="DI337" s="1"/>
      <c r="DJ337" s="1"/>
      <c r="DK337" s="1"/>
      <c r="DL337" s="1"/>
      <c r="DM337" s="1"/>
      <c r="DN337" s="1"/>
      <c r="DO337" s="1"/>
      <c r="DP337" s="1"/>
      <c r="DQ337" s="4"/>
      <c r="DR337" s="1"/>
      <c r="DS337" s="1"/>
      <c r="DT337" s="1"/>
      <c r="DU337" s="1"/>
      <c r="DV337" s="1"/>
      <c r="DW337" s="1"/>
    </row>
    <row r="338" spans="1:127" ht="15" x14ac:dyDescent="0.2">
      <c r="A338" s="102">
        <f t="shared" si="287"/>
        <v>45214</v>
      </c>
      <c r="B338" s="103">
        <f t="shared" si="279"/>
        <v>601.13707423999995</v>
      </c>
      <c r="C338" s="180">
        <f t="shared" ref="C338:C401" si="297">C337-(S337/O337)</f>
        <v>590.93828782600417</v>
      </c>
      <c r="D338" s="104">
        <f t="shared" si="288"/>
        <v>1101.204</v>
      </c>
      <c r="E338" s="105">
        <f t="shared" si="274"/>
        <v>1099.71</v>
      </c>
      <c r="F338" s="106">
        <f t="shared" si="275"/>
        <v>45158</v>
      </c>
      <c r="G338" s="107">
        <f t="shared" si="280"/>
        <v>-1.3566968518093914E-3</v>
      </c>
      <c r="H338" s="108">
        <f t="shared" si="293"/>
        <v>45219</v>
      </c>
      <c r="I338" s="108">
        <f t="shared" si="281"/>
        <v>45219</v>
      </c>
      <c r="J338" s="109">
        <f t="shared" si="289"/>
        <v>21</v>
      </c>
      <c r="K338" s="109">
        <f t="shared" si="278"/>
        <v>17</v>
      </c>
      <c r="L338" s="8">
        <f t="shared" si="290"/>
        <v>1</v>
      </c>
      <c r="M338" s="110">
        <f t="shared" si="277"/>
        <v>1</v>
      </c>
      <c r="N338" s="110">
        <f t="shared" si="272"/>
        <v>1.0071241942009983</v>
      </c>
      <c r="O338" s="103">
        <f t="shared" si="276"/>
        <v>1.0071241900000001</v>
      </c>
      <c r="P338" s="103">
        <f t="shared" si="282"/>
        <v>595.14824446</v>
      </c>
      <c r="Q338" s="11">
        <f t="shared" si="296"/>
        <v>0</v>
      </c>
      <c r="R338" s="30">
        <f t="shared" si="291"/>
        <v>0</v>
      </c>
      <c r="S338" s="8">
        <f t="shared" si="283"/>
        <v>0</v>
      </c>
      <c r="T338" s="113">
        <f t="shared" si="292"/>
        <v>0.16</v>
      </c>
      <c r="U338" s="111">
        <f t="shared" si="273"/>
        <v>17</v>
      </c>
      <c r="V338" s="111">
        <v>252</v>
      </c>
      <c r="W338" s="110">
        <f t="shared" si="284"/>
        <v>1.0100627529999999</v>
      </c>
      <c r="X338" s="103">
        <f t="shared" si="285"/>
        <v>5.9888297799999997</v>
      </c>
      <c r="Y338" s="103">
        <f t="shared" si="286"/>
        <v>0</v>
      </c>
      <c r="Z338" s="114" t="str">
        <f t="shared" si="294"/>
        <v>A+J=</v>
      </c>
      <c r="AA338" s="108">
        <f t="shared" si="295"/>
        <v>45219</v>
      </c>
      <c r="AB338" s="4"/>
      <c r="AD338" s="178">
        <f>[2]Plan1!A397</f>
        <v>48639</v>
      </c>
      <c r="AE338" s="129" t="str">
        <f>[2]Plan1!C397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22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3"/>
      <c r="DH338" s="1"/>
      <c r="DI338" s="1"/>
      <c r="DJ338" s="1"/>
      <c r="DK338" s="1"/>
      <c r="DL338" s="1"/>
      <c r="DM338" s="1"/>
      <c r="DN338" s="1"/>
      <c r="DO338" s="1"/>
      <c r="DP338" s="1"/>
      <c r="DQ338" s="4"/>
      <c r="DR338" s="1"/>
      <c r="DS338" s="1"/>
      <c r="DT338" s="1"/>
      <c r="DU338" s="1"/>
      <c r="DV338" s="1"/>
      <c r="DW338" s="1"/>
    </row>
    <row r="339" spans="1:127" ht="15" x14ac:dyDescent="0.2">
      <c r="A339" s="102">
        <f t="shared" si="287"/>
        <v>45215</v>
      </c>
      <c r="B339" s="103">
        <f t="shared" si="279"/>
        <v>601.13707423999995</v>
      </c>
      <c r="C339" s="180">
        <f t="shared" si="297"/>
        <v>590.93828782600417</v>
      </c>
      <c r="D339" s="104">
        <f t="shared" si="288"/>
        <v>1101.204</v>
      </c>
      <c r="E339" s="105">
        <f t="shared" si="274"/>
        <v>1099.71</v>
      </c>
      <c r="F339" s="106">
        <f t="shared" si="275"/>
        <v>45158</v>
      </c>
      <c r="G339" s="107">
        <f t="shared" si="280"/>
        <v>-1.3566968518093914E-3</v>
      </c>
      <c r="H339" s="108">
        <f t="shared" si="293"/>
        <v>45219</v>
      </c>
      <c r="I339" s="108">
        <f t="shared" si="281"/>
        <v>45219</v>
      </c>
      <c r="J339" s="109">
        <f t="shared" si="289"/>
        <v>21</v>
      </c>
      <c r="K339" s="109">
        <f t="shared" si="278"/>
        <v>17</v>
      </c>
      <c r="L339" s="8">
        <f t="shared" si="290"/>
        <v>1</v>
      </c>
      <c r="M339" s="110">
        <f t="shared" si="277"/>
        <v>1</v>
      </c>
      <c r="N339" s="110">
        <f t="shared" si="272"/>
        <v>1.0071241942009983</v>
      </c>
      <c r="O339" s="103">
        <f t="shared" si="276"/>
        <v>1.0071241900000001</v>
      </c>
      <c r="P339" s="103">
        <f t="shared" si="282"/>
        <v>595.14824446</v>
      </c>
      <c r="Q339" s="11">
        <f t="shared" si="296"/>
        <v>0</v>
      </c>
      <c r="R339" s="30">
        <f t="shared" si="291"/>
        <v>0</v>
      </c>
      <c r="S339" s="8">
        <f t="shared" si="283"/>
        <v>0</v>
      </c>
      <c r="T339" s="113">
        <f t="shared" si="292"/>
        <v>0.16</v>
      </c>
      <c r="U339" s="111">
        <f t="shared" si="273"/>
        <v>17</v>
      </c>
      <c r="V339" s="111">
        <v>252</v>
      </c>
      <c r="W339" s="110">
        <f t="shared" si="284"/>
        <v>1.0100627529999999</v>
      </c>
      <c r="X339" s="103">
        <f t="shared" si="285"/>
        <v>5.9888297799999997</v>
      </c>
      <c r="Y339" s="103">
        <f t="shared" si="286"/>
        <v>0</v>
      </c>
      <c r="Z339" s="114" t="str">
        <f t="shared" si="294"/>
        <v>A+J=</v>
      </c>
      <c r="AA339" s="108">
        <f t="shared" si="295"/>
        <v>45219</v>
      </c>
      <c r="AB339" s="4"/>
      <c r="AD339" s="178">
        <f>[2]Plan1!A398</f>
        <v>48684</v>
      </c>
      <c r="AE339" s="129" t="str">
        <f>[2]Plan1!C398</f>
        <v>Paixão de Cristo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22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3"/>
      <c r="DH339" s="1"/>
      <c r="DI339" s="1"/>
      <c r="DJ339" s="1"/>
      <c r="DK339" s="1"/>
      <c r="DL339" s="1"/>
      <c r="DM339" s="1"/>
      <c r="DN339" s="1"/>
      <c r="DO339" s="1"/>
      <c r="DP339" s="1"/>
      <c r="DQ339" s="4"/>
      <c r="DR339" s="1"/>
      <c r="DS339" s="1"/>
      <c r="DT339" s="1"/>
      <c r="DU339" s="1"/>
      <c r="DV339" s="1"/>
      <c r="DW339" s="1"/>
    </row>
    <row r="340" spans="1:127" ht="15" x14ac:dyDescent="0.2">
      <c r="A340" s="102">
        <f t="shared" si="287"/>
        <v>45216</v>
      </c>
      <c r="B340" s="103">
        <f t="shared" si="279"/>
        <v>601.49122910000006</v>
      </c>
      <c r="C340" s="180">
        <f t="shared" si="297"/>
        <v>590.93828782600417</v>
      </c>
      <c r="D340" s="104">
        <f t="shared" si="288"/>
        <v>1101.204</v>
      </c>
      <c r="E340" s="105">
        <f t="shared" si="274"/>
        <v>1099.71</v>
      </c>
      <c r="F340" s="106">
        <f t="shared" si="275"/>
        <v>45158</v>
      </c>
      <c r="G340" s="107">
        <f t="shared" si="280"/>
        <v>-1.3566968518093914E-3</v>
      </c>
      <c r="H340" s="108">
        <f t="shared" si="293"/>
        <v>45219</v>
      </c>
      <c r="I340" s="108">
        <f t="shared" si="281"/>
        <v>45219</v>
      </c>
      <c r="J340" s="109">
        <f t="shared" si="289"/>
        <v>21</v>
      </c>
      <c r="K340" s="109">
        <f t="shared" si="278"/>
        <v>18</v>
      </c>
      <c r="L340" s="8">
        <f t="shared" si="290"/>
        <v>1</v>
      </c>
      <c r="M340" s="110">
        <f t="shared" si="277"/>
        <v>1</v>
      </c>
      <c r="N340" s="110">
        <f t="shared" si="272"/>
        <v>1.0071241942009983</v>
      </c>
      <c r="O340" s="103">
        <f t="shared" si="276"/>
        <v>1.0071241900000001</v>
      </c>
      <c r="P340" s="103">
        <f t="shared" si="282"/>
        <v>595.14824446</v>
      </c>
      <c r="Q340" s="11">
        <f t="shared" si="296"/>
        <v>0</v>
      </c>
      <c r="R340" s="30">
        <f t="shared" si="291"/>
        <v>0</v>
      </c>
      <c r="S340" s="8">
        <f t="shared" si="283"/>
        <v>0</v>
      </c>
      <c r="T340" s="113">
        <f t="shared" si="292"/>
        <v>0.16</v>
      </c>
      <c r="U340" s="111">
        <f t="shared" si="273"/>
        <v>18</v>
      </c>
      <c r="V340" s="111">
        <v>252</v>
      </c>
      <c r="W340" s="110">
        <f t="shared" si="284"/>
        <v>1.0106578230000001</v>
      </c>
      <c r="X340" s="103">
        <f t="shared" si="285"/>
        <v>6.3429846400000001</v>
      </c>
      <c r="Y340" s="103">
        <f t="shared" si="286"/>
        <v>0</v>
      </c>
      <c r="Z340" s="114" t="str">
        <f t="shared" si="294"/>
        <v>A+J=</v>
      </c>
      <c r="AA340" s="108">
        <f t="shared" si="295"/>
        <v>45219</v>
      </c>
      <c r="AB340" s="4"/>
      <c r="AD340" s="178">
        <f>[2]Plan1!A399</f>
        <v>48690</v>
      </c>
      <c r="AE340" s="129" t="str">
        <f>[2]Plan1!C399</f>
        <v>Tiradentes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22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3"/>
      <c r="DH340" s="1"/>
      <c r="DI340" s="1"/>
      <c r="DJ340" s="1"/>
      <c r="DK340" s="1"/>
      <c r="DL340" s="1"/>
      <c r="DM340" s="1"/>
      <c r="DN340" s="1"/>
      <c r="DO340" s="1"/>
      <c r="DP340" s="1"/>
      <c r="DQ340" s="4"/>
      <c r="DR340" s="1"/>
      <c r="DS340" s="1"/>
      <c r="DT340" s="1"/>
      <c r="DU340" s="1"/>
      <c r="DV340" s="1"/>
      <c r="DW340" s="1"/>
    </row>
    <row r="341" spans="1:127" ht="15" x14ac:dyDescent="0.2">
      <c r="A341" s="102">
        <f t="shared" si="287"/>
        <v>45217</v>
      </c>
      <c r="B341" s="103">
        <f t="shared" si="279"/>
        <v>601.84559287000002</v>
      </c>
      <c r="C341" s="180">
        <f t="shared" si="297"/>
        <v>590.93828782600417</v>
      </c>
      <c r="D341" s="104">
        <f t="shared" si="288"/>
        <v>1101.204</v>
      </c>
      <c r="E341" s="105">
        <f t="shared" si="274"/>
        <v>1099.71</v>
      </c>
      <c r="F341" s="106">
        <f t="shared" si="275"/>
        <v>45158</v>
      </c>
      <c r="G341" s="107">
        <f t="shared" si="280"/>
        <v>-1.3566968518093914E-3</v>
      </c>
      <c r="H341" s="108">
        <f t="shared" si="293"/>
        <v>45219</v>
      </c>
      <c r="I341" s="108">
        <f t="shared" si="281"/>
        <v>45219</v>
      </c>
      <c r="J341" s="109">
        <f t="shared" si="289"/>
        <v>21</v>
      </c>
      <c r="K341" s="109">
        <f t="shared" si="278"/>
        <v>19</v>
      </c>
      <c r="L341" s="8">
        <f t="shared" si="290"/>
        <v>1</v>
      </c>
      <c r="M341" s="110">
        <f t="shared" si="277"/>
        <v>1</v>
      </c>
      <c r="N341" s="110">
        <f t="shared" si="272"/>
        <v>1.0071241942009983</v>
      </c>
      <c r="O341" s="103">
        <f t="shared" si="276"/>
        <v>1.0071241900000001</v>
      </c>
      <c r="P341" s="103">
        <f t="shared" si="282"/>
        <v>595.14824446</v>
      </c>
      <c r="Q341" s="11">
        <f t="shared" si="296"/>
        <v>0</v>
      </c>
      <c r="R341" s="30">
        <f t="shared" si="291"/>
        <v>0</v>
      </c>
      <c r="S341" s="8">
        <f t="shared" si="283"/>
        <v>0</v>
      </c>
      <c r="T341" s="113">
        <f t="shared" si="292"/>
        <v>0.16</v>
      </c>
      <c r="U341" s="111">
        <f t="shared" si="273"/>
        <v>19</v>
      </c>
      <c r="V341" s="111">
        <v>252</v>
      </c>
      <c r="W341" s="110">
        <f t="shared" si="284"/>
        <v>1.0112532439999999</v>
      </c>
      <c r="X341" s="103">
        <f t="shared" si="285"/>
        <v>6.69734841</v>
      </c>
      <c r="Y341" s="103">
        <f t="shared" si="286"/>
        <v>0</v>
      </c>
      <c r="Z341" s="114" t="str">
        <f t="shared" si="294"/>
        <v>A+J=</v>
      </c>
      <c r="AA341" s="108">
        <f t="shared" si="295"/>
        <v>45219</v>
      </c>
      <c r="AB341" s="4"/>
      <c r="AD341" s="178">
        <f>[2]Plan1!A400</f>
        <v>48700</v>
      </c>
      <c r="AE341" s="129" t="str">
        <f>[2]Plan1!C400</f>
        <v>Dia do Trabalho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22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3"/>
      <c r="DH341" s="1"/>
      <c r="DI341" s="1"/>
      <c r="DJ341" s="1"/>
      <c r="DK341" s="1"/>
      <c r="DL341" s="1"/>
      <c r="DM341" s="1"/>
      <c r="DN341" s="1"/>
      <c r="DO341" s="1"/>
      <c r="DP341" s="1"/>
      <c r="DQ341" s="4"/>
      <c r="DR341" s="1"/>
      <c r="DS341" s="1"/>
      <c r="DT341" s="1"/>
      <c r="DU341" s="1"/>
      <c r="DV341" s="1"/>
      <c r="DW341" s="1"/>
    </row>
    <row r="342" spans="1:127" ht="15" x14ac:dyDescent="0.2">
      <c r="A342" s="102">
        <f t="shared" si="287"/>
        <v>45218</v>
      </c>
      <c r="B342" s="103">
        <f t="shared" si="279"/>
        <v>602.20016493000003</v>
      </c>
      <c r="C342" s="180">
        <f t="shared" si="297"/>
        <v>590.93828782600417</v>
      </c>
      <c r="D342" s="104">
        <f t="shared" si="288"/>
        <v>1101.204</v>
      </c>
      <c r="E342" s="105">
        <f t="shared" si="274"/>
        <v>1099.71</v>
      </c>
      <c r="F342" s="106">
        <f t="shared" si="275"/>
        <v>45158</v>
      </c>
      <c r="G342" s="107">
        <f t="shared" si="280"/>
        <v>-1.3566968518093914E-3</v>
      </c>
      <c r="H342" s="108">
        <f t="shared" si="293"/>
        <v>45219</v>
      </c>
      <c r="I342" s="108">
        <f t="shared" si="281"/>
        <v>45219</v>
      </c>
      <c r="J342" s="109">
        <f t="shared" si="289"/>
        <v>21</v>
      </c>
      <c r="K342" s="109">
        <f t="shared" si="278"/>
        <v>20</v>
      </c>
      <c r="L342" s="8">
        <f t="shared" si="290"/>
        <v>1</v>
      </c>
      <c r="M342" s="110">
        <f t="shared" si="277"/>
        <v>1</v>
      </c>
      <c r="N342" s="110">
        <f t="shared" si="272"/>
        <v>1.0071241942009983</v>
      </c>
      <c r="O342" s="103">
        <f t="shared" si="276"/>
        <v>1.0071241900000001</v>
      </c>
      <c r="P342" s="103">
        <f t="shared" si="282"/>
        <v>595.14824446</v>
      </c>
      <c r="Q342" s="11">
        <f t="shared" si="296"/>
        <v>0</v>
      </c>
      <c r="R342" s="30">
        <f t="shared" si="291"/>
        <v>0</v>
      </c>
      <c r="S342" s="8">
        <f t="shared" si="283"/>
        <v>0</v>
      </c>
      <c r="T342" s="113">
        <f t="shared" si="292"/>
        <v>0.16</v>
      </c>
      <c r="U342" s="111">
        <f t="shared" si="273"/>
        <v>20</v>
      </c>
      <c r="V342" s="111">
        <v>252</v>
      </c>
      <c r="W342" s="110">
        <f t="shared" si="284"/>
        <v>1.0118490149999999</v>
      </c>
      <c r="X342" s="103">
        <f t="shared" si="285"/>
        <v>7.0519204699999998</v>
      </c>
      <c r="Y342" s="103">
        <f t="shared" si="286"/>
        <v>0</v>
      </c>
      <c r="Z342" s="114" t="str">
        <f t="shared" si="294"/>
        <v>A+J=</v>
      </c>
      <c r="AA342" s="108">
        <f t="shared" si="295"/>
        <v>45219</v>
      </c>
      <c r="AB342" s="4"/>
      <c r="AD342" s="178">
        <f>[2]Plan1!A401</f>
        <v>48746</v>
      </c>
      <c r="AE342" s="129" t="str">
        <f>[2]Plan1!C401</f>
        <v>Corpus Christi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22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3"/>
      <c r="DH342" s="1"/>
      <c r="DI342" s="1"/>
      <c r="DJ342" s="1"/>
      <c r="DK342" s="1"/>
      <c r="DL342" s="1"/>
      <c r="DM342" s="1"/>
      <c r="DN342" s="1"/>
      <c r="DO342" s="1"/>
      <c r="DP342" s="1"/>
      <c r="DQ342" s="4"/>
      <c r="DR342" s="1"/>
      <c r="DS342" s="1"/>
      <c r="DT342" s="1"/>
      <c r="DU342" s="1"/>
      <c r="DV342" s="1"/>
      <c r="DW342" s="1"/>
    </row>
    <row r="343" spans="1:127" ht="15" x14ac:dyDescent="0.2">
      <c r="A343" s="102">
        <f t="shared" si="287"/>
        <v>45219</v>
      </c>
      <c r="B343" s="103">
        <f t="shared" si="279"/>
        <v>602.55494649000002</v>
      </c>
      <c r="C343" s="180">
        <f t="shared" si="297"/>
        <v>590.93828782600417</v>
      </c>
      <c r="D343" s="104">
        <f t="shared" si="288"/>
        <v>1101.204</v>
      </c>
      <c r="E343" s="105">
        <f t="shared" si="274"/>
        <v>1099.71</v>
      </c>
      <c r="F343" s="106">
        <f t="shared" si="275"/>
        <v>45158</v>
      </c>
      <c r="G343" s="107">
        <f t="shared" si="280"/>
        <v>-1.3566968518093914E-3</v>
      </c>
      <c r="H343" s="108">
        <f t="shared" si="293"/>
        <v>45250</v>
      </c>
      <c r="I343" s="108">
        <f t="shared" si="281"/>
        <v>45219</v>
      </c>
      <c r="J343" s="109">
        <f t="shared" si="289"/>
        <v>21</v>
      </c>
      <c r="K343" s="109">
        <f t="shared" si="278"/>
        <v>21</v>
      </c>
      <c r="L343" s="8">
        <f t="shared" si="290"/>
        <v>1</v>
      </c>
      <c r="M343" s="110">
        <f t="shared" si="277"/>
        <v>1</v>
      </c>
      <c r="N343" s="110">
        <f t="shared" si="272"/>
        <v>1.0071241942009983</v>
      </c>
      <c r="O343" s="103">
        <f t="shared" si="276"/>
        <v>1.0071241900000001</v>
      </c>
      <c r="P343" s="103">
        <f t="shared" si="282"/>
        <v>595.14824446</v>
      </c>
      <c r="Q343" s="11">
        <f t="shared" si="296"/>
        <v>11</v>
      </c>
      <c r="R343" s="30">
        <f t="shared" si="291"/>
        <v>4.9653999999999997E-2</v>
      </c>
      <c r="S343" s="8">
        <f t="shared" si="283"/>
        <v>29.55149093</v>
      </c>
      <c r="T343" s="113">
        <f t="shared" si="292"/>
        <v>0.16</v>
      </c>
      <c r="U343" s="111">
        <f t="shared" si="273"/>
        <v>21</v>
      </c>
      <c r="V343" s="111">
        <v>252</v>
      </c>
      <c r="W343" s="110">
        <f t="shared" si="284"/>
        <v>1.0124451379999999</v>
      </c>
      <c r="X343" s="103">
        <f t="shared" si="285"/>
        <v>7.4067020299999999</v>
      </c>
      <c r="Y343" s="103">
        <f t="shared" si="286"/>
        <v>36.958192959999998</v>
      </c>
      <c r="Z343" s="114" t="str">
        <f t="shared" si="294"/>
        <v>A+J=</v>
      </c>
      <c r="AA343" s="108">
        <f t="shared" si="295"/>
        <v>45219</v>
      </c>
      <c r="AB343" s="4"/>
      <c r="AD343" s="178">
        <f>[2]Plan1!A402</f>
        <v>48829</v>
      </c>
      <c r="AE343" s="129" t="str">
        <f>[2]Plan1!C402</f>
        <v>Independência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22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3"/>
      <c r="DH343" s="1"/>
      <c r="DI343" s="1"/>
      <c r="DJ343" s="1"/>
      <c r="DK343" s="1"/>
      <c r="DL343" s="1"/>
      <c r="DM343" s="1"/>
      <c r="DN343" s="1"/>
      <c r="DO343" s="1"/>
      <c r="DP343" s="1"/>
      <c r="DQ343" s="4"/>
      <c r="DR343" s="1"/>
      <c r="DS343" s="1"/>
      <c r="DT343" s="1"/>
      <c r="DU343" s="1"/>
      <c r="DV343" s="1"/>
      <c r="DW343" s="1"/>
    </row>
    <row r="344" spans="1:127" ht="15" x14ac:dyDescent="0.2">
      <c r="A344" s="102">
        <f t="shared" si="287"/>
        <v>45220</v>
      </c>
      <c r="B344" s="103">
        <f t="shared" si="279"/>
        <v>566.03892790999998</v>
      </c>
      <c r="C344" s="180">
        <f t="shared" si="297"/>
        <v>561.59583808303853</v>
      </c>
      <c r="D344" s="104">
        <f t="shared" si="288"/>
        <v>1099.71</v>
      </c>
      <c r="E344" s="105">
        <f t="shared" si="274"/>
        <v>1103.74</v>
      </c>
      <c r="F344" s="106">
        <f t="shared" si="275"/>
        <v>45189</v>
      </c>
      <c r="G344" s="107">
        <f t="shared" si="280"/>
        <v>3.6646024861100024E-3</v>
      </c>
      <c r="H344" s="108">
        <f t="shared" si="293"/>
        <v>45250</v>
      </c>
      <c r="I344" s="108">
        <f t="shared" si="281"/>
        <v>45250</v>
      </c>
      <c r="J344" s="109">
        <f t="shared" si="289"/>
        <v>19</v>
      </c>
      <c r="K344" s="109">
        <f t="shared" si="278"/>
        <v>1</v>
      </c>
      <c r="L344" s="8">
        <f t="shared" si="290"/>
        <v>1.0001925300000001</v>
      </c>
      <c r="M344" s="110">
        <f t="shared" si="277"/>
        <v>1</v>
      </c>
      <c r="N344" s="110">
        <f t="shared" si="272"/>
        <v>1.0071241942009983</v>
      </c>
      <c r="O344" s="103">
        <f t="shared" si="276"/>
        <v>1.0073180900000001</v>
      </c>
      <c r="P344" s="103">
        <f t="shared" si="282"/>
        <v>565.70564695999997</v>
      </c>
      <c r="Q344" s="11">
        <f t="shared" si="296"/>
        <v>0</v>
      </c>
      <c r="R344" s="30">
        <f t="shared" si="291"/>
        <v>0</v>
      </c>
      <c r="S344" s="8">
        <f t="shared" si="283"/>
        <v>0</v>
      </c>
      <c r="T344" s="113">
        <f t="shared" si="292"/>
        <v>0.16</v>
      </c>
      <c r="U344" s="111">
        <f t="shared" si="273"/>
        <v>1</v>
      </c>
      <c r="V344" s="111">
        <v>252</v>
      </c>
      <c r="W344" s="110">
        <f t="shared" si="284"/>
        <v>1.0005891419999999</v>
      </c>
      <c r="X344" s="103">
        <f t="shared" si="285"/>
        <v>0.33328095000000002</v>
      </c>
      <c r="Y344" s="103">
        <f t="shared" si="286"/>
        <v>0</v>
      </c>
      <c r="Z344" s="114" t="str">
        <f t="shared" si="294"/>
        <v>A+J=</v>
      </c>
      <c r="AA344" s="108">
        <f t="shared" si="295"/>
        <v>45250</v>
      </c>
      <c r="AB344" s="4"/>
      <c r="AD344" s="178">
        <f>[2]Plan1!A403</f>
        <v>48864</v>
      </c>
      <c r="AE344" s="129" t="str">
        <f>[2]Plan1!C403</f>
        <v>Nossa Sr.a Aparecida - Padroeira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22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3"/>
      <c r="DH344" s="1"/>
      <c r="DI344" s="1"/>
      <c r="DJ344" s="1"/>
      <c r="DK344" s="1"/>
      <c r="DL344" s="1"/>
      <c r="DM344" s="1"/>
      <c r="DN344" s="1"/>
      <c r="DO344" s="1"/>
      <c r="DP344" s="1"/>
      <c r="DQ344" s="4"/>
      <c r="DR344" s="1"/>
      <c r="DS344" s="1"/>
      <c r="DT344" s="1"/>
      <c r="DU344" s="1"/>
      <c r="DV344" s="1"/>
      <c r="DW344" s="1"/>
    </row>
    <row r="345" spans="1:127" ht="15" x14ac:dyDescent="0.2">
      <c r="A345" s="102">
        <f t="shared" si="287"/>
        <v>45221</v>
      </c>
      <c r="B345" s="103">
        <f t="shared" si="279"/>
        <v>566.03892790999998</v>
      </c>
      <c r="C345" s="180">
        <f t="shared" si="297"/>
        <v>561.59583808303853</v>
      </c>
      <c r="D345" s="104">
        <f t="shared" si="288"/>
        <v>1099.71</v>
      </c>
      <c r="E345" s="105">
        <f t="shared" si="274"/>
        <v>1103.74</v>
      </c>
      <c r="F345" s="106">
        <f t="shared" si="275"/>
        <v>45189</v>
      </c>
      <c r="G345" s="107">
        <f t="shared" si="280"/>
        <v>3.6646024861100024E-3</v>
      </c>
      <c r="H345" s="108">
        <f t="shared" si="293"/>
        <v>45250</v>
      </c>
      <c r="I345" s="108">
        <f t="shared" si="281"/>
        <v>45250</v>
      </c>
      <c r="J345" s="109">
        <f t="shared" si="289"/>
        <v>19</v>
      </c>
      <c r="K345" s="109">
        <f t="shared" si="278"/>
        <v>1</v>
      </c>
      <c r="L345" s="8">
        <f t="shared" si="290"/>
        <v>1.0001925300000001</v>
      </c>
      <c r="M345" s="110">
        <f t="shared" si="277"/>
        <v>1</v>
      </c>
      <c r="N345" s="110">
        <f t="shared" si="272"/>
        <v>1.0071241942009983</v>
      </c>
      <c r="O345" s="103">
        <f t="shared" si="276"/>
        <v>1.0073180900000001</v>
      </c>
      <c r="P345" s="103">
        <f t="shared" si="282"/>
        <v>565.70564695999997</v>
      </c>
      <c r="Q345" s="11">
        <f t="shared" si="296"/>
        <v>0</v>
      </c>
      <c r="R345" s="30">
        <f t="shared" si="291"/>
        <v>0</v>
      </c>
      <c r="S345" s="8">
        <f t="shared" si="283"/>
        <v>0</v>
      </c>
      <c r="T345" s="113">
        <f t="shared" si="292"/>
        <v>0.16</v>
      </c>
      <c r="U345" s="111">
        <f t="shared" si="273"/>
        <v>1</v>
      </c>
      <c r="V345" s="111">
        <v>252</v>
      </c>
      <c r="W345" s="110">
        <f t="shared" si="284"/>
        <v>1.0005891419999999</v>
      </c>
      <c r="X345" s="103">
        <f t="shared" si="285"/>
        <v>0.33328095000000002</v>
      </c>
      <c r="Y345" s="103">
        <f t="shared" si="286"/>
        <v>0</v>
      </c>
      <c r="Z345" s="114" t="str">
        <f t="shared" si="294"/>
        <v>A+J=</v>
      </c>
      <c r="AA345" s="108">
        <f t="shared" si="295"/>
        <v>45250</v>
      </c>
      <c r="AB345" s="4"/>
      <c r="AD345" s="178">
        <f>[2]Plan1!A404</f>
        <v>48885</v>
      </c>
      <c r="AE345" s="129" t="str">
        <f>[2]Plan1!C404</f>
        <v>Finados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22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3"/>
      <c r="DH345" s="1"/>
      <c r="DI345" s="1"/>
      <c r="DJ345" s="1"/>
      <c r="DK345" s="1"/>
      <c r="DL345" s="1"/>
      <c r="DM345" s="1"/>
      <c r="DN345" s="1"/>
      <c r="DO345" s="1"/>
      <c r="DP345" s="1"/>
      <c r="DQ345" s="4"/>
      <c r="DR345" s="1"/>
      <c r="DS345" s="1"/>
      <c r="DT345" s="1"/>
      <c r="DU345" s="1"/>
      <c r="DV345" s="1"/>
      <c r="DW345" s="1"/>
    </row>
    <row r="346" spans="1:127" ht="15" x14ac:dyDescent="0.2">
      <c r="A346" s="102">
        <f t="shared" si="287"/>
        <v>45222</v>
      </c>
      <c r="B346" s="103">
        <f t="shared" si="279"/>
        <v>566.03892790999998</v>
      </c>
      <c r="C346" s="180">
        <f t="shared" si="297"/>
        <v>561.59583808303853</v>
      </c>
      <c r="D346" s="104">
        <f t="shared" si="288"/>
        <v>1099.71</v>
      </c>
      <c r="E346" s="105">
        <f t="shared" si="274"/>
        <v>1103.74</v>
      </c>
      <c r="F346" s="106">
        <f t="shared" si="275"/>
        <v>45189</v>
      </c>
      <c r="G346" s="107">
        <f t="shared" si="280"/>
        <v>3.6646024861100024E-3</v>
      </c>
      <c r="H346" s="108">
        <f t="shared" si="293"/>
        <v>45250</v>
      </c>
      <c r="I346" s="108">
        <f t="shared" si="281"/>
        <v>45250</v>
      </c>
      <c r="J346" s="109">
        <f t="shared" si="289"/>
        <v>19</v>
      </c>
      <c r="K346" s="109">
        <f t="shared" si="278"/>
        <v>1</v>
      </c>
      <c r="L346" s="8">
        <f t="shared" si="290"/>
        <v>1.0001925300000001</v>
      </c>
      <c r="M346" s="110">
        <f t="shared" si="277"/>
        <v>1</v>
      </c>
      <c r="N346" s="110">
        <f t="shared" si="272"/>
        <v>1.0071241942009983</v>
      </c>
      <c r="O346" s="103">
        <f t="shared" si="276"/>
        <v>1.0073180900000001</v>
      </c>
      <c r="P346" s="103">
        <f t="shared" si="282"/>
        <v>565.70564695999997</v>
      </c>
      <c r="Q346" s="11">
        <f t="shared" si="296"/>
        <v>0</v>
      </c>
      <c r="R346" s="30">
        <f t="shared" si="291"/>
        <v>0</v>
      </c>
      <c r="S346" s="8">
        <f t="shared" si="283"/>
        <v>0</v>
      </c>
      <c r="T346" s="113">
        <f t="shared" si="292"/>
        <v>0.16</v>
      </c>
      <c r="U346" s="111">
        <f t="shared" si="273"/>
        <v>1</v>
      </c>
      <c r="V346" s="111">
        <v>252</v>
      </c>
      <c r="W346" s="110">
        <f t="shared" si="284"/>
        <v>1.0005891419999999</v>
      </c>
      <c r="X346" s="103">
        <f t="shared" si="285"/>
        <v>0.33328095000000002</v>
      </c>
      <c r="Y346" s="103">
        <f t="shared" si="286"/>
        <v>0</v>
      </c>
      <c r="Z346" s="114" t="str">
        <f t="shared" si="294"/>
        <v>A+J=</v>
      </c>
      <c r="AA346" s="108">
        <f t="shared" si="295"/>
        <v>45250</v>
      </c>
      <c r="AB346" s="4"/>
      <c r="AD346" s="178">
        <f>[2]Plan1!A405</f>
        <v>48898</v>
      </c>
      <c r="AE346" s="129" t="str">
        <f>[2]Plan1!C405</f>
        <v>Proclamação da República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22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3"/>
      <c r="DH346" s="1"/>
      <c r="DI346" s="1"/>
      <c r="DJ346" s="1"/>
      <c r="DK346" s="1"/>
      <c r="DL346" s="1"/>
      <c r="DM346" s="1"/>
      <c r="DN346" s="1"/>
      <c r="DO346" s="1"/>
      <c r="DP346" s="1"/>
      <c r="DQ346" s="4"/>
      <c r="DR346" s="1"/>
      <c r="DS346" s="1"/>
      <c r="DT346" s="1"/>
      <c r="DU346" s="1"/>
      <c r="DV346" s="1"/>
      <c r="DW346" s="1"/>
    </row>
    <row r="347" spans="1:127" ht="15" x14ac:dyDescent="0.2">
      <c r="A347" s="102">
        <f t="shared" si="287"/>
        <v>45223</v>
      </c>
      <c r="B347" s="103">
        <f t="shared" si="279"/>
        <v>566.48145450000004</v>
      </c>
      <c r="C347" s="180">
        <f t="shared" si="297"/>
        <v>561.59583808303853</v>
      </c>
      <c r="D347" s="104">
        <f t="shared" si="288"/>
        <v>1099.71</v>
      </c>
      <c r="E347" s="105">
        <f t="shared" si="274"/>
        <v>1103.74</v>
      </c>
      <c r="F347" s="106">
        <f t="shared" si="275"/>
        <v>45189</v>
      </c>
      <c r="G347" s="107">
        <f t="shared" si="280"/>
        <v>3.6646024861100024E-3</v>
      </c>
      <c r="H347" s="108">
        <f t="shared" si="293"/>
        <v>45250</v>
      </c>
      <c r="I347" s="108">
        <f t="shared" si="281"/>
        <v>45250</v>
      </c>
      <c r="J347" s="109">
        <f t="shared" si="289"/>
        <v>19</v>
      </c>
      <c r="K347" s="109">
        <f t="shared" si="278"/>
        <v>2</v>
      </c>
      <c r="L347" s="8">
        <f t="shared" si="290"/>
        <v>1.0003851100000001</v>
      </c>
      <c r="M347" s="110">
        <f t="shared" si="277"/>
        <v>1</v>
      </c>
      <c r="N347" s="110">
        <f t="shared" si="272"/>
        <v>1.0071241942009983</v>
      </c>
      <c r="O347" s="103">
        <f t="shared" si="276"/>
        <v>1.0075120399999999</v>
      </c>
      <c r="P347" s="103">
        <f t="shared" si="282"/>
        <v>565.81456848000005</v>
      </c>
      <c r="Q347" s="11">
        <f t="shared" si="296"/>
        <v>0</v>
      </c>
      <c r="R347" s="30">
        <f t="shared" si="291"/>
        <v>0</v>
      </c>
      <c r="S347" s="8">
        <f t="shared" si="283"/>
        <v>0</v>
      </c>
      <c r="T347" s="113">
        <f t="shared" si="292"/>
        <v>0.16</v>
      </c>
      <c r="U347" s="111">
        <f t="shared" si="273"/>
        <v>2</v>
      </c>
      <c r="V347" s="111">
        <v>252</v>
      </c>
      <c r="W347" s="110">
        <f t="shared" si="284"/>
        <v>1.0011786300000001</v>
      </c>
      <c r="X347" s="103">
        <f t="shared" si="285"/>
        <v>0.66688601999999997</v>
      </c>
      <c r="Y347" s="103">
        <f t="shared" si="286"/>
        <v>0</v>
      </c>
      <c r="Z347" s="114" t="str">
        <f t="shared" si="294"/>
        <v>A+J=</v>
      </c>
      <c r="AA347" s="108">
        <f t="shared" si="295"/>
        <v>45250</v>
      </c>
      <c r="AB347" s="4"/>
      <c r="AD347" s="178">
        <f>[2]Plan1!A406</f>
        <v>48903</v>
      </c>
      <c r="AE347" s="129" t="str">
        <f>[2]Plan1!C406</f>
        <v>Dia Nacional de Zumbi e da Consciência Negra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22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3"/>
      <c r="DH347" s="1"/>
      <c r="DI347" s="1"/>
      <c r="DJ347" s="1"/>
      <c r="DK347" s="1"/>
      <c r="DL347" s="1"/>
      <c r="DM347" s="1"/>
      <c r="DN347" s="1"/>
      <c r="DO347" s="1"/>
      <c r="DP347" s="1"/>
      <c r="DQ347" s="4"/>
      <c r="DR347" s="1"/>
      <c r="DS347" s="1"/>
      <c r="DT347" s="1"/>
      <c r="DU347" s="1"/>
      <c r="DV347" s="1"/>
      <c r="DW347" s="1"/>
    </row>
    <row r="348" spans="1:127" ht="15" x14ac:dyDescent="0.2">
      <c r="A348" s="102">
        <f t="shared" si="287"/>
        <v>45224</v>
      </c>
      <c r="B348" s="103">
        <f t="shared" si="279"/>
        <v>566.92433513000003</v>
      </c>
      <c r="C348" s="180">
        <f t="shared" si="297"/>
        <v>561.59583808303853</v>
      </c>
      <c r="D348" s="104">
        <f t="shared" si="288"/>
        <v>1099.71</v>
      </c>
      <c r="E348" s="105">
        <f t="shared" si="274"/>
        <v>1103.74</v>
      </c>
      <c r="F348" s="106">
        <f t="shared" si="275"/>
        <v>45189</v>
      </c>
      <c r="G348" s="107">
        <f t="shared" si="280"/>
        <v>3.6646024861100024E-3</v>
      </c>
      <c r="H348" s="108">
        <f t="shared" si="293"/>
        <v>45250</v>
      </c>
      <c r="I348" s="108">
        <f t="shared" si="281"/>
        <v>45250</v>
      </c>
      <c r="J348" s="109">
        <f t="shared" si="289"/>
        <v>19</v>
      </c>
      <c r="K348" s="109">
        <f t="shared" si="278"/>
        <v>3</v>
      </c>
      <c r="L348" s="8">
        <f t="shared" si="290"/>
        <v>1.0005777300000001</v>
      </c>
      <c r="M348" s="110">
        <f t="shared" si="277"/>
        <v>1</v>
      </c>
      <c r="N348" s="110">
        <f t="shared" si="272"/>
        <v>1.0071241942009983</v>
      </c>
      <c r="O348" s="103">
        <f t="shared" si="276"/>
        <v>1.00770604</v>
      </c>
      <c r="P348" s="103">
        <f t="shared" si="282"/>
        <v>565.92351807</v>
      </c>
      <c r="Q348" s="11">
        <f t="shared" si="296"/>
        <v>0</v>
      </c>
      <c r="R348" s="30">
        <f t="shared" si="291"/>
        <v>0</v>
      </c>
      <c r="S348" s="8">
        <f t="shared" si="283"/>
        <v>0</v>
      </c>
      <c r="T348" s="113">
        <f t="shared" si="292"/>
        <v>0.16</v>
      </c>
      <c r="U348" s="111">
        <f t="shared" si="273"/>
        <v>3</v>
      </c>
      <c r="V348" s="111">
        <v>252</v>
      </c>
      <c r="W348" s="110">
        <f t="shared" si="284"/>
        <v>1.001768467</v>
      </c>
      <c r="X348" s="103">
        <f t="shared" si="285"/>
        <v>1.0008170599999999</v>
      </c>
      <c r="Y348" s="103">
        <f t="shared" si="286"/>
        <v>0</v>
      </c>
      <c r="Z348" s="114" t="str">
        <f t="shared" si="294"/>
        <v>A+J=</v>
      </c>
      <c r="AA348" s="108">
        <f t="shared" si="295"/>
        <v>45250</v>
      </c>
      <c r="AB348" s="4"/>
      <c r="AD348" s="178">
        <f>[2]Plan1!A407</f>
        <v>48938</v>
      </c>
      <c r="AE348" s="129" t="str">
        <f>[2]Plan1!C407</f>
        <v>Natal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22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3"/>
      <c r="DH348" s="1"/>
      <c r="DI348" s="1"/>
      <c r="DJ348" s="1"/>
      <c r="DK348" s="1"/>
      <c r="DL348" s="1"/>
      <c r="DM348" s="1"/>
      <c r="DN348" s="1"/>
      <c r="DO348" s="1"/>
      <c r="DP348" s="1"/>
      <c r="DQ348" s="4"/>
      <c r="DR348" s="1"/>
      <c r="DS348" s="1"/>
      <c r="DT348" s="1"/>
      <c r="DU348" s="1"/>
      <c r="DV348" s="1"/>
      <c r="DW348" s="1"/>
    </row>
    <row r="349" spans="1:127" ht="15" x14ac:dyDescent="0.2">
      <c r="A349" s="102">
        <f t="shared" si="287"/>
        <v>45225</v>
      </c>
      <c r="B349" s="103">
        <f t="shared" si="279"/>
        <v>567.36755139000002</v>
      </c>
      <c r="C349" s="180">
        <f t="shared" si="297"/>
        <v>561.59583808303853</v>
      </c>
      <c r="D349" s="104">
        <f t="shared" si="288"/>
        <v>1099.71</v>
      </c>
      <c r="E349" s="105">
        <f t="shared" si="274"/>
        <v>1103.74</v>
      </c>
      <c r="F349" s="106">
        <f t="shared" si="275"/>
        <v>45189</v>
      </c>
      <c r="G349" s="107">
        <f t="shared" si="280"/>
        <v>3.6646024861100024E-3</v>
      </c>
      <c r="H349" s="108">
        <f t="shared" si="293"/>
        <v>45250</v>
      </c>
      <c r="I349" s="108">
        <f t="shared" si="281"/>
        <v>45250</v>
      </c>
      <c r="J349" s="109">
        <f t="shared" si="289"/>
        <v>19</v>
      </c>
      <c r="K349" s="109">
        <f t="shared" si="278"/>
        <v>4</v>
      </c>
      <c r="L349" s="8">
        <f t="shared" si="290"/>
        <v>1.0007703800000001</v>
      </c>
      <c r="M349" s="110">
        <f t="shared" si="277"/>
        <v>1</v>
      </c>
      <c r="N349" s="110">
        <f t="shared" si="272"/>
        <v>1.0071241942009983</v>
      </c>
      <c r="O349" s="103">
        <f t="shared" si="276"/>
        <v>1.0079000600000001</v>
      </c>
      <c r="P349" s="103">
        <f t="shared" si="282"/>
        <v>566.03247888999999</v>
      </c>
      <c r="Q349" s="11">
        <f t="shared" si="296"/>
        <v>0</v>
      </c>
      <c r="R349" s="30">
        <f t="shared" si="291"/>
        <v>0</v>
      </c>
      <c r="S349" s="8">
        <f t="shared" si="283"/>
        <v>0</v>
      </c>
      <c r="T349" s="113">
        <f t="shared" si="292"/>
        <v>0.16</v>
      </c>
      <c r="U349" s="111">
        <f t="shared" si="273"/>
        <v>4</v>
      </c>
      <c r="V349" s="111">
        <v>252</v>
      </c>
      <c r="W349" s="110">
        <f t="shared" si="284"/>
        <v>1.0023586499999999</v>
      </c>
      <c r="X349" s="103">
        <f t="shared" si="285"/>
        <v>1.3350725000000001</v>
      </c>
      <c r="Y349" s="103">
        <f t="shared" si="286"/>
        <v>0</v>
      </c>
      <c r="Z349" s="114" t="str">
        <f t="shared" si="294"/>
        <v>A+J=</v>
      </c>
      <c r="AA349" s="108">
        <f t="shared" si="295"/>
        <v>45250</v>
      </c>
      <c r="AB349" s="4"/>
      <c r="AD349" s="178">
        <f>[2]Plan1!A408</f>
        <v>48945</v>
      </c>
      <c r="AE349" s="129" t="str">
        <f>[2]Plan1!C408</f>
        <v>Confraternização Universal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22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3"/>
      <c r="DH349" s="1"/>
      <c r="DI349" s="1"/>
      <c r="DJ349" s="1"/>
      <c r="DK349" s="1"/>
      <c r="DL349" s="1"/>
      <c r="DM349" s="1"/>
      <c r="DN349" s="1"/>
      <c r="DO349" s="1"/>
      <c r="DP349" s="1"/>
      <c r="DQ349" s="4"/>
      <c r="DR349" s="1"/>
      <c r="DS349" s="1"/>
      <c r="DT349" s="1"/>
      <c r="DU349" s="1"/>
      <c r="DV349" s="1"/>
      <c r="DW349" s="1"/>
    </row>
    <row r="350" spans="1:127" ht="15" x14ac:dyDescent="0.2">
      <c r="A350" s="102">
        <f t="shared" si="287"/>
        <v>45226</v>
      </c>
      <c r="B350" s="103">
        <f t="shared" si="279"/>
        <v>567.81111075999991</v>
      </c>
      <c r="C350" s="180">
        <f t="shared" si="297"/>
        <v>561.59583808303853</v>
      </c>
      <c r="D350" s="104">
        <f t="shared" si="288"/>
        <v>1099.71</v>
      </c>
      <c r="E350" s="105">
        <f t="shared" si="274"/>
        <v>1103.74</v>
      </c>
      <c r="F350" s="106">
        <f t="shared" si="275"/>
        <v>45189</v>
      </c>
      <c r="G350" s="107">
        <f t="shared" si="280"/>
        <v>3.6646024861100024E-3</v>
      </c>
      <c r="H350" s="108">
        <f t="shared" si="293"/>
        <v>45250</v>
      </c>
      <c r="I350" s="108">
        <f t="shared" si="281"/>
        <v>45250</v>
      </c>
      <c r="J350" s="109">
        <f t="shared" si="289"/>
        <v>19</v>
      </c>
      <c r="K350" s="109">
        <f t="shared" si="278"/>
        <v>5</v>
      </c>
      <c r="L350" s="8">
        <f t="shared" si="290"/>
        <v>1.0009630599999999</v>
      </c>
      <c r="M350" s="110">
        <f t="shared" si="277"/>
        <v>1</v>
      </c>
      <c r="N350" s="110">
        <f t="shared" si="272"/>
        <v>1.0071241942009983</v>
      </c>
      <c r="O350" s="103">
        <f t="shared" si="276"/>
        <v>1.00809411</v>
      </c>
      <c r="P350" s="103">
        <f t="shared" si="282"/>
        <v>566.14145656999995</v>
      </c>
      <c r="Q350" s="11">
        <f t="shared" si="296"/>
        <v>0</v>
      </c>
      <c r="R350" s="30">
        <f t="shared" si="291"/>
        <v>0</v>
      </c>
      <c r="S350" s="8">
        <f t="shared" si="283"/>
        <v>0</v>
      </c>
      <c r="T350" s="113">
        <f t="shared" si="292"/>
        <v>0.16</v>
      </c>
      <c r="U350" s="111">
        <f t="shared" si="273"/>
        <v>5</v>
      </c>
      <c r="V350" s="111">
        <v>252</v>
      </c>
      <c r="W350" s="110">
        <f t="shared" si="284"/>
        <v>1.0029491820000001</v>
      </c>
      <c r="X350" s="103">
        <f t="shared" si="285"/>
        <v>1.6696541899999999</v>
      </c>
      <c r="Y350" s="103">
        <f t="shared" si="286"/>
        <v>0</v>
      </c>
      <c r="Z350" s="114" t="str">
        <f t="shared" si="294"/>
        <v>A+J=</v>
      </c>
      <c r="AA350" s="108">
        <f t="shared" si="295"/>
        <v>45250</v>
      </c>
      <c r="AB350" s="4"/>
      <c r="AD350" s="178">
        <f>[2]Plan1!A409</f>
        <v>48995</v>
      </c>
      <c r="AE350" s="129" t="str">
        <f>[2]Plan1!C409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22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3"/>
      <c r="DH350" s="1"/>
      <c r="DI350" s="1"/>
      <c r="DJ350" s="1"/>
      <c r="DK350" s="1"/>
      <c r="DL350" s="1"/>
      <c r="DM350" s="1"/>
      <c r="DN350" s="1"/>
      <c r="DO350" s="1"/>
      <c r="DP350" s="1"/>
      <c r="DQ350" s="4"/>
      <c r="DR350" s="1"/>
      <c r="DS350" s="1"/>
      <c r="DT350" s="1"/>
      <c r="DU350" s="1"/>
      <c r="DV350" s="1"/>
      <c r="DW350" s="1"/>
    </row>
    <row r="351" spans="1:127" ht="15" x14ac:dyDescent="0.2">
      <c r="A351" s="102">
        <f t="shared" si="287"/>
        <v>45227</v>
      </c>
      <c r="B351" s="103">
        <f t="shared" si="279"/>
        <v>568.25502348999999</v>
      </c>
      <c r="C351" s="180">
        <f t="shared" si="297"/>
        <v>561.59583808303853</v>
      </c>
      <c r="D351" s="104">
        <f t="shared" si="288"/>
        <v>1099.71</v>
      </c>
      <c r="E351" s="105">
        <f t="shared" si="274"/>
        <v>1103.74</v>
      </c>
      <c r="F351" s="106">
        <f t="shared" si="275"/>
        <v>45189</v>
      </c>
      <c r="G351" s="107">
        <f t="shared" si="280"/>
        <v>3.6646024861100024E-3</v>
      </c>
      <c r="H351" s="108">
        <f t="shared" si="293"/>
        <v>45250</v>
      </c>
      <c r="I351" s="108">
        <f t="shared" si="281"/>
        <v>45250</v>
      </c>
      <c r="J351" s="109">
        <f t="shared" si="289"/>
        <v>19</v>
      </c>
      <c r="K351" s="109">
        <f t="shared" si="278"/>
        <v>6</v>
      </c>
      <c r="L351" s="8">
        <f t="shared" si="290"/>
        <v>1.0011557900000001</v>
      </c>
      <c r="M351" s="110">
        <f t="shared" si="277"/>
        <v>1</v>
      </c>
      <c r="N351" s="110">
        <f t="shared" ref="N351:N414" si="298">IF(I351&gt;I350,N350*M351,N350)</f>
        <v>1.0071241942009983</v>
      </c>
      <c r="O351" s="103">
        <f t="shared" si="276"/>
        <v>1.0082882099999999</v>
      </c>
      <c r="P351" s="103">
        <f t="shared" si="282"/>
        <v>566.25046232</v>
      </c>
      <c r="Q351" s="11">
        <f t="shared" si="296"/>
        <v>0</v>
      </c>
      <c r="R351" s="30">
        <f t="shared" si="291"/>
        <v>0</v>
      </c>
      <c r="S351" s="8">
        <f t="shared" si="283"/>
        <v>0</v>
      </c>
      <c r="T351" s="113">
        <f t="shared" si="292"/>
        <v>0.16</v>
      </c>
      <c r="U351" s="111">
        <f t="shared" si="273"/>
        <v>6</v>
      </c>
      <c r="V351" s="111">
        <v>252</v>
      </c>
      <c r="W351" s="110">
        <f t="shared" si="284"/>
        <v>1.003540061</v>
      </c>
      <c r="X351" s="103">
        <f t="shared" si="285"/>
        <v>2.0045611700000001</v>
      </c>
      <c r="Y351" s="103">
        <f t="shared" si="286"/>
        <v>0</v>
      </c>
      <c r="Z351" s="114" t="str">
        <f t="shared" si="294"/>
        <v>A+J=</v>
      </c>
      <c r="AA351" s="108">
        <f t="shared" si="295"/>
        <v>45250</v>
      </c>
      <c r="AB351" s="4"/>
      <c r="AD351" s="178">
        <f>[2]Plan1!A410</f>
        <v>48996</v>
      </c>
      <c r="AE351" s="129" t="str">
        <f>[2]Plan1!C410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22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3"/>
      <c r="DH351" s="1"/>
      <c r="DI351" s="1"/>
      <c r="DJ351" s="1"/>
      <c r="DK351" s="1"/>
      <c r="DL351" s="1"/>
      <c r="DM351" s="1"/>
      <c r="DN351" s="1"/>
      <c r="DO351" s="1"/>
      <c r="DP351" s="1"/>
      <c r="DQ351" s="4"/>
      <c r="DR351" s="1"/>
      <c r="DS351" s="1"/>
      <c r="DT351" s="1"/>
      <c r="DU351" s="1"/>
      <c r="DV351" s="1"/>
      <c r="DW351" s="1"/>
    </row>
    <row r="352" spans="1:127" ht="15" x14ac:dyDescent="0.2">
      <c r="A352" s="102">
        <f t="shared" si="287"/>
        <v>45228</v>
      </c>
      <c r="B352" s="103">
        <f t="shared" si="279"/>
        <v>568.25502348999999</v>
      </c>
      <c r="C352" s="180">
        <f t="shared" si="297"/>
        <v>561.59583808303853</v>
      </c>
      <c r="D352" s="104">
        <f t="shared" si="288"/>
        <v>1099.71</v>
      </c>
      <c r="E352" s="105">
        <f t="shared" si="274"/>
        <v>1103.74</v>
      </c>
      <c r="F352" s="106">
        <f t="shared" si="275"/>
        <v>45189</v>
      </c>
      <c r="G352" s="107">
        <f t="shared" si="280"/>
        <v>3.6646024861100024E-3</v>
      </c>
      <c r="H352" s="108">
        <f t="shared" si="293"/>
        <v>45250</v>
      </c>
      <c r="I352" s="108">
        <f t="shared" si="281"/>
        <v>45250</v>
      </c>
      <c r="J352" s="109">
        <f t="shared" si="289"/>
        <v>19</v>
      </c>
      <c r="K352" s="109">
        <f t="shared" si="278"/>
        <v>6</v>
      </c>
      <c r="L352" s="8">
        <f t="shared" si="290"/>
        <v>1.0011557900000001</v>
      </c>
      <c r="M352" s="110">
        <f t="shared" si="277"/>
        <v>1</v>
      </c>
      <c r="N352" s="110">
        <f t="shared" si="298"/>
        <v>1.0071241942009983</v>
      </c>
      <c r="O352" s="103">
        <f t="shared" si="276"/>
        <v>1.0082882099999999</v>
      </c>
      <c r="P352" s="103">
        <f t="shared" si="282"/>
        <v>566.25046232</v>
      </c>
      <c r="Q352" s="11">
        <f t="shared" si="296"/>
        <v>0</v>
      </c>
      <c r="R352" s="30">
        <f t="shared" si="291"/>
        <v>0</v>
      </c>
      <c r="S352" s="8">
        <f t="shared" si="283"/>
        <v>0</v>
      </c>
      <c r="T352" s="113">
        <f t="shared" si="292"/>
        <v>0.16</v>
      </c>
      <c r="U352" s="111">
        <f t="shared" si="273"/>
        <v>6</v>
      </c>
      <c r="V352" s="111">
        <v>252</v>
      </c>
      <c r="W352" s="110">
        <f t="shared" si="284"/>
        <v>1.003540061</v>
      </c>
      <c r="X352" s="103">
        <f t="shared" si="285"/>
        <v>2.0045611700000001</v>
      </c>
      <c r="Y352" s="103">
        <f t="shared" si="286"/>
        <v>0</v>
      </c>
      <c r="Z352" s="114" t="str">
        <f t="shared" si="294"/>
        <v>A+J=</v>
      </c>
      <c r="AA352" s="108">
        <f t="shared" si="295"/>
        <v>45250</v>
      </c>
      <c r="AB352" s="4"/>
      <c r="AD352" s="178">
        <f>[2]Plan1!A411</f>
        <v>49041</v>
      </c>
      <c r="AE352" s="129" t="str">
        <f>[2]Plan1!C411</f>
        <v>Paixão de Cristo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22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3"/>
      <c r="DH352" s="1"/>
      <c r="DI352" s="1"/>
      <c r="DJ352" s="1"/>
      <c r="DK352" s="1"/>
      <c r="DL352" s="1"/>
      <c r="DM352" s="1"/>
      <c r="DN352" s="1"/>
      <c r="DO352" s="1"/>
      <c r="DP352" s="1"/>
      <c r="DQ352" s="4"/>
      <c r="DR352" s="1"/>
      <c r="DS352" s="1"/>
      <c r="DT352" s="1"/>
      <c r="DU352" s="1"/>
      <c r="DV352" s="1"/>
      <c r="DW352" s="1"/>
    </row>
    <row r="353" spans="1:127" ht="15" x14ac:dyDescent="0.2">
      <c r="A353" s="102">
        <f t="shared" si="287"/>
        <v>45229</v>
      </c>
      <c r="B353" s="103">
        <f t="shared" si="279"/>
        <v>568.25502348999999</v>
      </c>
      <c r="C353" s="180">
        <f t="shared" si="297"/>
        <v>561.59583808303853</v>
      </c>
      <c r="D353" s="104">
        <f t="shared" si="288"/>
        <v>1099.71</v>
      </c>
      <c r="E353" s="105">
        <f t="shared" si="274"/>
        <v>1103.74</v>
      </c>
      <c r="F353" s="106">
        <f t="shared" si="275"/>
        <v>45189</v>
      </c>
      <c r="G353" s="107">
        <f t="shared" si="280"/>
        <v>3.6646024861100024E-3</v>
      </c>
      <c r="H353" s="108">
        <f t="shared" si="293"/>
        <v>45250</v>
      </c>
      <c r="I353" s="108">
        <f t="shared" si="281"/>
        <v>45250</v>
      </c>
      <c r="J353" s="109">
        <f t="shared" si="289"/>
        <v>19</v>
      </c>
      <c r="K353" s="109">
        <f t="shared" si="278"/>
        <v>6</v>
      </c>
      <c r="L353" s="8">
        <f t="shared" si="290"/>
        <v>1.0011557900000001</v>
      </c>
      <c r="M353" s="110">
        <f t="shared" si="277"/>
        <v>1</v>
      </c>
      <c r="N353" s="110">
        <f t="shared" si="298"/>
        <v>1.0071241942009983</v>
      </c>
      <c r="O353" s="103">
        <f t="shared" si="276"/>
        <v>1.0082882099999999</v>
      </c>
      <c r="P353" s="103">
        <f t="shared" si="282"/>
        <v>566.25046232</v>
      </c>
      <c r="Q353" s="11">
        <f t="shared" si="296"/>
        <v>0</v>
      </c>
      <c r="R353" s="30">
        <f t="shared" si="291"/>
        <v>0</v>
      </c>
      <c r="S353" s="8">
        <f t="shared" si="283"/>
        <v>0</v>
      </c>
      <c r="T353" s="113">
        <f t="shared" si="292"/>
        <v>0.16</v>
      </c>
      <c r="U353" s="111">
        <f t="shared" si="273"/>
        <v>6</v>
      </c>
      <c r="V353" s="111">
        <v>252</v>
      </c>
      <c r="W353" s="110">
        <f t="shared" si="284"/>
        <v>1.003540061</v>
      </c>
      <c r="X353" s="103">
        <f t="shared" si="285"/>
        <v>2.0045611700000001</v>
      </c>
      <c r="Y353" s="103">
        <f t="shared" si="286"/>
        <v>0</v>
      </c>
      <c r="Z353" s="114" t="str">
        <f t="shared" si="294"/>
        <v>A+J=</v>
      </c>
      <c r="AA353" s="108">
        <f t="shared" si="295"/>
        <v>45250</v>
      </c>
      <c r="AB353" s="4"/>
      <c r="AD353" s="178">
        <f>[2]Plan1!A412</f>
        <v>49055</v>
      </c>
      <c r="AE353" s="129" t="str">
        <f>[2]Plan1!C412</f>
        <v>Tiradentes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22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3"/>
      <c r="DH353" s="1"/>
      <c r="DI353" s="1"/>
      <c r="DJ353" s="1"/>
      <c r="DK353" s="1"/>
      <c r="DL353" s="1"/>
      <c r="DM353" s="1"/>
      <c r="DN353" s="1"/>
      <c r="DO353" s="1"/>
      <c r="DP353" s="1"/>
      <c r="DQ353" s="4"/>
      <c r="DR353" s="1"/>
      <c r="DS353" s="1"/>
      <c r="DT353" s="1"/>
      <c r="DU353" s="1"/>
      <c r="DV353" s="1"/>
      <c r="DW353" s="1"/>
    </row>
    <row r="354" spans="1:127" ht="15" x14ac:dyDescent="0.2">
      <c r="A354" s="102">
        <f t="shared" si="287"/>
        <v>45230</v>
      </c>
      <c r="B354" s="103">
        <f t="shared" si="279"/>
        <v>568.69928470000002</v>
      </c>
      <c r="C354" s="180">
        <f t="shared" si="297"/>
        <v>561.59583808303853</v>
      </c>
      <c r="D354" s="104">
        <f t="shared" si="288"/>
        <v>1099.71</v>
      </c>
      <c r="E354" s="105">
        <f t="shared" si="274"/>
        <v>1103.74</v>
      </c>
      <c r="F354" s="106">
        <f t="shared" si="275"/>
        <v>45189</v>
      </c>
      <c r="G354" s="107">
        <f t="shared" si="280"/>
        <v>3.6646024861100024E-3</v>
      </c>
      <c r="H354" s="108">
        <f t="shared" si="293"/>
        <v>45250</v>
      </c>
      <c r="I354" s="108">
        <f t="shared" si="281"/>
        <v>45250</v>
      </c>
      <c r="J354" s="109">
        <f t="shared" si="289"/>
        <v>19</v>
      </c>
      <c r="K354" s="109">
        <f t="shared" si="278"/>
        <v>7</v>
      </c>
      <c r="L354" s="8">
        <f t="shared" si="290"/>
        <v>1.0013485499999999</v>
      </c>
      <c r="M354" s="110">
        <f t="shared" si="277"/>
        <v>1</v>
      </c>
      <c r="N354" s="110">
        <f t="shared" si="298"/>
        <v>1.0071241942009983</v>
      </c>
      <c r="O354" s="103">
        <f t="shared" si="276"/>
        <v>1.00848235</v>
      </c>
      <c r="P354" s="103">
        <f t="shared" si="282"/>
        <v>566.35949054000002</v>
      </c>
      <c r="Q354" s="11">
        <f t="shared" si="296"/>
        <v>0</v>
      </c>
      <c r="R354" s="30">
        <f t="shared" si="291"/>
        <v>0</v>
      </c>
      <c r="S354" s="8">
        <f t="shared" si="283"/>
        <v>0</v>
      </c>
      <c r="T354" s="113">
        <f t="shared" si="292"/>
        <v>0.16</v>
      </c>
      <c r="U354" s="111">
        <f t="shared" si="273"/>
        <v>7</v>
      </c>
      <c r="V354" s="111">
        <v>252</v>
      </c>
      <c r="W354" s="110">
        <f t="shared" si="284"/>
        <v>1.004131288</v>
      </c>
      <c r="X354" s="103">
        <f t="shared" si="285"/>
        <v>2.3397941599999998</v>
      </c>
      <c r="Y354" s="103">
        <f t="shared" si="286"/>
        <v>0</v>
      </c>
      <c r="Z354" s="114" t="str">
        <f t="shared" si="294"/>
        <v>A+J=</v>
      </c>
      <c r="AA354" s="108">
        <f t="shared" si="295"/>
        <v>45250</v>
      </c>
      <c r="AB354" s="4"/>
      <c r="AD354" s="178">
        <f>[2]Plan1!A413</f>
        <v>49065</v>
      </c>
      <c r="AE354" s="129" t="str">
        <f>[2]Plan1!C413</f>
        <v>Dia do Trabalho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22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3"/>
      <c r="DH354" s="1"/>
      <c r="DI354" s="1"/>
      <c r="DJ354" s="1"/>
      <c r="DK354" s="1"/>
      <c r="DL354" s="1"/>
      <c r="DM354" s="1"/>
      <c r="DN354" s="1"/>
      <c r="DO354" s="1"/>
      <c r="DP354" s="1"/>
      <c r="DQ354" s="4"/>
      <c r="DR354" s="1"/>
      <c r="DS354" s="1"/>
      <c r="DT354" s="1"/>
      <c r="DU354" s="1"/>
      <c r="DV354" s="1"/>
      <c r="DW354" s="1"/>
    </row>
    <row r="355" spans="1:127" ht="15" x14ac:dyDescent="0.2">
      <c r="A355" s="102">
        <f t="shared" si="287"/>
        <v>45231</v>
      </c>
      <c r="B355" s="103">
        <f t="shared" si="279"/>
        <v>569.14388944999996</v>
      </c>
      <c r="C355" s="180">
        <f t="shared" si="297"/>
        <v>561.59583808303853</v>
      </c>
      <c r="D355" s="104">
        <f t="shared" si="288"/>
        <v>1099.71</v>
      </c>
      <c r="E355" s="105">
        <f t="shared" si="274"/>
        <v>1103.74</v>
      </c>
      <c r="F355" s="106">
        <f t="shared" si="275"/>
        <v>45189</v>
      </c>
      <c r="G355" s="107">
        <f t="shared" si="280"/>
        <v>3.6646024861100024E-3</v>
      </c>
      <c r="H355" s="108">
        <f t="shared" si="293"/>
        <v>45250</v>
      </c>
      <c r="I355" s="108">
        <f t="shared" si="281"/>
        <v>45250</v>
      </c>
      <c r="J355" s="109">
        <f t="shared" si="289"/>
        <v>19</v>
      </c>
      <c r="K355" s="109">
        <f t="shared" si="278"/>
        <v>8</v>
      </c>
      <c r="L355" s="8">
        <f t="shared" si="290"/>
        <v>1.0015413500000001</v>
      </c>
      <c r="M355" s="110">
        <f t="shared" si="277"/>
        <v>1</v>
      </c>
      <c r="N355" s="110">
        <f t="shared" si="298"/>
        <v>1.0071241942009983</v>
      </c>
      <c r="O355" s="103">
        <f t="shared" si="276"/>
        <v>1.0086765200000001</v>
      </c>
      <c r="P355" s="103">
        <f t="shared" si="282"/>
        <v>566.4685356</v>
      </c>
      <c r="Q355" s="11">
        <f t="shared" si="296"/>
        <v>0</v>
      </c>
      <c r="R355" s="30">
        <f t="shared" si="291"/>
        <v>0</v>
      </c>
      <c r="S355" s="8">
        <f t="shared" si="283"/>
        <v>0</v>
      </c>
      <c r="T355" s="113">
        <f t="shared" si="292"/>
        <v>0.16</v>
      </c>
      <c r="U355" s="111">
        <f t="shared" si="273"/>
        <v>8</v>
      </c>
      <c r="V355" s="111">
        <v>252</v>
      </c>
      <c r="W355" s="110">
        <f t="shared" si="284"/>
        <v>1.0047228640000001</v>
      </c>
      <c r="X355" s="103">
        <f t="shared" si="285"/>
        <v>2.67535385</v>
      </c>
      <c r="Y355" s="103">
        <f t="shared" si="286"/>
        <v>0</v>
      </c>
      <c r="Z355" s="114" t="str">
        <f t="shared" si="294"/>
        <v>A+J=</v>
      </c>
      <c r="AA355" s="108">
        <f t="shared" si="295"/>
        <v>45250</v>
      </c>
      <c r="AB355" s="4"/>
      <c r="AD355" s="178">
        <f>[2]Plan1!A414</f>
        <v>49103</v>
      </c>
      <c r="AE355" s="129" t="str">
        <f>[2]Plan1!C414</f>
        <v>Corpus Christi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22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3"/>
      <c r="DH355" s="1"/>
      <c r="DI355" s="1"/>
      <c r="DJ355" s="1"/>
      <c r="DK355" s="1"/>
      <c r="DL355" s="1"/>
      <c r="DM355" s="1"/>
      <c r="DN355" s="1"/>
      <c r="DO355" s="1"/>
      <c r="DP355" s="1"/>
      <c r="DQ355" s="4"/>
      <c r="DR355" s="1"/>
      <c r="DS355" s="1"/>
      <c r="DT355" s="1"/>
      <c r="DU355" s="1"/>
      <c r="DV355" s="1"/>
      <c r="DW355" s="1"/>
    </row>
    <row r="356" spans="1:127" ht="15" x14ac:dyDescent="0.2">
      <c r="A356" s="102">
        <f t="shared" si="287"/>
        <v>45232</v>
      </c>
      <c r="B356" s="103">
        <f t="shared" si="279"/>
        <v>569.58884297000009</v>
      </c>
      <c r="C356" s="180">
        <f t="shared" si="297"/>
        <v>561.59583808303853</v>
      </c>
      <c r="D356" s="104">
        <f t="shared" si="288"/>
        <v>1099.71</v>
      </c>
      <c r="E356" s="105">
        <f t="shared" si="274"/>
        <v>1103.74</v>
      </c>
      <c r="F356" s="106">
        <f t="shared" si="275"/>
        <v>45189</v>
      </c>
      <c r="G356" s="107">
        <f t="shared" si="280"/>
        <v>3.6646024861100024E-3</v>
      </c>
      <c r="H356" s="108">
        <f t="shared" si="293"/>
        <v>45250</v>
      </c>
      <c r="I356" s="108">
        <f t="shared" si="281"/>
        <v>45250</v>
      </c>
      <c r="J356" s="109">
        <f t="shared" si="289"/>
        <v>19</v>
      </c>
      <c r="K356" s="109">
        <f t="shared" si="278"/>
        <v>9</v>
      </c>
      <c r="L356" s="8">
        <f t="shared" si="290"/>
        <v>1.0017341900000001</v>
      </c>
      <c r="M356" s="110">
        <f t="shared" si="277"/>
        <v>1</v>
      </c>
      <c r="N356" s="110">
        <f t="shared" si="298"/>
        <v>1.0071241942009983</v>
      </c>
      <c r="O356" s="103">
        <f t="shared" si="276"/>
        <v>1.0088707299999999</v>
      </c>
      <c r="P356" s="103">
        <f t="shared" si="282"/>
        <v>566.57760313000006</v>
      </c>
      <c r="Q356" s="11">
        <f t="shared" si="296"/>
        <v>0</v>
      </c>
      <c r="R356" s="30">
        <f t="shared" si="291"/>
        <v>0</v>
      </c>
      <c r="S356" s="8">
        <f t="shared" si="283"/>
        <v>0</v>
      </c>
      <c r="T356" s="113">
        <f t="shared" si="292"/>
        <v>0.16</v>
      </c>
      <c r="U356" s="111">
        <f t="shared" si="273"/>
        <v>9</v>
      </c>
      <c r="V356" s="111">
        <v>252</v>
      </c>
      <c r="W356" s="110">
        <f t="shared" si="284"/>
        <v>1.005314788</v>
      </c>
      <c r="X356" s="103">
        <f t="shared" si="285"/>
        <v>3.01123984</v>
      </c>
      <c r="Y356" s="103">
        <f t="shared" si="286"/>
        <v>0</v>
      </c>
      <c r="Z356" s="114" t="str">
        <f t="shared" si="294"/>
        <v>A+J=</v>
      </c>
      <c r="AA356" s="108">
        <f t="shared" si="295"/>
        <v>45250</v>
      </c>
      <c r="AB356" s="4"/>
      <c r="AD356" s="178">
        <f>[2]Plan1!A415</f>
        <v>49194</v>
      </c>
      <c r="AE356" s="129" t="str">
        <f>[2]Plan1!C415</f>
        <v>Independência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22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3"/>
      <c r="DH356" s="1"/>
      <c r="DI356" s="1"/>
      <c r="DJ356" s="1"/>
      <c r="DK356" s="1"/>
      <c r="DL356" s="1"/>
      <c r="DM356" s="1"/>
      <c r="DN356" s="1"/>
      <c r="DO356" s="1"/>
      <c r="DP356" s="1"/>
      <c r="DQ356" s="4"/>
      <c r="DR356" s="1"/>
      <c r="DS356" s="1"/>
      <c r="DT356" s="1"/>
      <c r="DU356" s="1"/>
      <c r="DV356" s="1"/>
      <c r="DW356" s="1"/>
    </row>
    <row r="357" spans="1:127" ht="15" x14ac:dyDescent="0.2">
      <c r="A357" s="102">
        <f t="shared" si="287"/>
        <v>45233</v>
      </c>
      <c r="B357" s="103">
        <f t="shared" si="279"/>
        <v>569.58884297000009</v>
      </c>
      <c r="C357" s="180">
        <f t="shared" si="297"/>
        <v>561.59583808303853</v>
      </c>
      <c r="D357" s="104">
        <f t="shared" si="288"/>
        <v>1099.71</v>
      </c>
      <c r="E357" s="105">
        <f t="shared" si="274"/>
        <v>1103.74</v>
      </c>
      <c r="F357" s="106">
        <f t="shared" si="275"/>
        <v>45189</v>
      </c>
      <c r="G357" s="107">
        <f t="shared" si="280"/>
        <v>3.6646024861100024E-3</v>
      </c>
      <c r="H357" s="108">
        <f t="shared" si="293"/>
        <v>45250</v>
      </c>
      <c r="I357" s="108">
        <f t="shared" si="281"/>
        <v>45250</v>
      </c>
      <c r="J357" s="109">
        <f t="shared" si="289"/>
        <v>19</v>
      </c>
      <c r="K357" s="109">
        <f t="shared" si="278"/>
        <v>9</v>
      </c>
      <c r="L357" s="8">
        <f t="shared" si="290"/>
        <v>1.0017341900000001</v>
      </c>
      <c r="M357" s="110">
        <f t="shared" si="277"/>
        <v>1</v>
      </c>
      <c r="N357" s="110">
        <f t="shared" si="298"/>
        <v>1.0071241942009983</v>
      </c>
      <c r="O357" s="103">
        <f t="shared" si="276"/>
        <v>1.0088707299999999</v>
      </c>
      <c r="P357" s="103">
        <f t="shared" si="282"/>
        <v>566.57760313000006</v>
      </c>
      <c r="Q357" s="11">
        <f t="shared" si="296"/>
        <v>0</v>
      </c>
      <c r="R357" s="30">
        <f t="shared" si="291"/>
        <v>0</v>
      </c>
      <c r="S357" s="8">
        <f t="shared" si="283"/>
        <v>0</v>
      </c>
      <c r="T357" s="113">
        <f t="shared" si="292"/>
        <v>0.16</v>
      </c>
      <c r="U357" s="111">
        <f t="shared" ref="U357:U420" si="299">IF(Q356&gt;0,1,IF(K357=K356,U356,U356+1))</f>
        <v>9</v>
      </c>
      <c r="V357" s="111">
        <v>252</v>
      </c>
      <c r="W357" s="110">
        <f t="shared" si="284"/>
        <v>1.005314788</v>
      </c>
      <c r="X357" s="103">
        <f t="shared" si="285"/>
        <v>3.01123984</v>
      </c>
      <c r="Y357" s="103">
        <f t="shared" si="286"/>
        <v>0</v>
      </c>
      <c r="Z357" s="114" t="str">
        <f t="shared" si="294"/>
        <v>A+J=</v>
      </c>
      <c r="AA357" s="108">
        <f t="shared" si="295"/>
        <v>45250</v>
      </c>
      <c r="AB357" s="4"/>
      <c r="AD357" s="178">
        <f>[2]Plan1!A416</f>
        <v>49229</v>
      </c>
      <c r="AE357" s="129" t="str">
        <f>[2]Plan1!C416</f>
        <v>Nossa Sr.a Aparecida - Padroeira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22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3"/>
      <c r="DH357" s="1"/>
      <c r="DI357" s="1"/>
      <c r="DJ357" s="1"/>
      <c r="DK357" s="1"/>
      <c r="DL357" s="1"/>
      <c r="DM357" s="1"/>
      <c r="DN357" s="1"/>
      <c r="DO357" s="1"/>
      <c r="DP357" s="1"/>
      <c r="DQ357" s="4"/>
      <c r="DR357" s="1"/>
      <c r="DS357" s="1"/>
      <c r="DT357" s="1"/>
      <c r="DU357" s="1"/>
      <c r="DV357" s="1"/>
      <c r="DW357" s="1"/>
    </row>
    <row r="358" spans="1:127" ht="15" x14ac:dyDescent="0.2">
      <c r="A358" s="102">
        <f t="shared" si="287"/>
        <v>45234</v>
      </c>
      <c r="B358" s="103">
        <f t="shared" si="279"/>
        <v>570.03414597999995</v>
      </c>
      <c r="C358" s="180">
        <f t="shared" si="297"/>
        <v>561.59583808303853</v>
      </c>
      <c r="D358" s="104">
        <f t="shared" si="288"/>
        <v>1099.71</v>
      </c>
      <c r="E358" s="105">
        <f t="shared" si="274"/>
        <v>1103.74</v>
      </c>
      <c r="F358" s="106">
        <f t="shared" si="275"/>
        <v>45189</v>
      </c>
      <c r="G358" s="107">
        <f t="shared" si="280"/>
        <v>3.6646024861100024E-3</v>
      </c>
      <c r="H358" s="108">
        <f t="shared" si="293"/>
        <v>45250</v>
      </c>
      <c r="I358" s="108">
        <f t="shared" si="281"/>
        <v>45250</v>
      </c>
      <c r="J358" s="109">
        <f t="shared" si="289"/>
        <v>19</v>
      </c>
      <c r="K358" s="109">
        <f t="shared" si="278"/>
        <v>10</v>
      </c>
      <c r="L358" s="8">
        <f t="shared" si="290"/>
        <v>1.0019270600000001</v>
      </c>
      <c r="M358" s="110">
        <f t="shared" si="277"/>
        <v>1</v>
      </c>
      <c r="N358" s="110">
        <f t="shared" si="298"/>
        <v>1.0071241942009983</v>
      </c>
      <c r="O358" s="103">
        <f t="shared" si="276"/>
        <v>1.00906498</v>
      </c>
      <c r="P358" s="103">
        <f t="shared" si="282"/>
        <v>566.68669311999997</v>
      </c>
      <c r="Q358" s="11">
        <f t="shared" si="296"/>
        <v>0</v>
      </c>
      <c r="R358" s="30">
        <f t="shared" si="291"/>
        <v>0</v>
      </c>
      <c r="S358" s="8">
        <f t="shared" si="283"/>
        <v>0</v>
      </c>
      <c r="T358" s="113">
        <f t="shared" si="292"/>
        <v>0.16</v>
      </c>
      <c r="U358" s="111">
        <f t="shared" si="299"/>
        <v>10</v>
      </c>
      <c r="V358" s="111">
        <v>252</v>
      </c>
      <c r="W358" s="110">
        <f t="shared" si="284"/>
        <v>1.005907061</v>
      </c>
      <c r="X358" s="103">
        <f t="shared" si="285"/>
        <v>3.3474528600000002</v>
      </c>
      <c r="Y358" s="103">
        <f t="shared" si="286"/>
        <v>0</v>
      </c>
      <c r="Z358" s="114" t="str">
        <f t="shared" si="294"/>
        <v>A+J=</v>
      </c>
      <c r="AA358" s="108">
        <f t="shared" si="295"/>
        <v>45250</v>
      </c>
      <c r="AB358" s="4"/>
      <c r="AD358" s="178">
        <f>[2]Plan1!A417</f>
        <v>49250</v>
      </c>
      <c r="AE358" s="129" t="str">
        <f>[2]Plan1!C417</f>
        <v>Finados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22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3"/>
      <c r="DH358" s="1"/>
      <c r="DI358" s="1"/>
      <c r="DJ358" s="1"/>
      <c r="DK358" s="1"/>
      <c r="DL358" s="1"/>
      <c r="DM358" s="1"/>
      <c r="DN358" s="1"/>
      <c r="DO358" s="1"/>
      <c r="DP358" s="1"/>
      <c r="DQ358" s="4"/>
      <c r="DR358" s="1"/>
      <c r="DS358" s="1"/>
      <c r="DT358" s="1"/>
      <c r="DU358" s="1"/>
      <c r="DV358" s="1"/>
      <c r="DW358" s="1"/>
    </row>
    <row r="359" spans="1:127" ht="15" x14ac:dyDescent="0.2">
      <c r="A359" s="102">
        <f t="shared" si="287"/>
        <v>45235</v>
      </c>
      <c r="B359" s="103">
        <f t="shared" si="279"/>
        <v>570.03414597999995</v>
      </c>
      <c r="C359" s="180">
        <f t="shared" si="297"/>
        <v>561.59583808303853</v>
      </c>
      <c r="D359" s="104">
        <f t="shared" si="288"/>
        <v>1099.71</v>
      </c>
      <c r="E359" s="105">
        <f t="shared" si="274"/>
        <v>1103.74</v>
      </c>
      <c r="F359" s="106">
        <f t="shared" si="275"/>
        <v>45189</v>
      </c>
      <c r="G359" s="107">
        <f t="shared" si="280"/>
        <v>3.6646024861100024E-3</v>
      </c>
      <c r="H359" s="108">
        <f t="shared" si="293"/>
        <v>45250</v>
      </c>
      <c r="I359" s="108">
        <f t="shared" si="281"/>
        <v>45250</v>
      </c>
      <c r="J359" s="109">
        <f t="shared" si="289"/>
        <v>19</v>
      </c>
      <c r="K359" s="109">
        <f t="shared" si="278"/>
        <v>10</v>
      </c>
      <c r="L359" s="8">
        <f t="shared" si="290"/>
        <v>1.0019270600000001</v>
      </c>
      <c r="M359" s="110">
        <f t="shared" si="277"/>
        <v>1</v>
      </c>
      <c r="N359" s="110">
        <f t="shared" si="298"/>
        <v>1.0071241942009983</v>
      </c>
      <c r="O359" s="103">
        <f t="shared" si="276"/>
        <v>1.00906498</v>
      </c>
      <c r="P359" s="103">
        <f t="shared" si="282"/>
        <v>566.68669311999997</v>
      </c>
      <c r="Q359" s="11">
        <f t="shared" si="296"/>
        <v>0</v>
      </c>
      <c r="R359" s="30">
        <f t="shared" si="291"/>
        <v>0</v>
      </c>
      <c r="S359" s="8">
        <f t="shared" si="283"/>
        <v>0</v>
      </c>
      <c r="T359" s="113">
        <f t="shared" si="292"/>
        <v>0.16</v>
      </c>
      <c r="U359" s="111">
        <f t="shared" si="299"/>
        <v>10</v>
      </c>
      <c r="V359" s="111">
        <v>252</v>
      </c>
      <c r="W359" s="110">
        <f t="shared" si="284"/>
        <v>1.005907061</v>
      </c>
      <c r="X359" s="103">
        <f t="shared" si="285"/>
        <v>3.3474528600000002</v>
      </c>
      <c r="Y359" s="103">
        <f t="shared" si="286"/>
        <v>0</v>
      </c>
      <c r="Z359" s="114" t="str">
        <f t="shared" si="294"/>
        <v>A+J=</v>
      </c>
      <c r="AA359" s="108">
        <f t="shared" si="295"/>
        <v>45250</v>
      </c>
      <c r="AB359" s="4"/>
      <c r="AD359" s="178">
        <f>[2]Plan1!A418</f>
        <v>49263</v>
      </c>
      <c r="AE359" s="129" t="str">
        <f>[2]Plan1!C418</f>
        <v>Proclamação da República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22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3"/>
      <c r="DH359" s="1"/>
      <c r="DI359" s="1"/>
      <c r="DJ359" s="1"/>
      <c r="DK359" s="1"/>
      <c r="DL359" s="1"/>
      <c r="DM359" s="1"/>
      <c r="DN359" s="1"/>
      <c r="DO359" s="1"/>
      <c r="DP359" s="1"/>
      <c r="DQ359" s="4"/>
      <c r="DR359" s="1"/>
      <c r="DS359" s="1"/>
      <c r="DT359" s="1"/>
      <c r="DU359" s="1"/>
      <c r="DV359" s="1"/>
      <c r="DW359" s="1"/>
    </row>
    <row r="360" spans="1:127" ht="15" x14ac:dyDescent="0.2">
      <c r="A360" s="102">
        <f t="shared" si="287"/>
        <v>45236</v>
      </c>
      <c r="B360" s="103">
        <f t="shared" si="279"/>
        <v>570.03414597999995</v>
      </c>
      <c r="C360" s="180">
        <f t="shared" si="297"/>
        <v>561.59583808303853</v>
      </c>
      <c r="D360" s="104">
        <f t="shared" si="288"/>
        <v>1099.71</v>
      </c>
      <c r="E360" s="105">
        <f t="shared" ref="E360:E423" si="300">IF($K360=1,VLOOKUP($A359,$AO$10:$AS$165,4),E359)</f>
        <v>1103.74</v>
      </c>
      <c r="F360" s="106">
        <f t="shared" ref="F360:F423" si="301">IF($K360=1,VLOOKUP($A359,$AO$10:$AS$165,5),F359)</f>
        <v>45189</v>
      </c>
      <c r="G360" s="107">
        <f t="shared" si="280"/>
        <v>3.6646024861100024E-3</v>
      </c>
      <c r="H360" s="108">
        <f t="shared" si="293"/>
        <v>45250</v>
      </c>
      <c r="I360" s="108">
        <f t="shared" si="281"/>
        <v>45250</v>
      </c>
      <c r="J360" s="109">
        <f t="shared" si="289"/>
        <v>19</v>
      </c>
      <c r="K360" s="109">
        <f t="shared" si="278"/>
        <v>10</v>
      </c>
      <c r="L360" s="8">
        <f t="shared" si="290"/>
        <v>1.0019270600000001</v>
      </c>
      <c r="M360" s="110">
        <f t="shared" si="277"/>
        <v>1</v>
      </c>
      <c r="N360" s="110">
        <f t="shared" si="298"/>
        <v>1.0071241942009983</v>
      </c>
      <c r="O360" s="103">
        <f t="shared" si="276"/>
        <v>1.00906498</v>
      </c>
      <c r="P360" s="103">
        <f t="shared" si="282"/>
        <v>566.68669311999997</v>
      </c>
      <c r="Q360" s="11">
        <f t="shared" si="296"/>
        <v>0</v>
      </c>
      <c r="R360" s="30">
        <f t="shared" si="291"/>
        <v>0</v>
      </c>
      <c r="S360" s="8">
        <f t="shared" si="283"/>
        <v>0</v>
      </c>
      <c r="T360" s="113">
        <f t="shared" si="292"/>
        <v>0.16</v>
      </c>
      <c r="U360" s="111">
        <f t="shared" si="299"/>
        <v>10</v>
      </c>
      <c r="V360" s="111">
        <v>252</v>
      </c>
      <c r="W360" s="110">
        <f t="shared" si="284"/>
        <v>1.005907061</v>
      </c>
      <c r="X360" s="103">
        <f t="shared" si="285"/>
        <v>3.3474528600000002</v>
      </c>
      <c r="Y360" s="103">
        <f t="shared" si="286"/>
        <v>0</v>
      </c>
      <c r="Z360" s="114" t="str">
        <f t="shared" si="294"/>
        <v>A+J=</v>
      </c>
      <c r="AA360" s="108">
        <f t="shared" si="295"/>
        <v>45250</v>
      </c>
      <c r="AB360" s="4"/>
      <c r="AD360" s="178">
        <f>[2]Plan1!A419</f>
        <v>49268</v>
      </c>
      <c r="AE360" s="129" t="str">
        <f>[2]Plan1!C419</f>
        <v>Dia Nacional de Zumbi e da Consciência Negra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22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3"/>
      <c r="DH360" s="1"/>
      <c r="DI360" s="1"/>
      <c r="DJ360" s="1"/>
      <c r="DK360" s="1"/>
      <c r="DL360" s="1"/>
      <c r="DM360" s="1"/>
      <c r="DN360" s="1"/>
      <c r="DO360" s="1"/>
      <c r="DP360" s="1"/>
      <c r="DQ360" s="4"/>
      <c r="DR360" s="1"/>
      <c r="DS360" s="1"/>
      <c r="DT360" s="1"/>
      <c r="DU360" s="1"/>
      <c r="DV360" s="1"/>
      <c r="DW360" s="1"/>
    </row>
    <row r="361" spans="1:127" ht="15" x14ac:dyDescent="0.2">
      <c r="A361" s="102">
        <f t="shared" si="287"/>
        <v>45237</v>
      </c>
      <c r="B361" s="103">
        <f t="shared" si="279"/>
        <v>570.47979297999996</v>
      </c>
      <c r="C361" s="180">
        <f t="shared" si="297"/>
        <v>561.59583808303853</v>
      </c>
      <c r="D361" s="104">
        <f t="shared" si="288"/>
        <v>1099.71</v>
      </c>
      <c r="E361" s="105">
        <f t="shared" si="300"/>
        <v>1103.74</v>
      </c>
      <c r="F361" s="106">
        <f t="shared" si="301"/>
        <v>45189</v>
      </c>
      <c r="G361" s="107">
        <f t="shared" si="280"/>
        <v>3.6646024861100024E-3</v>
      </c>
      <c r="H361" s="108">
        <f t="shared" si="293"/>
        <v>45250</v>
      </c>
      <c r="I361" s="108">
        <f t="shared" si="281"/>
        <v>45250</v>
      </c>
      <c r="J361" s="109">
        <f t="shared" si="289"/>
        <v>19</v>
      </c>
      <c r="K361" s="109">
        <f t="shared" si="278"/>
        <v>11</v>
      </c>
      <c r="L361" s="8">
        <f t="shared" si="290"/>
        <v>1.0021199700000001</v>
      </c>
      <c r="M361" s="110">
        <f t="shared" si="277"/>
        <v>1</v>
      </c>
      <c r="N361" s="110">
        <f t="shared" si="298"/>
        <v>1.0071241942009983</v>
      </c>
      <c r="O361" s="103">
        <f t="shared" ref="O361:O424" si="302">TRUNC(TRUNC((L361*N361),15),8)</f>
        <v>1.0092592600000001</v>
      </c>
      <c r="P361" s="103">
        <f t="shared" si="282"/>
        <v>566.79579995999995</v>
      </c>
      <c r="Q361" s="11">
        <f t="shared" si="296"/>
        <v>0</v>
      </c>
      <c r="R361" s="30">
        <f t="shared" si="291"/>
        <v>0</v>
      </c>
      <c r="S361" s="8">
        <f t="shared" si="283"/>
        <v>0</v>
      </c>
      <c r="T361" s="113">
        <f t="shared" si="292"/>
        <v>0.16</v>
      </c>
      <c r="U361" s="111">
        <f t="shared" si="299"/>
        <v>11</v>
      </c>
      <c r="V361" s="111">
        <v>252</v>
      </c>
      <c r="W361" s="110">
        <f t="shared" si="284"/>
        <v>1.0064996829999999</v>
      </c>
      <c r="X361" s="103">
        <f t="shared" si="285"/>
        <v>3.68399302</v>
      </c>
      <c r="Y361" s="103">
        <f t="shared" si="286"/>
        <v>0</v>
      </c>
      <c r="Z361" s="114" t="str">
        <f t="shared" si="294"/>
        <v>A+J=</v>
      </c>
      <c r="AA361" s="108">
        <f t="shared" si="295"/>
        <v>45250</v>
      </c>
      <c r="AB361" s="4"/>
      <c r="AD361" s="178">
        <f>[2]Plan1!A420</f>
        <v>49303</v>
      </c>
      <c r="AE361" s="129" t="str">
        <f>[2]Plan1!C420</f>
        <v>Natal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22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3"/>
      <c r="DH361" s="1"/>
      <c r="DI361" s="1"/>
      <c r="DJ361" s="1"/>
      <c r="DK361" s="1"/>
      <c r="DL361" s="1"/>
      <c r="DM361" s="1"/>
      <c r="DN361" s="1"/>
      <c r="DO361" s="1"/>
      <c r="DP361" s="1"/>
      <c r="DQ361" s="4"/>
      <c r="DR361" s="1"/>
      <c r="DS361" s="1"/>
      <c r="DT361" s="1"/>
      <c r="DU361" s="1"/>
      <c r="DV361" s="1"/>
      <c r="DW361" s="1"/>
    </row>
    <row r="362" spans="1:127" ht="15" x14ac:dyDescent="0.2">
      <c r="A362" s="102">
        <f t="shared" si="287"/>
        <v>45238</v>
      </c>
      <c r="B362" s="103">
        <f t="shared" si="279"/>
        <v>570.92579542999999</v>
      </c>
      <c r="C362" s="180">
        <f t="shared" si="297"/>
        <v>561.59583808303853</v>
      </c>
      <c r="D362" s="104">
        <f t="shared" si="288"/>
        <v>1099.71</v>
      </c>
      <c r="E362" s="105">
        <f t="shared" si="300"/>
        <v>1103.74</v>
      </c>
      <c r="F362" s="106">
        <f t="shared" si="301"/>
        <v>45189</v>
      </c>
      <c r="G362" s="107">
        <f t="shared" si="280"/>
        <v>3.6646024861100024E-3</v>
      </c>
      <c r="H362" s="108">
        <f t="shared" si="293"/>
        <v>45250</v>
      </c>
      <c r="I362" s="108">
        <f t="shared" si="281"/>
        <v>45250</v>
      </c>
      <c r="J362" s="109">
        <f t="shared" si="289"/>
        <v>19</v>
      </c>
      <c r="K362" s="109">
        <f t="shared" si="278"/>
        <v>12</v>
      </c>
      <c r="L362" s="8">
        <f t="shared" si="290"/>
        <v>1.0023129200000001</v>
      </c>
      <c r="M362" s="110">
        <f t="shared" ref="M362:M425" si="303">IF(I362&gt;I361,L361,M361)</f>
        <v>1</v>
      </c>
      <c r="N362" s="110">
        <f t="shared" si="298"/>
        <v>1.0071241942009983</v>
      </c>
      <c r="O362" s="103">
        <f t="shared" si="302"/>
        <v>1.0094535899999999</v>
      </c>
      <c r="P362" s="103">
        <f t="shared" si="282"/>
        <v>566.90493488000004</v>
      </c>
      <c r="Q362" s="11">
        <f t="shared" si="296"/>
        <v>0</v>
      </c>
      <c r="R362" s="30">
        <f t="shared" si="291"/>
        <v>0</v>
      </c>
      <c r="S362" s="8">
        <f t="shared" si="283"/>
        <v>0</v>
      </c>
      <c r="T362" s="113">
        <f t="shared" si="292"/>
        <v>0.16</v>
      </c>
      <c r="U362" s="111">
        <f t="shared" si="299"/>
        <v>12</v>
      </c>
      <c r="V362" s="111">
        <v>252</v>
      </c>
      <c r="W362" s="110">
        <f t="shared" si="284"/>
        <v>1.007092654</v>
      </c>
      <c r="X362" s="103">
        <f t="shared" si="285"/>
        <v>4.0208605500000001</v>
      </c>
      <c r="Y362" s="103">
        <f t="shared" si="286"/>
        <v>0</v>
      </c>
      <c r="Z362" s="114" t="str">
        <f t="shared" si="294"/>
        <v>A+J=</v>
      </c>
      <c r="AA362" s="108">
        <f t="shared" si="295"/>
        <v>45250</v>
      </c>
      <c r="AB362" s="4"/>
      <c r="AD362" s="178">
        <f>[2]Plan1!A421</f>
        <v>49310</v>
      </c>
      <c r="AE362" s="129" t="str">
        <f>[2]Plan1!C421</f>
        <v>Confraternização Universal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22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3"/>
      <c r="DH362" s="1"/>
      <c r="DI362" s="1"/>
      <c r="DJ362" s="1"/>
      <c r="DK362" s="1"/>
      <c r="DL362" s="1"/>
      <c r="DM362" s="1"/>
      <c r="DN362" s="1"/>
      <c r="DO362" s="1"/>
      <c r="DP362" s="1"/>
      <c r="DQ362" s="4"/>
      <c r="DR362" s="1"/>
      <c r="DS362" s="1"/>
      <c r="DT362" s="1"/>
      <c r="DU362" s="1"/>
      <c r="DV362" s="1"/>
      <c r="DW362" s="1"/>
    </row>
    <row r="363" spans="1:127" ht="15" x14ac:dyDescent="0.2">
      <c r="A363" s="102">
        <f t="shared" si="287"/>
        <v>45239</v>
      </c>
      <c r="B363" s="103">
        <f t="shared" si="279"/>
        <v>571.37214215999995</v>
      </c>
      <c r="C363" s="180">
        <f t="shared" si="297"/>
        <v>561.59583808303853</v>
      </c>
      <c r="D363" s="104">
        <f t="shared" si="288"/>
        <v>1099.71</v>
      </c>
      <c r="E363" s="105">
        <f t="shared" si="300"/>
        <v>1103.74</v>
      </c>
      <c r="F363" s="106">
        <f t="shared" si="301"/>
        <v>45189</v>
      </c>
      <c r="G363" s="107">
        <f t="shared" si="280"/>
        <v>3.6646024861100024E-3</v>
      </c>
      <c r="H363" s="108">
        <f t="shared" si="293"/>
        <v>45250</v>
      </c>
      <c r="I363" s="108">
        <f t="shared" si="281"/>
        <v>45250</v>
      </c>
      <c r="J363" s="109">
        <f t="shared" si="289"/>
        <v>19</v>
      </c>
      <c r="K363" s="109">
        <f t="shared" si="278"/>
        <v>13</v>
      </c>
      <c r="L363" s="8">
        <f t="shared" si="290"/>
        <v>1.00250591</v>
      </c>
      <c r="M363" s="110">
        <f t="shared" si="303"/>
        <v>1</v>
      </c>
      <c r="N363" s="110">
        <f t="shared" si="298"/>
        <v>1.0071241942009983</v>
      </c>
      <c r="O363" s="103">
        <f t="shared" si="302"/>
        <v>1.00964795</v>
      </c>
      <c r="P363" s="103">
        <f t="shared" si="282"/>
        <v>567.01408663999996</v>
      </c>
      <c r="Q363" s="11">
        <f t="shared" si="296"/>
        <v>0</v>
      </c>
      <c r="R363" s="30">
        <f t="shared" si="291"/>
        <v>0</v>
      </c>
      <c r="S363" s="8">
        <f t="shared" si="283"/>
        <v>0</v>
      </c>
      <c r="T363" s="113">
        <f t="shared" si="292"/>
        <v>0.16</v>
      </c>
      <c r="U363" s="111">
        <f t="shared" si="299"/>
        <v>13</v>
      </c>
      <c r="V363" s="111">
        <v>252</v>
      </c>
      <c r="W363" s="110">
        <f t="shared" si="284"/>
        <v>1.0076859739999999</v>
      </c>
      <c r="X363" s="103">
        <f t="shared" si="285"/>
        <v>4.3580555199999997</v>
      </c>
      <c r="Y363" s="103">
        <f t="shared" si="286"/>
        <v>0</v>
      </c>
      <c r="Z363" s="114" t="str">
        <f t="shared" si="294"/>
        <v>A+J=</v>
      </c>
      <c r="AA363" s="108">
        <f t="shared" si="295"/>
        <v>45250</v>
      </c>
      <c r="AB363" s="4"/>
      <c r="AD363" s="178">
        <f>[2]Plan1!A422</f>
        <v>49345</v>
      </c>
      <c r="AE363" s="129" t="str">
        <f>[2]Plan1!C422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22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3"/>
      <c r="DH363" s="1"/>
      <c r="DI363" s="1"/>
      <c r="DJ363" s="1"/>
      <c r="DK363" s="1"/>
      <c r="DL363" s="1"/>
      <c r="DM363" s="1"/>
      <c r="DN363" s="1"/>
      <c r="DO363" s="1"/>
      <c r="DP363" s="1"/>
      <c r="DQ363" s="4"/>
      <c r="DR363" s="1"/>
      <c r="DS363" s="1"/>
      <c r="DT363" s="1"/>
      <c r="DU363" s="1"/>
      <c r="DV363" s="1"/>
      <c r="DW363" s="1"/>
    </row>
    <row r="364" spans="1:127" ht="15" x14ac:dyDescent="0.2">
      <c r="A364" s="102">
        <f t="shared" si="287"/>
        <v>45240</v>
      </c>
      <c r="B364" s="103">
        <f t="shared" si="279"/>
        <v>571.81883957000002</v>
      </c>
      <c r="C364" s="180">
        <f t="shared" si="297"/>
        <v>561.59583808303853</v>
      </c>
      <c r="D364" s="104">
        <f t="shared" si="288"/>
        <v>1099.71</v>
      </c>
      <c r="E364" s="105">
        <f t="shared" si="300"/>
        <v>1103.74</v>
      </c>
      <c r="F364" s="106">
        <f t="shared" si="301"/>
        <v>45189</v>
      </c>
      <c r="G364" s="107">
        <f t="shared" si="280"/>
        <v>3.6646024861100024E-3</v>
      </c>
      <c r="H364" s="108">
        <f t="shared" si="293"/>
        <v>45250</v>
      </c>
      <c r="I364" s="108">
        <f t="shared" si="281"/>
        <v>45250</v>
      </c>
      <c r="J364" s="109">
        <f t="shared" si="289"/>
        <v>19</v>
      </c>
      <c r="K364" s="109">
        <f t="shared" ref="K364:K427" si="304">(J364-(NETWORKDAYS(A364,I364,AD$171:AD$502)-1))</f>
        <v>14</v>
      </c>
      <c r="L364" s="8">
        <f t="shared" si="290"/>
        <v>1.00269893</v>
      </c>
      <c r="M364" s="110">
        <f t="shared" si="303"/>
        <v>1</v>
      </c>
      <c r="N364" s="110">
        <f t="shared" si="298"/>
        <v>1.0071241942009983</v>
      </c>
      <c r="O364" s="103">
        <f t="shared" si="302"/>
        <v>1.00984235</v>
      </c>
      <c r="P364" s="103">
        <f t="shared" si="282"/>
        <v>567.12326086999997</v>
      </c>
      <c r="Q364" s="11">
        <f t="shared" si="296"/>
        <v>0</v>
      </c>
      <c r="R364" s="30">
        <f t="shared" si="291"/>
        <v>0</v>
      </c>
      <c r="S364" s="8">
        <f t="shared" si="283"/>
        <v>0</v>
      </c>
      <c r="T364" s="113">
        <f t="shared" si="292"/>
        <v>0.16</v>
      </c>
      <c r="U364" s="111">
        <f t="shared" si="299"/>
        <v>14</v>
      </c>
      <c r="V364" s="111">
        <v>252</v>
      </c>
      <c r="W364" s="110">
        <f t="shared" si="284"/>
        <v>1.0082796439999999</v>
      </c>
      <c r="X364" s="103">
        <f t="shared" si="285"/>
        <v>4.6955787000000004</v>
      </c>
      <c r="Y364" s="103">
        <f t="shared" si="286"/>
        <v>0</v>
      </c>
      <c r="Z364" s="114" t="str">
        <f t="shared" si="294"/>
        <v>A+J=</v>
      </c>
      <c r="AA364" s="108">
        <f t="shared" si="295"/>
        <v>45250</v>
      </c>
      <c r="AB364" s="4"/>
      <c r="AD364" s="178">
        <f>[2]Plan1!A423</f>
        <v>49346</v>
      </c>
      <c r="AE364" s="129" t="str">
        <f>[2]Plan1!C423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22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3"/>
      <c r="DH364" s="1"/>
      <c r="DI364" s="1"/>
      <c r="DJ364" s="1"/>
      <c r="DK364" s="1"/>
      <c r="DL364" s="1"/>
      <c r="DM364" s="1"/>
      <c r="DN364" s="1"/>
      <c r="DO364" s="1"/>
      <c r="DP364" s="1"/>
      <c r="DQ364" s="4"/>
      <c r="DR364" s="1"/>
      <c r="DS364" s="1"/>
      <c r="DT364" s="1"/>
      <c r="DU364" s="1"/>
      <c r="DV364" s="1"/>
      <c r="DW364" s="1"/>
    </row>
    <row r="365" spans="1:127" ht="15" x14ac:dyDescent="0.2">
      <c r="A365" s="102">
        <f t="shared" si="287"/>
        <v>45241</v>
      </c>
      <c r="B365" s="103">
        <f t="shared" si="279"/>
        <v>572.26588213000002</v>
      </c>
      <c r="C365" s="180">
        <f t="shared" si="297"/>
        <v>561.59583808303853</v>
      </c>
      <c r="D365" s="104">
        <f t="shared" si="288"/>
        <v>1099.71</v>
      </c>
      <c r="E365" s="105">
        <f t="shared" si="300"/>
        <v>1103.74</v>
      </c>
      <c r="F365" s="106">
        <f t="shared" si="301"/>
        <v>45189</v>
      </c>
      <c r="G365" s="107">
        <f t="shared" si="280"/>
        <v>3.6646024861100024E-3</v>
      </c>
      <c r="H365" s="108">
        <f t="shared" si="293"/>
        <v>45250</v>
      </c>
      <c r="I365" s="108">
        <f t="shared" si="281"/>
        <v>45250</v>
      </c>
      <c r="J365" s="109">
        <f t="shared" si="289"/>
        <v>19</v>
      </c>
      <c r="K365" s="109">
        <f t="shared" si="304"/>
        <v>15</v>
      </c>
      <c r="L365" s="8">
        <f t="shared" si="290"/>
        <v>1.00289199</v>
      </c>
      <c r="M365" s="110">
        <f t="shared" si="303"/>
        <v>1</v>
      </c>
      <c r="N365" s="110">
        <f t="shared" si="298"/>
        <v>1.0071241942009983</v>
      </c>
      <c r="O365" s="103">
        <f t="shared" si="302"/>
        <v>1.0100367800000001</v>
      </c>
      <c r="P365" s="103">
        <f t="shared" si="282"/>
        <v>567.23245195000004</v>
      </c>
      <c r="Q365" s="11">
        <f t="shared" si="296"/>
        <v>0</v>
      </c>
      <c r="R365" s="30">
        <f t="shared" si="291"/>
        <v>0</v>
      </c>
      <c r="S365" s="8">
        <f t="shared" si="283"/>
        <v>0</v>
      </c>
      <c r="T365" s="113">
        <f t="shared" si="292"/>
        <v>0.16</v>
      </c>
      <c r="U365" s="111">
        <f t="shared" si="299"/>
        <v>15</v>
      </c>
      <c r="V365" s="111">
        <v>252</v>
      </c>
      <c r="W365" s="110">
        <f t="shared" si="284"/>
        <v>1.008873664</v>
      </c>
      <c r="X365" s="103">
        <f t="shared" si="285"/>
        <v>5.0334301799999999</v>
      </c>
      <c r="Y365" s="103">
        <f t="shared" si="286"/>
        <v>0</v>
      </c>
      <c r="Z365" s="114" t="str">
        <f t="shared" si="294"/>
        <v>A+J=</v>
      </c>
      <c r="AA365" s="108">
        <f t="shared" si="295"/>
        <v>45250</v>
      </c>
      <c r="AB365" s="4"/>
      <c r="AD365" s="178">
        <f>[2]Plan1!A424</f>
        <v>49391</v>
      </c>
      <c r="AE365" s="129" t="str">
        <f>[2]Plan1!C424</f>
        <v>Paixão de Cristo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22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3"/>
      <c r="DH365" s="1"/>
      <c r="DI365" s="1"/>
      <c r="DJ365" s="1"/>
      <c r="DK365" s="1"/>
      <c r="DL365" s="1"/>
      <c r="DM365" s="1"/>
      <c r="DN365" s="1"/>
      <c r="DO365" s="1"/>
      <c r="DP365" s="1"/>
      <c r="DQ365" s="4"/>
      <c r="DR365" s="1"/>
      <c r="DS365" s="1"/>
      <c r="DT365" s="1"/>
      <c r="DU365" s="1"/>
      <c r="DV365" s="1"/>
      <c r="DW365" s="1"/>
    </row>
    <row r="366" spans="1:127" ht="15" x14ac:dyDescent="0.2">
      <c r="A366" s="102">
        <f t="shared" si="287"/>
        <v>45242</v>
      </c>
      <c r="B366" s="103">
        <f t="shared" si="279"/>
        <v>572.26588213000002</v>
      </c>
      <c r="C366" s="180">
        <f t="shared" si="297"/>
        <v>561.59583808303853</v>
      </c>
      <c r="D366" s="104">
        <f t="shared" si="288"/>
        <v>1099.71</v>
      </c>
      <c r="E366" s="105">
        <f t="shared" si="300"/>
        <v>1103.74</v>
      </c>
      <c r="F366" s="106">
        <f t="shared" si="301"/>
        <v>45189</v>
      </c>
      <c r="G366" s="107">
        <f t="shared" si="280"/>
        <v>3.6646024861100024E-3</v>
      </c>
      <c r="H366" s="108">
        <f t="shared" si="293"/>
        <v>45250</v>
      </c>
      <c r="I366" s="108">
        <f t="shared" si="281"/>
        <v>45250</v>
      </c>
      <c r="J366" s="109">
        <f t="shared" si="289"/>
        <v>19</v>
      </c>
      <c r="K366" s="109">
        <f t="shared" si="304"/>
        <v>15</v>
      </c>
      <c r="L366" s="8">
        <f t="shared" si="290"/>
        <v>1.00289199</v>
      </c>
      <c r="M366" s="110">
        <f t="shared" si="303"/>
        <v>1</v>
      </c>
      <c r="N366" s="110">
        <f t="shared" si="298"/>
        <v>1.0071241942009983</v>
      </c>
      <c r="O366" s="103">
        <f t="shared" si="302"/>
        <v>1.0100367800000001</v>
      </c>
      <c r="P366" s="103">
        <f t="shared" si="282"/>
        <v>567.23245195000004</v>
      </c>
      <c r="Q366" s="11">
        <f t="shared" si="296"/>
        <v>0</v>
      </c>
      <c r="R366" s="30">
        <f t="shared" si="291"/>
        <v>0</v>
      </c>
      <c r="S366" s="8">
        <f t="shared" si="283"/>
        <v>0</v>
      </c>
      <c r="T366" s="113">
        <f t="shared" si="292"/>
        <v>0.16</v>
      </c>
      <c r="U366" s="111">
        <f t="shared" si="299"/>
        <v>15</v>
      </c>
      <c r="V366" s="111">
        <v>252</v>
      </c>
      <c r="W366" s="110">
        <f t="shared" si="284"/>
        <v>1.008873664</v>
      </c>
      <c r="X366" s="103">
        <f t="shared" si="285"/>
        <v>5.0334301799999999</v>
      </c>
      <c r="Y366" s="103">
        <f t="shared" si="286"/>
        <v>0</v>
      </c>
      <c r="Z366" s="114" t="str">
        <f t="shared" si="294"/>
        <v>A+J=</v>
      </c>
      <c r="AA366" s="108">
        <f t="shared" si="295"/>
        <v>45250</v>
      </c>
      <c r="AB366" s="4"/>
      <c r="AD366" s="178">
        <f>[2]Plan1!A425</f>
        <v>49420</v>
      </c>
      <c r="AE366" s="129" t="str">
        <f>[2]Plan1!C425</f>
        <v>Tiradentes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22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3"/>
      <c r="DH366" s="1"/>
      <c r="DI366" s="1"/>
      <c r="DJ366" s="1"/>
      <c r="DK366" s="1"/>
      <c r="DL366" s="1"/>
      <c r="DM366" s="1"/>
      <c r="DN366" s="1"/>
      <c r="DO366" s="1"/>
      <c r="DP366" s="1"/>
      <c r="DQ366" s="4"/>
      <c r="DR366" s="1"/>
      <c r="DS366" s="1"/>
      <c r="DT366" s="1"/>
      <c r="DU366" s="1"/>
      <c r="DV366" s="1"/>
      <c r="DW366" s="1"/>
    </row>
    <row r="367" spans="1:127" ht="15" x14ac:dyDescent="0.2">
      <c r="A367" s="102">
        <f t="shared" si="287"/>
        <v>45243</v>
      </c>
      <c r="B367" s="103">
        <f t="shared" si="279"/>
        <v>572.26588213000002</v>
      </c>
      <c r="C367" s="180">
        <f t="shared" si="297"/>
        <v>561.59583808303853</v>
      </c>
      <c r="D367" s="104">
        <f t="shared" si="288"/>
        <v>1099.71</v>
      </c>
      <c r="E367" s="105">
        <f t="shared" si="300"/>
        <v>1103.74</v>
      </c>
      <c r="F367" s="106">
        <f t="shared" si="301"/>
        <v>45189</v>
      </c>
      <c r="G367" s="107">
        <f t="shared" si="280"/>
        <v>3.6646024861100024E-3</v>
      </c>
      <c r="H367" s="108">
        <f t="shared" si="293"/>
        <v>45250</v>
      </c>
      <c r="I367" s="108">
        <f t="shared" si="281"/>
        <v>45250</v>
      </c>
      <c r="J367" s="109">
        <f t="shared" si="289"/>
        <v>19</v>
      </c>
      <c r="K367" s="109">
        <f t="shared" si="304"/>
        <v>15</v>
      </c>
      <c r="L367" s="8">
        <f t="shared" si="290"/>
        <v>1.00289199</v>
      </c>
      <c r="M367" s="110">
        <f t="shared" si="303"/>
        <v>1</v>
      </c>
      <c r="N367" s="110">
        <f t="shared" si="298"/>
        <v>1.0071241942009983</v>
      </c>
      <c r="O367" s="103">
        <f t="shared" si="302"/>
        <v>1.0100367800000001</v>
      </c>
      <c r="P367" s="103">
        <f t="shared" si="282"/>
        <v>567.23245195000004</v>
      </c>
      <c r="Q367" s="11">
        <f t="shared" si="296"/>
        <v>0</v>
      </c>
      <c r="R367" s="30">
        <f t="shared" si="291"/>
        <v>0</v>
      </c>
      <c r="S367" s="8">
        <f t="shared" si="283"/>
        <v>0</v>
      </c>
      <c r="T367" s="113">
        <f t="shared" si="292"/>
        <v>0.16</v>
      </c>
      <c r="U367" s="111">
        <f t="shared" si="299"/>
        <v>15</v>
      </c>
      <c r="V367" s="111">
        <v>252</v>
      </c>
      <c r="W367" s="110">
        <f t="shared" si="284"/>
        <v>1.008873664</v>
      </c>
      <c r="X367" s="103">
        <f t="shared" si="285"/>
        <v>5.0334301799999999</v>
      </c>
      <c r="Y367" s="103">
        <f t="shared" si="286"/>
        <v>0</v>
      </c>
      <c r="Z367" s="114" t="str">
        <f t="shared" si="294"/>
        <v>A+J=</v>
      </c>
      <c r="AA367" s="108">
        <f t="shared" si="295"/>
        <v>45250</v>
      </c>
      <c r="AB367" s="4"/>
      <c r="AD367" s="178">
        <f>[2]Plan1!A426</f>
        <v>49430</v>
      </c>
      <c r="AE367" s="129" t="str">
        <f>[2]Plan1!C426</f>
        <v>Dia do Trabalho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22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3"/>
      <c r="DH367" s="1"/>
      <c r="DI367" s="1"/>
      <c r="DJ367" s="1"/>
      <c r="DK367" s="1"/>
      <c r="DL367" s="1"/>
      <c r="DM367" s="1"/>
      <c r="DN367" s="1"/>
      <c r="DO367" s="1"/>
      <c r="DP367" s="1"/>
      <c r="DQ367" s="4"/>
      <c r="DR367" s="1"/>
      <c r="DS367" s="1"/>
      <c r="DT367" s="1"/>
      <c r="DU367" s="1"/>
      <c r="DV367" s="1"/>
      <c r="DW367" s="1"/>
    </row>
    <row r="368" spans="1:127" ht="15" x14ac:dyDescent="0.2">
      <c r="A368" s="102">
        <f t="shared" si="287"/>
        <v>45244</v>
      </c>
      <c r="B368" s="103">
        <f t="shared" si="279"/>
        <v>572.71327510999993</v>
      </c>
      <c r="C368" s="180">
        <f t="shared" si="297"/>
        <v>561.59583808303853</v>
      </c>
      <c r="D368" s="104">
        <f t="shared" si="288"/>
        <v>1099.71</v>
      </c>
      <c r="E368" s="105">
        <f t="shared" si="300"/>
        <v>1103.74</v>
      </c>
      <c r="F368" s="106">
        <f t="shared" si="301"/>
        <v>45189</v>
      </c>
      <c r="G368" s="107">
        <f t="shared" si="280"/>
        <v>3.6646024861100024E-3</v>
      </c>
      <c r="H368" s="108">
        <f t="shared" si="293"/>
        <v>45250</v>
      </c>
      <c r="I368" s="108">
        <f t="shared" si="281"/>
        <v>45250</v>
      </c>
      <c r="J368" s="109">
        <f t="shared" si="289"/>
        <v>19</v>
      </c>
      <c r="K368" s="109">
        <f t="shared" si="304"/>
        <v>16</v>
      </c>
      <c r="L368" s="8">
        <f t="shared" si="290"/>
        <v>1.00308508</v>
      </c>
      <c r="M368" s="110">
        <f t="shared" si="303"/>
        <v>1</v>
      </c>
      <c r="N368" s="110">
        <f t="shared" si="298"/>
        <v>1.0071241942009983</v>
      </c>
      <c r="O368" s="103">
        <f t="shared" si="302"/>
        <v>1.0102312499999999</v>
      </c>
      <c r="P368" s="103">
        <f t="shared" si="282"/>
        <v>567.34166549999998</v>
      </c>
      <c r="Q368" s="11">
        <f t="shared" si="296"/>
        <v>0</v>
      </c>
      <c r="R368" s="30">
        <f t="shared" si="291"/>
        <v>0</v>
      </c>
      <c r="S368" s="8">
        <f t="shared" si="283"/>
        <v>0</v>
      </c>
      <c r="T368" s="113">
        <f t="shared" si="292"/>
        <v>0.16</v>
      </c>
      <c r="U368" s="111">
        <f t="shared" si="299"/>
        <v>16</v>
      </c>
      <c r="V368" s="111">
        <v>252</v>
      </c>
      <c r="W368" s="110">
        <f t="shared" si="284"/>
        <v>1.0094680330000001</v>
      </c>
      <c r="X368" s="103">
        <f t="shared" si="285"/>
        <v>5.3716096100000001</v>
      </c>
      <c r="Y368" s="103">
        <f t="shared" si="286"/>
        <v>0</v>
      </c>
      <c r="Z368" s="114" t="str">
        <f t="shared" si="294"/>
        <v>A+J=</v>
      </c>
      <c r="AA368" s="108">
        <f t="shared" si="295"/>
        <v>45250</v>
      </c>
      <c r="AB368" s="4"/>
      <c r="AD368" s="178">
        <f>[2]Plan1!A427</f>
        <v>49453</v>
      </c>
      <c r="AE368" s="129" t="str">
        <f>[2]Plan1!C427</f>
        <v>Corpus Christi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22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3"/>
      <c r="DH368" s="1"/>
      <c r="DI368" s="1"/>
      <c r="DJ368" s="1"/>
      <c r="DK368" s="1"/>
      <c r="DL368" s="1"/>
      <c r="DM368" s="1"/>
      <c r="DN368" s="1"/>
      <c r="DO368" s="1"/>
      <c r="DP368" s="1"/>
      <c r="DQ368" s="4"/>
      <c r="DR368" s="1"/>
      <c r="DS368" s="1"/>
      <c r="DT368" s="1"/>
      <c r="DU368" s="1"/>
      <c r="DV368" s="1"/>
      <c r="DW368" s="1"/>
    </row>
    <row r="369" spans="1:127" ht="15" x14ac:dyDescent="0.2">
      <c r="A369" s="102">
        <f t="shared" si="287"/>
        <v>45245</v>
      </c>
      <c r="B369" s="103">
        <f t="shared" si="279"/>
        <v>573.16101975999993</v>
      </c>
      <c r="C369" s="180">
        <f t="shared" si="297"/>
        <v>561.59583808303853</v>
      </c>
      <c r="D369" s="104">
        <f t="shared" si="288"/>
        <v>1099.71</v>
      </c>
      <c r="E369" s="105">
        <f t="shared" si="300"/>
        <v>1103.74</v>
      </c>
      <c r="F369" s="106">
        <f t="shared" si="301"/>
        <v>45189</v>
      </c>
      <c r="G369" s="107">
        <f t="shared" si="280"/>
        <v>3.6646024861100024E-3</v>
      </c>
      <c r="H369" s="108">
        <f t="shared" si="293"/>
        <v>45250</v>
      </c>
      <c r="I369" s="108">
        <f t="shared" si="281"/>
        <v>45250</v>
      </c>
      <c r="J369" s="109">
        <f t="shared" si="289"/>
        <v>19</v>
      </c>
      <c r="K369" s="109">
        <f t="shared" si="304"/>
        <v>17</v>
      </c>
      <c r="L369" s="8">
        <f t="shared" si="290"/>
        <v>1.0032782200000001</v>
      </c>
      <c r="M369" s="110">
        <f t="shared" si="303"/>
        <v>1</v>
      </c>
      <c r="N369" s="110">
        <f t="shared" si="298"/>
        <v>1.0071241942009983</v>
      </c>
      <c r="O369" s="103">
        <f t="shared" si="302"/>
        <v>1.01042576</v>
      </c>
      <c r="P369" s="103">
        <f t="shared" si="282"/>
        <v>567.45090149999999</v>
      </c>
      <c r="Q369" s="11">
        <f t="shared" si="296"/>
        <v>0</v>
      </c>
      <c r="R369" s="30">
        <f t="shared" si="291"/>
        <v>0</v>
      </c>
      <c r="S369" s="8">
        <f t="shared" si="283"/>
        <v>0</v>
      </c>
      <c r="T369" s="113">
        <f t="shared" si="292"/>
        <v>0.16</v>
      </c>
      <c r="U369" s="111">
        <f t="shared" si="299"/>
        <v>17</v>
      </c>
      <c r="V369" s="111">
        <v>252</v>
      </c>
      <c r="W369" s="110">
        <f t="shared" si="284"/>
        <v>1.0100627529999999</v>
      </c>
      <c r="X369" s="103">
        <f t="shared" si="285"/>
        <v>5.7101182599999998</v>
      </c>
      <c r="Y369" s="103">
        <f t="shared" si="286"/>
        <v>0</v>
      </c>
      <c r="Z369" s="114" t="str">
        <f t="shared" si="294"/>
        <v>A+J=</v>
      </c>
      <c r="AA369" s="108">
        <f t="shared" si="295"/>
        <v>45250</v>
      </c>
      <c r="AB369" s="4"/>
      <c r="AD369" s="178">
        <f>[2]Plan1!A428</f>
        <v>49559</v>
      </c>
      <c r="AE369" s="129" t="str">
        <f>[2]Plan1!C428</f>
        <v>Independência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22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3"/>
      <c r="DH369" s="1"/>
      <c r="DI369" s="1"/>
      <c r="DJ369" s="1"/>
      <c r="DK369" s="1"/>
      <c r="DL369" s="1"/>
      <c r="DM369" s="1"/>
      <c r="DN369" s="1"/>
      <c r="DO369" s="1"/>
      <c r="DP369" s="1"/>
      <c r="DQ369" s="4"/>
      <c r="DR369" s="1"/>
      <c r="DS369" s="1"/>
      <c r="DT369" s="1"/>
      <c r="DU369" s="1"/>
      <c r="DV369" s="1"/>
      <c r="DW369" s="1"/>
    </row>
    <row r="370" spans="1:127" ht="15" x14ac:dyDescent="0.2">
      <c r="A370" s="102">
        <f t="shared" si="287"/>
        <v>45246</v>
      </c>
      <c r="B370" s="103">
        <f t="shared" si="279"/>
        <v>573.16101975999993</v>
      </c>
      <c r="C370" s="180">
        <f t="shared" si="297"/>
        <v>561.59583808303853</v>
      </c>
      <c r="D370" s="104">
        <f t="shared" si="288"/>
        <v>1099.71</v>
      </c>
      <c r="E370" s="105">
        <f t="shared" si="300"/>
        <v>1103.74</v>
      </c>
      <c r="F370" s="106">
        <f t="shared" si="301"/>
        <v>45189</v>
      </c>
      <c r="G370" s="107">
        <f t="shared" si="280"/>
        <v>3.6646024861100024E-3</v>
      </c>
      <c r="H370" s="108">
        <f t="shared" si="293"/>
        <v>45250</v>
      </c>
      <c r="I370" s="108">
        <f t="shared" si="281"/>
        <v>45250</v>
      </c>
      <c r="J370" s="109">
        <f t="shared" si="289"/>
        <v>19</v>
      </c>
      <c r="K370" s="109">
        <f t="shared" si="304"/>
        <v>17</v>
      </c>
      <c r="L370" s="8">
        <f t="shared" si="290"/>
        <v>1.0032782200000001</v>
      </c>
      <c r="M370" s="110">
        <f t="shared" si="303"/>
        <v>1</v>
      </c>
      <c r="N370" s="110">
        <f t="shared" si="298"/>
        <v>1.0071241942009983</v>
      </c>
      <c r="O370" s="103">
        <f t="shared" si="302"/>
        <v>1.01042576</v>
      </c>
      <c r="P370" s="103">
        <f t="shared" si="282"/>
        <v>567.45090149999999</v>
      </c>
      <c r="Q370" s="11">
        <f t="shared" si="296"/>
        <v>0</v>
      </c>
      <c r="R370" s="30">
        <f t="shared" si="291"/>
        <v>0</v>
      </c>
      <c r="S370" s="8">
        <f t="shared" si="283"/>
        <v>0</v>
      </c>
      <c r="T370" s="113">
        <f t="shared" si="292"/>
        <v>0.16</v>
      </c>
      <c r="U370" s="111">
        <f t="shared" si="299"/>
        <v>17</v>
      </c>
      <c r="V370" s="111">
        <v>252</v>
      </c>
      <c r="W370" s="110">
        <f t="shared" si="284"/>
        <v>1.0100627529999999</v>
      </c>
      <c r="X370" s="103">
        <f t="shared" si="285"/>
        <v>5.7101182599999998</v>
      </c>
      <c r="Y370" s="103">
        <f t="shared" si="286"/>
        <v>0</v>
      </c>
      <c r="Z370" s="114" t="str">
        <f t="shared" si="294"/>
        <v>A+J=</v>
      </c>
      <c r="AA370" s="108">
        <f t="shared" si="295"/>
        <v>45250</v>
      </c>
      <c r="AB370" s="4"/>
      <c r="AD370" s="178">
        <f>[2]Plan1!A429</f>
        <v>49594</v>
      </c>
      <c r="AE370" s="129" t="str">
        <f>[2]Plan1!C429</f>
        <v>Nossa Sr.a Aparecida - Padroeira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22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3"/>
      <c r="DH370" s="1"/>
      <c r="DI370" s="1"/>
      <c r="DJ370" s="1"/>
      <c r="DK370" s="1"/>
      <c r="DL370" s="1"/>
      <c r="DM370" s="1"/>
      <c r="DN370" s="1"/>
      <c r="DO370" s="1"/>
      <c r="DP370" s="1"/>
      <c r="DQ370" s="4"/>
      <c r="DR370" s="1"/>
      <c r="DS370" s="1"/>
      <c r="DT370" s="1"/>
      <c r="DU370" s="1"/>
      <c r="DV370" s="1"/>
      <c r="DW370" s="1"/>
    </row>
    <row r="371" spans="1:127" ht="15" x14ac:dyDescent="0.2">
      <c r="A371" s="102">
        <f t="shared" si="287"/>
        <v>45247</v>
      </c>
      <c r="B371" s="103">
        <f t="shared" si="279"/>
        <v>573.60911568999995</v>
      </c>
      <c r="C371" s="180">
        <f t="shared" si="297"/>
        <v>561.59583808303853</v>
      </c>
      <c r="D371" s="104">
        <f t="shared" si="288"/>
        <v>1099.71</v>
      </c>
      <c r="E371" s="105">
        <f t="shared" si="300"/>
        <v>1103.74</v>
      </c>
      <c r="F371" s="106">
        <f t="shared" si="301"/>
        <v>45189</v>
      </c>
      <c r="G371" s="107">
        <f t="shared" si="280"/>
        <v>3.6646024861100024E-3</v>
      </c>
      <c r="H371" s="108">
        <f t="shared" si="293"/>
        <v>45250</v>
      </c>
      <c r="I371" s="108">
        <f t="shared" si="281"/>
        <v>45250</v>
      </c>
      <c r="J371" s="109">
        <f t="shared" si="289"/>
        <v>19</v>
      </c>
      <c r="K371" s="109">
        <f t="shared" si="304"/>
        <v>18</v>
      </c>
      <c r="L371" s="8">
        <f t="shared" si="290"/>
        <v>1.0034713900000001</v>
      </c>
      <c r="M371" s="110">
        <f t="shared" si="303"/>
        <v>1</v>
      </c>
      <c r="N371" s="110">
        <f t="shared" si="298"/>
        <v>1.0071241942009983</v>
      </c>
      <c r="O371" s="103">
        <f t="shared" si="302"/>
        <v>1.01062031</v>
      </c>
      <c r="P371" s="103">
        <f t="shared" si="282"/>
        <v>567.56015996999997</v>
      </c>
      <c r="Q371" s="11">
        <f t="shared" si="296"/>
        <v>0</v>
      </c>
      <c r="R371" s="30">
        <f t="shared" si="291"/>
        <v>0</v>
      </c>
      <c r="S371" s="8">
        <f t="shared" si="283"/>
        <v>0</v>
      </c>
      <c r="T371" s="113">
        <f t="shared" si="292"/>
        <v>0.16</v>
      </c>
      <c r="U371" s="111">
        <f t="shared" si="299"/>
        <v>18</v>
      </c>
      <c r="V371" s="111">
        <v>252</v>
      </c>
      <c r="W371" s="110">
        <f t="shared" si="284"/>
        <v>1.0106578230000001</v>
      </c>
      <c r="X371" s="103">
        <f t="shared" si="285"/>
        <v>6.0489557200000004</v>
      </c>
      <c r="Y371" s="103">
        <f t="shared" si="286"/>
        <v>0</v>
      </c>
      <c r="Z371" s="114" t="str">
        <f t="shared" si="294"/>
        <v>A+J=</v>
      </c>
      <c r="AA371" s="108">
        <f t="shared" si="295"/>
        <v>45250</v>
      </c>
      <c r="AB371" s="4"/>
      <c r="AD371" s="178">
        <f>[2]Plan1!A430</f>
        <v>49615</v>
      </c>
      <c r="AE371" s="129" t="str">
        <f>[2]Plan1!C430</f>
        <v>Finados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22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3"/>
      <c r="DH371" s="1"/>
      <c r="DI371" s="1"/>
      <c r="DJ371" s="1"/>
      <c r="DK371" s="1"/>
      <c r="DL371" s="1"/>
      <c r="DM371" s="1"/>
      <c r="DN371" s="1"/>
      <c r="DO371" s="1"/>
      <c r="DP371" s="1"/>
      <c r="DQ371" s="4"/>
      <c r="DR371" s="1"/>
      <c r="DS371" s="1"/>
      <c r="DT371" s="1"/>
      <c r="DU371" s="1"/>
      <c r="DV371" s="1"/>
      <c r="DW371" s="1"/>
    </row>
    <row r="372" spans="1:127" ht="15" x14ac:dyDescent="0.2">
      <c r="A372" s="102">
        <f t="shared" si="287"/>
        <v>45248</v>
      </c>
      <c r="B372" s="103">
        <f t="shared" si="279"/>
        <v>574.05756363</v>
      </c>
      <c r="C372" s="180">
        <f t="shared" si="297"/>
        <v>561.59583808303853</v>
      </c>
      <c r="D372" s="104">
        <f t="shared" si="288"/>
        <v>1099.71</v>
      </c>
      <c r="E372" s="105">
        <f t="shared" si="300"/>
        <v>1103.74</v>
      </c>
      <c r="F372" s="106">
        <f t="shared" si="301"/>
        <v>45189</v>
      </c>
      <c r="G372" s="107">
        <f t="shared" si="280"/>
        <v>3.6646024861100024E-3</v>
      </c>
      <c r="H372" s="108">
        <f t="shared" si="293"/>
        <v>45250</v>
      </c>
      <c r="I372" s="108">
        <f t="shared" si="281"/>
        <v>45250</v>
      </c>
      <c r="J372" s="109">
        <f t="shared" si="289"/>
        <v>19</v>
      </c>
      <c r="K372" s="109">
        <f t="shared" si="304"/>
        <v>19</v>
      </c>
      <c r="L372" s="8">
        <f t="shared" si="290"/>
        <v>1.0036646</v>
      </c>
      <c r="M372" s="110">
        <f t="shared" si="303"/>
        <v>1</v>
      </c>
      <c r="N372" s="110">
        <f t="shared" si="298"/>
        <v>1.0071241942009983</v>
      </c>
      <c r="O372" s="103">
        <f t="shared" si="302"/>
        <v>1.0108149</v>
      </c>
      <c r="P372" s="103">
        <f t="shared" si="282"/>
        <v>567.66944091000005</v>
      </c>
      <c r="Q372" s="11">
        <f t="shared" si="296"/>
        <v>0</v>
      </c>
      <c r="R372" s="30">
        <f t="shared" si="291"/>
        <v>0</v>
      </c>
      <c r="S372" s="8">
        <f t="shared" si="283"/>
        <v>0</v>
      </c>
      <c r="T372" s="113">
        <f t="shared" si="292"/>
        <v>0.16</v>
      </c>
      <c r="U372" s="111">
        <f t="shared" si="299"/>
        <v>19</v>
      </c>
      <c r="V372" s="111">
        <v>252</v>
      </c>
      <c r="W372" s="110">
        <f t="shared" si="284"/>
        <v>1.0112532439999999</v>
      </c>
      <c r="X372" s="103">
        <f t="shared" si="285"/>
        <v>6.3881227200000001</v>
      </c>
      <c r="Y372" s="103">
        <f t="shared" si="286"/>
        <v>0</v>
      </c>
      <c r="Z372" s="114" t="str">
        <f t="shared" si="294"/>
        <v>A+J=</v>
      </c>
      <c r="AA372" s="108">
        <f t="shared" si="295"/>
        <v>45250</v>
      </c>
      <c r="AB372" s="4"/>
      <c r="AD372" s="178">
        <f>[2]Plan1!A431</f>
        <v>49628</v>
      </c>
      <c r="AE372" s="129" t="str">
        <f>[2]Plan1!C431</f>
        <v>Proclamação da República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22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3"/>
      <c r="DH372" s="1"/>
      <c r="DI372" s="1"/>
      <c r="DJ372" s="1"/>
      <c r="DK372" s="1"/>
      <c r="DL372" s="1"/>
      <c r="DM372" s="1"/>
      <c r="DN372" s="1"/>
      <c r="DO372" s="1"/>
      <c r="DP372" s="1"/>
      <c r="DQ372" s="4"/>
      <c r="DR372" s="1"/>
      <c r="DS372" s="1"/>
      <c r="DT372" s="1"/>
      <c r="DU372" s="1"/>
      <c r="DV372" s="1"/>
      <c r="DW372" s="1"/>
    </row>
    <row r="373" spans="1:127" ht="15" x14ac:dyDescent="0.2">
      <c r="A373" s="102">
        <f t="shared" si="287"/>
        <v>45249</v>
      </c>
      <c r="B373" s="103">
        <f t="shared" si="279"/>
        <v>574.05756363</v>
      </c>
      <c r="C373" s="180">
        <f t="shared" si="297"/>
        <v>561.59583808303853</v>
      </c>
      <c r="D373" s="104">
        <f t="shared" si="288"/>
        <v>1099.71</v>
      </c>
      <c r="E373" s="105">
        <f t="shared" si="300"/>
        <v>1103.74</v>
      </c>
      <c r="F373" s="106">
        <f t="shared" si="301"/>
        <v>45189</v>
      </c>
      <c r="G373" s="107">
        <f t="shared" si="280"/>
        <v>3.6646024861100024E-3</v>
      </c>
      <c r="H373" s="108">
        <f t="shared" si="293"/>
        <v>45250</v>
      </c>
      <c r="I373" s="108">
        <f t="shared" si="281"/>
        <v>45250</v>
      </c>
      <c r="J373" s="109">
        <f t="shared" si="289"/>
        <v>19</v>
      </c>
      <c r="K373" s="109">
        <f t="shared" si="304"/>
        <v>19</v>
      </c>
      <c r="L373" s="8">
        <f t="shared" si="290"/>
        <v>1.0036646</v>
      </c>
      <c r="M373" s="110">
        <f t="shared" si="303"/>
        <v>1</v>
      </c>
      <c r="N373" s="110">
        <f t="shared" si="298"/>
        <v>1.0071241942009983</v>
      </c>
      <c r="O373" s="103">
        <f t="shared" si="302"/>
        <v>1.0108149</v>
      </c>
      <c r="P373" s="103">
        <f t="shared" si="282"/>
        <v>567.66944091000005</v>
      </c>
      <c r="Q373" s="11">
        <f t="shared" si="296"/>
        <v>0</v>
      </c>
      <c r="R373" s="30">
        <f t="shared" si="291"/>
        <v>0</v>
      </c>
      <c r="S373" s="8">
        <f t="shared" si="283"/>
        <v>0</v>
      </c>
      <c r="T373" s="113">
        <f t="shared" si="292"/>
        <v>0.16</v>
      </c>
      <c r="U373" s="111">
        <f t="shared" si="299"/>
        <v>19</v>
      </c>
      <c r="V373" s="111">
        <v>252</v>
      </c>
      <c r="W373" s="110">
        <f t="shared" si="284"/>
        <v>1.0112532439999999</v>
      </c>
      <c r="X373" s="103">
        <f t="shared" si="285"/>
        <v>6.3881227200000001</v>
      </c>
      <c r="Y373" s="103">
        <f t="shared" si="286"/>
        <v>0</v>
      </c>
      <c r="Z373" s="114" t="str">
        <f t="shared" si="294"/>
        <v>A+J=</v>
      </c>
      <c r="AA373" s="108">
        <f t="shared" si="295"/>
        <v>45250</v>
      </c>
      <c r="AB373" s="4"/>
      <c r="AD373" s="178">
        <f>[2]Plan1!A432</f>
        <v>49633</v>
      </c>
      <c r="AE373" s="129" t="str">
        <f>[2]Plan1!C432</f>
        <v>Dia Nacional de Zumbi e da Consciência Negra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22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3"/>
      <c r="DH373" s="1"/>
      <c r="DI373" s="1"/>
      <c r="DJ373" s="1"/>
      <c r="DK373" s="1"/>
      <c r="DL373" s="1"/>
      <c r="DM373" s="1"/>
      <c r="DN373" s="1"/>
      <c r="DO373" s="1"/>
      <c r="DP373" s="1"/>
      <c r="DQ373" s="4"/>
      <c r="DR373" s="1"/>
      <c r="DS373" s="1"/>
      <c r="DT373" s="1"/>
      <c r="DU373" s="1"/>
      <c r="DV373" s="1"/>
      <c r="DW373" s="1"/>
    </row>
    <row r="374" spans="1:127" ht="15" x14ac:dyDescent="0.2">
      <c r="A374" s="102">
        <f t="shared" si="287"/>
        <v>45250</v>
      </c>
      <c r="B374" s="103">
        <f t="shared" si="279"/>
        <v>574.05756363</v>
      </c>
      <c r="C374" s="180">
        <f t="shared" si="297"/>
        <v>561.59583808303853</v>
      </c>
      <c r="D374" s="104">
        <f t="shared" si="288"/>
        <v>1099.71</v>
      </c>
      <c r="E374" s="105">
        <f t="shared" si="300"/>
        <v>1103.74</v>
      </c>
      <c r="F374" s="106">
        <f t="shared" si="301"/>
        <v>45189</v>
      </c>
      <c r="G374" s="107">
        <f t="shared" si="280"/>
        <v>3.6646024861100024E-3</v>
      </c>
      <c r="H374" s="108">
        <f t="shared" si="293"/>
        <v>45280</v>
      </c>
      <c r="I374" s="108">
        <f t="shared" si="281"/>
        <v>45250</v>
      </c>
      <c r="J374" s="109">
        <f t="shared" si="289"/>
        <v>19</v>
      </c>
      <c r="K374" s="109">
        <f t="shared" si="304"/>
        <v>19</v>
      </c>
      <c r="L374" s="8">
        <f t="shared" si="290"/>
        <v>1.0036646</v>
      </c>
      <c r="M374" s="110">
        <f t="shared" si="303"/>
        <v>1</v>
      </c>
      <c r="N374" s="110">
        <f t="shared" si="298"/>
        <v>1.0071241942009983</v>
      </c>
      <c r="O374" s="103">
        <f t="shared" si="302"/>
        <v>1.0108149</v>
      </c>
      <c r="P374" s="103">
        <f t="shared" si="282"/>
        <v>567.66944091000005</v>
      </c>
      <c r="Q374" s="11">
        <f t="shared" si="296"/>
        <v>12</v>
      </c>
      <c r="R374" s="30">
        <f t="shared" si="291"/>
        <v>5.2041999999999998E-2</v>
      </c>
      <c r="S374" s="8">
        <f t="shared" si="283"/>
        <v>29.542653040000001</v>
      </c>
      <c r="T374" s="113">
        <f t="shared" si="292"/>
        <v>0.16</v>
      </c>
      <c r="U374" s="111">
        <f t="shared" si="299"/>
        <v>19</v>
      </c>
      <c r="V374" s="111">
        <v>252</v>
      </c>
      <c r="W374" s="110">
        <f t="shared" si="284"/>
        <v>1.0112532439999999</v>
      </c>
      <c r="X374" s="103">
        <f t="shared" si="285"/>
        <v>6.3881227200000001</v>
      </c>
      <c r="Y374" s="103">
        <f t="shared" si="286"/>
        <v>35.930775760000003</v>
      </c>
      <c r="Z374" s="114" t="str">
        <f t="shared" si="294"/>
        <v>A+J=</v>
      </c>
      <c r="AA374" s="108">
        <f t="shared" si="295"/>
        <v>45250</v>
      </c>
      <c r="AB374" s="4"/>
      <c r="AD374" s="178">
        <f>[2]Plan1!A433</f>
        <v>49668</v>
      </c>
      <c r="AE374" s="129" t="str">
        <f>[2]Plan1!C433</f>
        <v>Natal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22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3"/>
      <c r="DH374" s="1"/>
      <c r="DI374" s="1"/>
      <c r="DJ374" s="1"/>
      <c r="DK374" s="1"/>
      <c r="DL374" s="1"/>
      <c r="DM374" s="1"/>
      <c r="DN374" s="1"/>
      <c r="DO374" s="1"/>
      <c r="DP374" s="1"/>
      <c r="DQ374" s="4"/>
      <c r="DR374" s="1"/>
      <c r="DS374" s="1"/>
      <c r="DT374" s="1"/>
      <c r="DU374" s="1"/>
      <c r="DV374" s="1"/>
      <c r="DW374" s="1"/>
    </row>
    <row r="375" spans="1:127" ht="15" x14ac:dyDescent="0.2">
      <c r="A375" s="102">
        <f t="shared" si="287"/>
        <v>45251</v>
      </c>
      <c r="B375" s="103">
        <f t="shared" si="279"/>
        <v>538.56540050000001</v>
      </c>
      <c r="C375" s="180">
        <f t="shared" si="297"/>
        <v>532.36926748143776</v>
      </c>
      <c r="D375" s="104">
        <f t="shared" si="288"/>
        <v>1103.74</v>
      </c>
      <c r="E375" s="105">
        <f t="shared" si="300"/>
        <v>1109.2360000000001</v>
      </c>
      <c r="F375" s="106">
        <f t="shared" si="301"/>
        <v>45219</v>
      </c>
      <c r="G375" s="107">
        <f t="shared" si="280"/>
        <v>4.9794335622521668E-3</v>
      </c>
      <c r="H375" s="108">
        <f t="shared" si="293"/>
        <v>45280</v>
      </c>
      <c r="I375" s="108">
        <f t="shared" si="281"/>
        <v>45280</v>
      </c>
      <c r="J375" s="109">
        <f t="shared" si="289"/>
        <v>22</v>
      </c>
      <c r="K375" s="109">
        <f t="shared" si="304"/>
        <v>1</v>
      </c>
      <c r="L375" s="8">
        <f t="shared" si="290"/>
        <v>1.0002257999999999</v>
      </c>
      <c r="M375" s="110">
        <f t="shared" si="303"/>
        <v>1.0036646</v>
      </c>
      <c r="N375" s="110">
        <f t="shared" si="298"/>
        <v>1.0108149015230672</v>
      </c>
      <c r="O375" s="103">
        <f t="shared" si="302"/>
        <v>1.01104314</v>
      </c>
      <c r="P375" s="103">
        <f t="shared" si="282"/>
        <v>538.24829582999996</v>
      </c>
      <c r="Q375" s="11">
        <f t="shared" si="296"/>
        <v>0</v>
      </c>
      <c r="R375" s="30">
        <f t="shared" si="291"/>
        <v>0</v>
      </c>
      <c r="S375" s="8">
        <f t="shared" si="283"/>
        <v>0</v>
      </c>
      <c r="T375" s="113">
        <f t="shared" si="292"/>
        <v>0.16</v>
      </c>
      <c r="U375" s="111">
        <f t="shared" si="299"/>
        <v>1</v>
      </c>
      <c r="V375" s="111">
        <v>252</v>
      </c>
      <c r="W375" s="110">
        <f t="shared" si="284"/>
        <v>1.0005891419999999</v>
      </c>
      <c r="X375" s="103">
        <f t="shared" si="285"/>
        <v>0.31710466999999998</v>
      </c>
      <c r="Y375" s="103">
        <f t="shared" si="286"/>
        <v>0</v>
      </c>
      <c r="Z375" s="114" t="str">
        <f t="shared" si="294"/>
        <v>A+J=</v>
      </c>
      <c r="AA375" s="108">
        <f t="shared" si="295"/>
        <v>45280</v>
      </c>
      <c r="AB375" s="26"/>
      <c r="AD375" s="178">
        <f>[2]Plan1!A434</f>
        <v>49675</v>
      </c>
      <c r="AE375" s="129" t="str">
        <f>[2]Plan1!C434</f>
        <v>Confraternização Universal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1"/>
      <c r="CR375" s="25"/>
      <c r="CS375" s="1"/>
      <c r="CT375" s="3"/>
      <c r="CU375" s="3"/>
      <c r="CV375" s="3"/>
      <c r="CW375" s="3"/>
      <c r="CX375" s="1"/>
      <c r="CY375" s="3"/>
      <c r="CZ375" s="1"/>
      <c r="DA375" s="3"/>
      <c r="DB375" s="3"/>
      <c r="DC375" s="3"/>
      <c r="DD375" s="3"/>
      <c r="DE375" s="3"/>
      <c r="DF375" s="1"/>
      <c r="DG375" s="3"/>
      <c r="DH375" s="3"/>
      <c r="DI375" s="3"/>
      <c r="DJ375" s="3"/>
      <c r="DK375" s="1"/>
      <c r="DL375" s="3"/>
      <c r="DM375" s="3"/>
      <c r="DN375" s="3"/>
      <c r="DO375" s="3"/>
      <c r="DP375" s="3"/>
      <c r="DQ375" s="26"/>
      <c r="DR375" s="3"/>
      <c r="DS375" s="3"/>
      <c r="DT375" s="3"/>
      <c r="DU375" s="3"/>
      <c r="DV375" s="3"/>
      <c r="DW375" s="3"/>
    </row>
    <row r="376" spans="1:127" ht="15" x14ac:dyDescent="0.2">
      <c r="A376" s="102">
        <f t="shared" si="287"/>
        <v>45252</v>
      </c>
      <c r="B376" s="103">
        <f t="shared" si="279"/>
        <v>539.00436923999996</v>
      </c>
      <c r="C376" s="180">
        <f t="shared" si="297"/>
        <v>532.36926748143776</v>
      </c>
      <c r="D376" s="104">
        <f t="shared" si="288"/>
        <v>1103.74</v>
      </c>
      <c r="E376" s="105">
        <f t="shared" si="300"/>
        <v>1109.2360000000001</v>
      </c>
      <c r="F376" s="106">
        <f t="shared" si="301"/>
        <v>45219</v>
      </c>
      <c r="G376" s="107">
        <f t="shared" si="280"/>
        <v>4.9794335622521668E-3</v>
      </c>
      <c r="H376" s="108">
        <f t="shared" si="293"/>
        <v>45280</v>
      </c>
      <c r="I376" s="108">
        <f t="shared" si="281"/>
        <v>45280</v>
      </c>
      <c r="J376" s="109">
        <f t="shared" si="289"/>
        <v>22</v>
      </c>
      <c r="K376" s="109">
        <f t="shared" si="304"/>
        <v>2</v>
      </c>
      <c r="L376" s="8">
        <f t="shared" si="290"/>
        <v>1.00045165</v>
      </c>
      <c r="M376" s="110">
        <f t="shared" si="303"/>
        <v>1.0036646</v>
      </c>
      <c r="N376" s="110">
        <f t="shared" si="298"/>
        <v>1.0108149015230672</v>
      </c>
      <c r="O376" s="103">
        <f t="shared" si="302"/>
        <v>1.0112714300000001</v>
      </c>
      <c r="P376" s="103">
        <f t="shared" si="282"/>
        <v>538.36983040999996</v>
      </c>
      <c r="Q376" s="11">
        <f t="shared" si="296"/>
        <v>0</v>
      </c>
      <c r="R376" s="30">
        <f t="shared" si="291"/>
        <v>0</v>
      </c>
      <c r="S376" s="8">
        <f t="shared" si="283"/>
        <v>0</v>
      </c>
      <c r="T376" s="113">
        <f t="shared" si="292"/>
        <v>0.16</v>
      </c>
      <c r="U376" s="111">
        <f t="shared" si="299"/>
        <v>2</v>
      </c>
      <c r="V376" s="111">
        <v>252</v>
      </c>
      <c r="W376" s="110">
        <f t="shared" si="284"/>
        <v>1.0011786300000001</v>
      </c>
      <c r="X376" s="103">
        <f t="shared" si="285"/>
        <v>0.63453883</v>
      </c>
      <c r="Y376" s="103">
        <f t="shared" si="286"/>
        <v>0</v>
      </c>
      <c r="Z376" s="114" t="str">
        <f t="shared" si="294"/>
        <v>A+J=</v>
      </c>
      <c r="AA376" s="108">
        <f t="shared" si="295"/>
        <v>45280</v>
      </c>
      <c r="AB376" s="26"/>
      <c r="AD376" s="178">
        <f>[2]Plan1!A435</f>
        <v>49730</v>
      </c>
      <c r="AE376" s="129" t="str">
        <f>[2]Plan1!C435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1"/>
      <c r="CQ376" s="1"/>
      <c r="CR376" s="22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3"/>
      <c r="DH376" s="1"/>
      <c r="DI376" s="1"/>
      <c r="DJ376" s="1"/>
      <c r="DK376" s="1"/>
      <c r="DL376" s="1"/>
      <c r="DM376" s="1"/>
      <c r="DN376" s="1"/>
      <c r="DO376" s="1"/>
      <c r="DP376" s="1"/>
      <c r="DQ376" s="26"/>
      <c r="DR376" s="3"/>
      <c r="DS376" s="3"/>
      <c r="DT376" s="3"/>
      <c r="DU376" s="3"/>
      <c r="DV376" s="3"/>
      <c r="DW376" s="3"/>
    </row>
    <row r="377" spans="1:127" ht="15" x14ac:dyDescent="0.2">
      <c r="A377" s="102">
        <f t="shared" si="287"/>
        <v>45253</v>
      </c>
      <c r="B377" s="103">
        <f t="shared" si="279"/>
        <v>539.44369586000005</v>
      </c>
      <c r="C377" s="180">
        <f t="shared" si="297"/>
        <v>532.36926748143776</v>
      </c>
      <c r="D377" s="104">
        <f t="shared" si="288"/>
        <v>1103.74</v>
      </c>
      <c r="E377" s="105">
        <f t="shared" si="300"/>
        <v>1109.2360000000001</v>
      </c>
      <c r="F377" s="106">
        <f t="shared" si="301"/>
        <v>45219</v>
      </c>
      <c r="G377" s="107">
        <f t="shared" si="280"/>
        <v>4.9794335622521668E-3</v>
      </c>
      <c r="H377" s="108">
        <f t="shared" si="293"/>
        <v>45280</v>
      </c>
      <c r="I377" s="108">
        <f t="shared" si="281"/>
        <v>45280</v>
      </c>
      <c r="J377" s="109">
        <f t="shared" si="289"/>
        <v>22</v>
      </c>
      <c r="K377" s="109">
        <f t="shared" si="304"/>
        <v>3</v>
      </c>
      <c r="L377" s="8">
        <f t="shared" si="290"/>
        <v>1.00067755</v>
      </c>
      <c r="M377" s="110">
        <f t="shared" si="303"/>
        <v>1.0036646</v>
      </c>
      <c r="N377" s="110">
        <f t="shared" si="298"/>
        <v>1.0108149015230672</v>
      </c>
      <c r="O377" s="103">
        <f t="shared" si="302"/>
        <v>1.0114997699999999</v>
      </c>
      <c r="P377" s="103">
        <f t="shared" si="282"/>
        <v>538.49139161000005</v>
      </c>
      <c r="Q377" s="11">
        <f t="shared" si="296"/>
        <v>0</v>
      </c>
      <c r="R377" s="30">
        <f t="shared" si="291"/>
        <v>0</v>
      </c>
      <c r="S377" s="8">
        <f t="shared" si="283"/>
        <v>0</v>
      </c>
      <c r="T377" s="113">
        <f t="shared" si="292"/>
        <v>0.16</v>
      </c>
      <c r="U377" s="111">
        <f t="shared" si="299"/>
        <v>3</v>
      </c>
      <c r="V377" s="111">
        <v>252</v>
      </c>
      <c r="W377" s="110">
        <f t="shared" si="284"/>
        <v>1.001768467</v>
      </c>
      <c r="X377" s="103">
        <f t="shared" si="285"/>
        <v>0.95230424999999996</v>
      </c>
      <c r="Y377" s="103">
        <f t="shared" si="286"/>
        <v>0</v>
      </c>
      <c r="Z377" s="114" t="str">
        <f t="shared" si="294"/>
        <v>A+J=</v>
      </c>
      <c r="AA377" s="108">
        <f t="shared" si="295"/>
        <v>45280</v>
      </c>
      <c r="AB377" s="4"/>
      <c r="AD377" s="178">
        <f>[2]Plan1!A436</f>
        <v>49731</v>
      </c>
      <c r="AE377" s="129" t="str">
        <f>[2]Plan1!C436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22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3"/>
      <c r="DH377" s="1"/>
      <c r="DI377" s="1"/>
      <c r="DJ377" s="1"/>
      <c r="DK377" s="1"/>
      <c r="DL377" s="1"/>
      <c r="DM377" s="1"/>
      <c r="DN377" s="1"/>
      <c r="DO377" s="1"/>
      <c r="DP377" s="1"/>
      <c r="DQ377" s="4"/>
      <c r="DR377" s="1"/>
      <c r="DS377" s="1"/>
      <c r="DT377" s="1"/>
      <c r="DU377" s="1"/>
      <c r="DV377" s="1"/>
      <c r="DW377" s="1"/>
    </row>
    <row r="378" spans="1:127" ht="15" x14ac:dyDescent="0.2">
      <c r="A378" s="102">
        <f t="shared" si="287"/>
        <v>45254</v>
      </c>
      <c r="B378" s="103">
        <f t="shared" si="279"/>
        <v>539.88338958999998</v>
      </c>
      <c r="C378" s="180">
        <f t="shared" si="297"/>
        <v>532.36926748143776</v>
      </c>
      <c r="D378" s="104">
        <f t="shared" si="288"/>
        <v>1103.74</v>
      </c>
      <c r="E378" s="105">
        <f t="shared" si="300"/>
        <v>1109.2360000000001</v>
      </c>
      <c r="F378" s="106">
        <f t="shared" si="301"/>
        <v>45219</v>
      </c>
      <c r="G378" s="107">
        <f t="shared" si="280"/>
        <v>4.9794335622521668E-3</v>
      </c>
      <c r="H378" s="108">
        <f t="shared" si="293"/>
        <v>45280</v>
      </c>
      <c r="I378" s="108">
        <f t="shared" si="281"/>
        <v>45280</v>
      </c>
      <c r="J378" s="109">
        <f t="shared" si="289"/>
        <v>22</v>
      </c>
      <c r="K378" s="109">
        <f t="shared" si="304"/>
        <v>4</v>
      </c>
      <c r="L378" s="8">
        <f t="shared" si="290"/>
        <v>1.0009035100000001</v>
      </c>
      <c r="M378" s="110">
        <f t="shared" si="303"/>
        <v>1.0036646</v>
      </c>
      <c r="N378" s="110">
        <f t="shared" si="298"/>
        <v>1.0108149015230672</v>
      </c>
      <c r="O378" s="103">
        <f t="shared" si="302"/>
        <v>1.01172818</v>
      </c>
      <c r="P378" s="103">
        <f t="shared" si="282"/>
        <v>538.61299007000002</v>
      </c>
      <c r="Q378" s="11">
        <f t="shared" si="296"/>
        <v>0</v>
      </c>
      <c r="R378" s="30">
        <f t="shared" si="291"/>
        <v>0</v>
      </c>
      <c r="S378" s="8">
        <f t="shared" si="283"/>
        <v>0</v>
      </c>
      <c r="T378" s="113">
        <f t="shared" si="292"/>
        <v>0.16</v>
      </c>
      <c r="U378" s="111">
        <f t="shared" si="299"/>
        <v>4</v>
      </c>
      <c r="V378" s="111">
        <v>252</v>
      </c>
      <c r="W378" s="110">
        <f t="shared" si="284"/>
        <v>1.0023586499999999</v>
      </c>
      <c r="X378" s="103">
        <f t="shared" si="285"/>
        <v>1.27039952</v>
      </c>
      <c r="Y378" s="103">
        <f t="shared" si="286"/>
        <v>0</v>
      </c>
      <c r="Z378" s="114" t="str">
        <f t="shared" si="294"/>
        <v>A+J=</v>
      </c>
      <c r="AA378" s="108">
        <f t="shared" si="295"/>
        <v>45280</v>
      </c>
      <c r="AB378" s="4"/>
      <c r="AD378" s="178">
        <f>[2]Plan1!A437</f>
        <v>49776</v>
      </c>
      <c r="AE378" s="129" t="str">
        <f>[2]Plan1!C437</f>
        <v>Paixão de Cristo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22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3"/>
      <c r="DH378" s="1"/>
      <c r="DI378" s="1"/>
      <c r="DJ378" s="1"/>
      <c r="DK378" s="1"/>
      <c r="DL378" s="1"/>
      <c r="DM378" s="1"/>
      <c r="DN378" s="1"/>
      <c r="DO378" s="1"/>
      <c r="DP378" s="1"/>
      <c r="DQ378" s="4"/>
      <c r="DR378" s="1"/>
      <c r="DS378" s="1"/>
      <c r="DT378" s="1"/>
      <c r="DU378" s="1"/>
      <c r="DV378" s="1"/>
      <c r="DW378" s="1"/>
    </row>
    <row r="379" spans="1:127" ht="15" x14ac:dyDescent="0.2">
      <c r="A379" s="102">
        <f t="shared" si="287"/>
        <v>45255</v>
      </c>
      <c r="B379" s="103">
        <f t="shared" si="279"/>
        <v>540.32343090000006</v>
      </c>
      <c r="C379" s="180">
        <f t="shared" si="297"/>
        <v>532.36926748143776</v>
      </c>
      <c r="D379" s="104">
        <f t="shared" si="288"/>
        <v>1103.74</v>
      </c>
      <c r="E379" s="105">
        <f t="shared" si="300"/>
        <v>1109.2360000000001</v>
      </c>
      <c r="F379" s="106">
        <f t="shared" si="301"/>
        <v>45219</v>
      </c>
      <c r="G379" s="107">
        <f t="shared" si="280"/>
        <v>4.9794335622521668E-3</v>
      </c>
      <c r="H379" s="108">
        <f t="shared" si="293"/>
        <v>45280</v>
      </c>
      <c r="I379" s="108">
        <f t="shared" si="281"/>
        <v>45280</v>
      </c>
      <c r="J379" s="109">
        <f t="shared" si="289"/>
        <v>22</v>
      </c>
      <c r="K379" s="109">
        <f t="shared" si="304"/>
        <v>5</v>
      </c>
      <c r="L379" s="8">
        <f t="shared" si="290"/>
        <v>1.0011295099999999</v>
      </c>
      <c r="M379" s="110">
        <f t="shared" si="303"/>
        <v>1.0036646</v>
      </c>
      <c r="N379" s="110">
        <f t="shared" si="298"/>
        <v>1.0108149015230672</v>
      </c>
      <c r="O379" s="103">
        <f t="shared" si="302"/>
        <v>1.0119566200000001</v>
      </c>
      <c r="P379" s="103">
        <f t="shared" si="282"/>
        <v>538.73460451000005</v>
      </c>
      <c r="Q379" s="11">
        <f t="shared" si="296"/>
        <v>0</v>
      </c>
      <c r="R379" s="30">
        <f t="shared" si="291"/>
        <v>0</v>
      </c>
      <c r="S379" s="8">
        <f t="shared" si="283"/>
        <v>0</v>
      </c>
      <c r="T379" s="113">
        <f t="shared" si="292"/>
        <v>0.16</v>
      </c>
      <c r="U379" s="111">
        <f t="shared" si="299"/>
        <v>5</v>
      </c>
      <c r="V379" s="111">
        <v>252</v>
      </c>
      <c r="W379" s="110">
        <f t="shared" si="284"/>
        <v>1.0029491820000001</v>
      </c>
      <c r="X379" s="103">
        <f t="shared" si="285"/>
        <v>1.5888263899999999</v>
      </c>
      <c r="Y379" s="103">
        <f t="shared" si="286"/>
        <v>0</v>
      </c>
      <c r="Z379" s="114" t="str">
        <f t="shared" si="294"/>
        <v>A+J=</v>
      </c>
      <c r="AA379" s="108">
        <f t="shared" si="295"/>
        <v>45280</v>
      </c>
      <c r="AB379" s="4"/>
      <c r="AD379" s="178">
        <f>[2]Plan1!A438</f>
        <v>49786</v>
      </c>
      <c r="AE379" s="129" t="str">
        <f>[2]Plan1!C438</f>
        <v>Tiradentes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22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3"/>
      <c r="DH379" s="1"/>
      <c r="DI379" s="1"/>
      <c r="DJ379" s="1"/>
      <c r="DK379" s="1"/>
      <c r="DL379" s="1"/>
      <c r="DM379" s="1"/>
      <c r="DN379" s="1"/>
      <c r="DO379" s="1"/>
      <c r="DP379" s="1"/>
      <c r="DQ379" s="4"/>
      <c r="DR379" s="1"/>
      <c r="DS379" s="1"/>
      <c r="DT379" s="1"/>
      <c r="DU379" s="1"/>
      <c r="DV379" s="1"/>
      <c r="DW379" s="1"/>
    </row>
    <row r="380" spans="1:127" ht="15" x14ac:dyDescent="0.2">
      <c r="A380" s="102">
        <f t="shared" si="287"/>
        <v>45256</v>
      </c>
      <c r="B380" s="103">
        <f t="shared" si="279"/>
        <v>540.32343090000006</v>
      </c>
      <c r="C380" s="180">
        <f t="shared" si="297"/>
        <v>532.36926748143776</v>
      </c>
      <c r="D380" s="104">
        <f t="shared" si="288"/>
        <v>1103.74</v>
      </c>
      <c r="E380" s="105">
        <f t="shared" si="300"/>
        <v>1109.2360000000001</v>
      </c>
      <c r="F380" s="106">
        <f t="shared" si="301"/>
        <v>45219</v>
      </c>
      <c r="G380" s="107">
        <f t="shared" si="280"/>
        <v>4.9794335622521668E-3</v>
      </c>
      <c r="H380" s="108">
        <f t="shared" si="293"/>
        <v>45280</v>
      </c>
      <c r="I380" s="108">
        <f t="shared" si="281"/>
        <v>45280</v>
      </c>
      <c r="J380" s="109">
        <f t="shared" si="289"/>
        <v>22</v>
      </c>
      <c r="K380" s="109">
        <f t="shared" si="304"/>
        <v>5</v>
      </c>
      <c r="L380" s="8">
        <f t="shared" si="290"/>
        <v>1.0011295099999999</v>
      </c>
      <c r="M380" s="110">
        <f t="shared" si="303"/>
        <v>1.0036646</v>
      </c>
      <c r="N380" s="110">
        <f t="shared" si="298"/>
        <v>1.0108149015230672</v>
      </c>
      <c r="O380" s="103">
        <f t="shared" si="302"/>
        <v>1.0119566200000001</v>
      </c>
      <c r="P380" s="103">
        <f t="shared" si="282"/>
        <v>538.73460451000005</v>
      </c>
      <c r="Q380" s="11">
        <f t="shared" si="296"/>
        <v>0</v>
      </c>
      <c r="R380" s="30">
        <f t="shared" si="291"/>
        <v>0</v>
      </c>
      <c r="S380" s="8">
        <f t="shared" si="283"/>
        <v>0</v>
      </c>
      <c r="T380" s="113">
        <f t="shared" si="292"/>
        <v>0.16</v>
      </c>
      <c r="U380" s="111">
        <f t="shared" si="299"/>
        <v>5</v>
      </c>
      <c r="V380" s="111">
        <v>252</v>
      </c>
      <c r="W380" s="110">
        <f t="shared" si="284"/>
        <v>1.0029491820000001</v>
      </c>
      <c r="X380" s="103">
        <f t="shared" si="285"/>
        <v>1.5888263899999999</v>
      </c>
      <c r="Y380" s="103">
        <f t="shared" si="286"/>
        <v>0</v>
      </c>
      <c r="Z380" s="114" t="str">
        <f t="shared" si="294"/>
        <v>A+J=</v>
      </c>
      <c r="AA380" s="108">
        <f t="shared" si="295"/>
        <v>45280</v>
      </c>
      <c r="AB380" s="4"/>
      <c r="AD380" s="178">
        <f>[2]Plan1!A439</f>
        <v>49796</v>
      </c>
      <c r="AE380" s="129" t="str">
        <f>[2]Plan1!C439</f>
        <v>Dia do Trabalho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22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3"/>
      <c r="DH380" s="1"/>
      <c r="DI380" s="1"/>
      <c r="DJ380" s="1"/>
      <c r="DK380" s="1"/>
      <c r="DL380" s="1"/>
      <c r="DM380" s="1"/>
      <c r="DN380" s="1"/>
      <c r="DO380" s="1"/>
      <c r="DP380" s="1"/>
      <c r="DQ380" s="4"/>
      <c r="DR380" s="1"/>
      <c r="DS380" s="1"/>
      <c r="DT380" s="1"/>
      <c r="DU380" s="1"/>
      <c r="DV380" s="1"/>
      <c r="DW380" s="1"/>
    </row>
    <row r="381" spans="1:127" ht="15" x14ac:dyDescent="0.2">
      <c r="A381" s="102">
        <f t="shared" si="287"/>
        <v>45257</v>
      </c>
      <c r="B381" s="103">
        <f t="shared" si="279"/>
        <v>540.32343090000006</v>
      </c>
      <c r="C381" s="180">
        <f t="shared" si="297"/>
        <v>532.36926748143776</v>
      </c>
      <c r="D381" s="104">
        <f t="shared" si="288"/>
        <v>1103.74</v>
      </c>
      <c r="E381" s="105">
        <f t="shared" si="300"/>
        <v>1109.2360000000001</v>
      </c>
      <c r="F381" s="106">
        <f t="shared" si="301"/>
        <v>45219</v>
      </c>
      <c r="G381" s="107">
        <f t="shared" si="280"/>
        <v>4.9794335622521668E-3</v>
      </c>
      <c r="H381" s="108">
        <f t="shared" si="293"/>
        <v>45280</v>
      </c>
      <c r="I381" s="108">
        <f t="shared" si="281"/>
        <v>45280</v>
      </c>
      <c r="J381" s="109">
        <f t="shared" si="289"/>
        <v>22</v>
      </c>
      <c r="K381" s="109">
        <f t="shared" si="304"/>
        <v>5</v>
      </c>
      <c r="L381" s="8">
        <f t="shared" si="290"/>
        <v>1.0011295099999999</v>
      </c>
      <c r="M381" s="110">
        <f t="shared" si="303"/>
        <v>1.0036646</v>
      </c>
      <c r="N381" s="110">
        <f t="shared" si="298"/>
        <v>1.0108149015230672</v>
      </c>
      <c r="O381" s="103">
        <f t="shared" si="302"/>
        <v>1.0119566200000001</v>
      </c>
      <c r="P381" s="103">
        <f t="shared" si="282"/>
        <v>538.73460451000005</v>
      </c>
      <c r="Q381" s="11">
        <f t="shared" si="296"/>
        <v>0</v>
      </c>
      <c r="R381" s="30">
        <f t="shared" si="291"/>
        <v>0</v>
      </c>
      <c r="S381" s="8">
        <f t="shared" si="283"/>
        <v>0</v>
      </c>
      <c r="T381" s="113">
        <f t="shared" si="292"/>
        <v>0.16</v>
      </c>
      <c r="U381" s="111">
        <f t="shared" si="299"/>
        <v>5</v>
      </c>
      <c r="V381" s="111">
        <v>252</v>
      </c>
      <c r="W381" s="110">
        <f t="shared" si="284"/>
        <v>1.0029491820000001</v>
      </c>
      <c r="X381" s="103">
        <f t="shared" si="285"/>
        <v>1.5888263899999999</v>
      </c>
      <c r="Y381" s="103">
        <f t="shared" si="286"/>
        <v>0</v>
      </c>
      <c r="Z381" s="114" t="str">
        <f t="shared" si="294"/>
        <v>A+J=</v>
      </c>
      <c r="AA381" s="108">
        <f t="shared" si="295"/>
        <v>45280</v>
      </c>
      <c r="AB381" s="4"/>
      <c r="AD381" s="178">
        <f>[2]Plan1!A440</f>
        <v>49838</v>
      </c>
      <c r="AE381" s="129" t="str">
        <f>[2]Plan1!C440</f>
        <v>Corpus Christi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22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3"/>
      <c r="DH381" s="1"/>
      <c r="DI381" s="1"/>
      <c r="DJ381" s="1"/>
      <c r="DK381" s="1"/>
      <c r="DL381" s="1"/>
      <c r="DM381" s="1"/>
      <c r="DN381" s="1"/>
      <c r="DO381" s="1"/>
      <c r="DP381" s="1"/>
      <c r="DQ381" s="4"/>
      <c r="DR381" s="1"/>
      <c r="DS381" s="1"/>
      <c r="DT381" s="1"/>
      <c r="DU381" s="1"/>
      <c r="DV381" s="1"/>
      <c r="DW381" s="1"/>
    </row>
    <row r="382" spans="1:127" ht="15" x14ac:dyDescent="0.2">
      <c r="A382" s="102">
        <f t="shared" si="287"/>
        <v>45258</v>
      </c>
      <c r="B382" s="103">
        <f t="shared" si="279"/>
        <v>540.76384022000002</v>
      </c>
      <c r="C382" s="180">
        <f t="shared" si="297"/>
        <v>532.36926748143776</v>
      </c>
      <c r="D382" s="104">
        <f t="shared" si="288"/>
        <v>1103.74</v>
      </c>
      <c r="E382" s="105">
        <f t="shared" si="300"/>
        <v>1109.2360000000001</v>
      </c>
      <c r="F382" s="106">
        <f t="shared" si="301"/>
        <v>45219</v>
      </c>
      <c r="G382" s="107">
        <f t="shared" si="280"/>
        <v>4.9794335622521668E-3</v>
      </c>
      <c r="H382" s="108">
        <f t="shared" si="293"/>
        <v>45280</v>
      </c>
      <c r="I382" s="108">
        <f t="shared" si="281"/>
        <v>45280</v>
      </c>
      <c r="J382" s="109">
        <f t="shared" si="289"/>
        <v>22</v>
      </c>
      <c r="K382" s="109">
        <f t="shared" si="304"/>
        <v>6</v>
      </c>
      <c r="L382" s="8">
        <f t="shared" si="290"/>
        <v>1.0013555700000001</v>
      </c>
      <c r="M382" s="110">
        <f t="shared" si="303"/>
        <v>1.0036646</v>
      </c>
      <c r="N382" s="110">
        <f t="shared" si="298"/>
        <v>1.0108149015230672</v>
      </c>
      <c r="O382" s="103">
        <f t="shared" si="302"/>
        <v>1.01218513</v>
      </c>
      <c r="P382" s="103">
        <f t="shared" si="282"/>
        <v>538.85625620999997</v>
      </c>
      <c r="Q382" s="11">
        <f t="shared" si="296"/>
        <v>0</v>
      </c>
      <c r="R382" s="30">
        <f t="shared" si="291"/>
        <v>0</v>
      </c>
      <c r="S382" s="8">
        <f t="shared" si="283"/>
        <v>0</v>
      </c>
      <c r="T382" s="113">
        <f t="shared" si="292"/>
        <v>0.16</v>
      </c>
      <c r="U382" s="111">
        <f t="shared" si="299"/>
        <v>6</v>
      </c>
      <c r="V382" s="111">
        <v>252</v>
      </c>
      <c r="W382" s="110">
        <f t="shared" si="284"/>
        <v>1.003540061</v>
      </c>
      <c r="X382" s="103">
        <f t="shared" si="285"/>
        <v>1.9075840100000001</v>
      </c>
      <c r="Y382" s="103">
        <f t="shared" si="286"/>
        <v>0</v>
      </c>
      <c r="Z382" s="114" t="str">
        <f t="shared" si="294"/>
        <v>A+J=</v>
      </c>
      <c r="AA382" s="108">
        <f t="shared" si="295"/>
        <v>45280</v>
      </c>
      <c r="AB382" s="4"/>
      <c r="AD382" s="178">
        <f>[2]Plan1!A441</f>
        <v>49925</v>
      </c>
      <c r="AE382" s="129" t="str">
        <f>[2]Plan1!C441</f>
        <v>Independência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22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3"/>
      <c r="DH382" s="1"/>
      <c r="DI382" s="1"/>
      <c r="DJ382" s="1"/>
      <c r="DK382" s="1"/>
      <c r="DL382" s="1"/>
      <c r="DM382" s="1"/>
      <c r="DN382" s="1"/>
      <c r="DO382" s="1"/>
      <c r="DP382" s="1"/>
      <c r="DQ382" s="4"/>
      <c r="DR382" s="1"/>
      <c r="DS382" s="1"/>
      <c r="DT382" s="1"/>
      <c r="DU382" s="1"/>
      <c r="DV382" s="1"/>
      <c r="DW382" s="1"/>
    </row>
    <row r="383" spans="1:127" ht="15" x14ac:dyDescent="0.2">
      <c r="A383" s="102">
        <f t="shared" si="287"/>
        <v>45259</v>
      </c>
      <c r="B383" s="103">
        <f t="shared" si="279"/>
        <v>541.20460224999999</v>
      </c>
      <c r="C383" s="180">
        <f t="shared" si="297"/>
        <v>532.36926748143776</v>
      </c>
      <c r="D383" s="104">
        <f t="shared" si="288"/>
        <v>1103.74</v>
      </c>
      <c r="E383" s="105">
        <f t="shared" si="300"/>
        <v>1109.2360000000001</v>
      </c>
      <c r="F383" s="106">
        <f t="shared" si="301"/>
        <v>45219</v>
      </c>
      <c r="G383" s="107">
        <f t="shared" si="280"/>
        <v>4.9794335622521668E-3</v>
      </c>
      <c r="H383" s="108">
        <f t="shared" si="293"/>
        <v>45280</v>
      </c>
      <c r="I383" s="108">
        <f t="shared" si="281"/>
        <v>45280</v>
      </c>
      <c r="J383" s="109">
        <f t="shared" si="289"/>
        <v>22</v>
      </c>
      <c r="K383" s="109">
        <f t="shared" si="304"/>
        <v>7</v>
      </c>
      <c r="L383" s="8">
        <f t="shared" si="290"/>
        <v>1.0015816799999999</v>
      </c>
      <c r="M383" s="110">
        <f t="shared" si="303"/>
        <v>1.0036646</v>
      </c>
      <c r="N383" s="110">
        <f t="shared" si="298"/>
        <v>1.0108149015230672</v>
      </c>
      <c r="O383" s="103">
        <f t="shared" si="302"/>
        <v>1.0124136800000001</v>
      </c>
      <c r="P383" s="103">
        <f t="shared" si="282"/>
        <v>538.97792919999995</v>
      </c>
      <c r="Q383" s="11">
        <f t="shared" si="296"/>
        <v>0</v>
      </c>
      <c r="R383" s="30">
        <f t="shared" si="291"/>
        <v>0</v>
      </c>
      <c r="S383" s="8">
        <f t="shared" si="283"/>
        <v>0</v>
      </c>
      <c r="T383" s="113">
        <f t="shared" si="292"/>
        <v>0.16</v>
      </c>
      <c r="U383" s="111">
        <f t="shared" si="299"/>
        <v>7</v>
      </c>
      <c r="V383" s="111">
        <v>252</v>
      </c>
      <c r="W383" s="110">
        <f t="shared" si="284"/>
        <v>1.004131288</v>
      </c>
      <c r="X383" s="103">
        <f t="shared" si="285"/>
        <v>2.22667305</v>
      </c>
      <c r="Y383" s="103">
        <f t="shared" si="286"/>
        <v>0</v>
      </c>
      <c r="Z383" s="114" t="str">
        <f t="shared" si="294"/>
        <v>A+J=</v>
      </c>
      <c r="AA383" s="108">
        <f t="shared" si="295"/>
        <v>45280</v>
      </c>
      <c r="AB383" s="4"/>
      <c r="AD383" s="178">
        <f>[2]Plan1!A442</f>
        <v>49960</v>
      </c>
      <c r="AE383" s="129" t="str">
        <f>[2]Plan1!C442</f>
        <v>Nossa Sr.a Aparecida - Padroeira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22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3"/>
      <c r="DH383" s="1"/>
      <c r="DI383" s="1"/>
      <c r="DJ383" s="1"/>
      <c r="DK383" s="1"/>
      <c r="DL383" s="1"/>
      <c r="DM383" s="1"/>
      <c r="DN383" s="1"/>
      <c r="DO383" s="1"/>
      <c r="DP383" s="1"/>
      <c r="DQ383" s="4"/>
      <c r="DR383" s="1"/>
      <c r="DS383" s="1"/>
      <c r="DT383" s="1"/>
      <c r="DU383" s="1"/>
      <c r="DV383" s="1"/>
      <c r="DW383" s="1"/>
    </row>
    <row r="384" spans="1:127" ht="15" x14ac:dyDescent="0.2">
      <c r="A384" s="102">
        <f t="shared" si="287"/>
        <v>45260</v>
      </c>
      <c r="B384" s="103">
        <f t="shared" si="279"/>
        <v>541.64572839000004</v>
      </c>
      <c r="C384" s="180">
        <f t="shared" si="297"/>
        <v>532.36926748143776</v>
      </c>
      <c r="D384" s="104">
        <f t="shared" si="288"/>
        <v>1103.74</v>
      </c>
      <c r="E384" s="105">
        <f t="shared" si="300"/>
        <v>1109.2360000000001</v>
      </c>
      <c r="F384" s="106">
        <f t="shared" si="301"/>
        <v>45219</v>
      </c>
      <c r="G384" s="107">
        <f t="shared" si="280"/>
        <v>4.9794335622521668E-3</v>
      </c>
      <c r="H384" s="108">
        <f t="shared" si="293"/>
        <v>45280</v>
      </c>
      <c r="I384" s="108">
        <f t="shared" si="281"/>
        <v>45280</v>
      </c>
      <c r="J384" s="109">
        <f t="shared" si="289"/>
        <v>22</v>
      </c>
      <c r="K384" s="109">
        <f t="shared" si="304"/>
        <v>8</v>
      </c>
      <c r="L384" s="8">
        <f t="shared" si="290"/>
        <v>1.0018078399999999</v>
      </c>
      <c r="M384" s="110">
        <f t="shared" si="303"/>
        <v>1.0036646</v>
      </c>
      <c r="N384" s="110">
        <f t="shared" si="298"/>
        <v>1.0108149015230672</v>
      </c>
      <c r="O384" s="103">
        <f t="shared" si="302"/>
        <v>1.0126422900000001</v>
      </c>
      <c r="P384" s="103">
        <f t="shared" si="282"/>
        <v>539.09963414000003</v>
      </c>
      <c r="Q384" s="11">
        <f t="shared" si="296"/>
        <v>0</v>
      </c>
      <c r="R384" s="30">
        <f t="shared" si="291"/>
        <v>0</v>
      </c>
      <c r="S384" s="8">
        <f t="shared" si="283"/>
        <v>0</v>
      </c>
      <c r="T384" s="113">
        <f t="shared" si="292"/>
        <v>0.16</v>
      </c>
      <c r="U384" s="111">
        <f t="shared" si="299"/>
        <v>8</v>
      </c>
      <c r="V384" s="111">
        <v>252</v>
      </c>
      <c r="W384" s="110">
        <f t="shared" si="284"/>
        <v>1.0047228640000001</v>
      </c>
      <c r="X384" s="103">
        <f t="shared" si="285"/>
        <v>2.5460942499999999</v>
      </c>
      <c r="Y384" s="103">
        <f t="shared" si="286"/>
        <v>0</v>
      </c>
      <c r="Z384" s="114" t="str">
        <f t="shared" si="294"/>
        <v>A+J=</v>
      </c>
      <c r="AA384" s="108">
        <f t="shared" si="295"/>
        <v>45280</v>
      </c>
      <c r="AB384" s="4"/>
      <c r="AD384" s="178">
        <f>[2]Plan1!A443</f>
        <v>49981</v>
      </c>
      <c r="AE384" s="129" t="str">
        <f>[2]Plan1!C443</f>
        <v>Finados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22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3"/>
      <c r="DH384" s="1"/>
      <c r="DI384" s="1"/>
      <c r="DJ384" s="1"/>
      <c r="DK384" s="1"/>
      <c r="DL384" s="1"/>
      <c r="DM384" s="1"/>
      <c r="DN384" s="1"/>
      <c r="DO384" s="1"/>
      <c r="DP384" s="1"/>
      <c r="DQ384" s="4"/>
      <c r="DR384" s="1"/>
      <c r="DS384" s="1"/>
      <c r="DT384" s="1"/>
      <c r="DU384" s="1"/>
      <c r="DV384" s="1"/>
      <c r="DW384" s="1"/>
    </row>
    <row r="385" spans="1:127" ht="15" x14ac:dyDescent="0.2">
      <c r="A385" s="102">
        <f t="shared" si="287"/>
        <v>45261</v>
      </c>
      <c r="B385" s="103">
        <f t="shared" si="279"/>
        <v>542.08720758999993</v>
      </c>
      <c r="C385" s="180">
        <f t="shared" si="297"/>
        <v>532.36926748143776</v>
      </c>
      <c r="D385" s="104">
        <f t="shared" si="288"/>
        <v>1103.74</v>
      </c>
      <c r="E385" s="105">
        <f t="shared" si="300"/>
        <v>1109.2360000000001</v>
      </c>
      <c r="F385" s="106">
        <f t="shared" si="301"/>
        <v>45219</v>
      </c>
      <c r="G385" s="107">
        <f t="shared" si="280"/>
        <v>4.9794335622521668E-3</v>
      </c>
      <c r="H385" s="108">
        <f t="shared" si="293"/>
        <v>45280</v>
      </c>
      <c r="I385" s="108">
        <f t="shared" si="281"/>
        <v>45280</v>
      </c>
      <c r="J385" s="109">
        <f t="shared" si="289"/>
        <v>22</v>
      </c>
      <c r="K385" s="109">
        <f t="shared" si="304"/>
        <v>9</v>
      </c>
      <c r="L385" s="8">
        <f t="shared" si="290"/>
        <v>1.00203405</v>
      </c>
      <c r="M385" s="110">
        <f t="shared" si="303"/>
        <v>1.0036646</v>
      </c>
      <c r="N385" s="110">
        <f t="shared" si="298"/>
        <v>1.0108149015230672</v>
      </c>
      <c r="O385" s="103">
        <f t="shared" si="302"/>
        <v>1.01287094</v>
      </c>
      <c r="P385" s="103">
        <f t="shared" si="282"/>
        <v>539.22136037999996</v>
      </c>
      <c r="Q385" s="11">
        <f t="shared" si="296"/>
        <v>0</v>
      </c>
      <c r="R385" s="30">
        <f t="shared" si="291"/>
        <v>0</v>
      </c>
      <c r="S385" s="8">
        <f t="shared" si="283"/>
        <v>0</v>
      </c>
      <c r="T385" s="113">
        <f t="shared" si="292"/>
        <v>0.16</v>
      </c>
      <c r="U385" s="111">
        <f t="shared" si="299"/>
        <v>9</v>
      </c>
      <c r="V385" s="111">
        <v>252</v>
      </c>
      <c r="W385" s="110">
        <f t="shared" si="284"/>
        <v>1.005314788</v>
      </c>
      <c r="X385" s="103">
        <f t="shared" si="285"/>
        <v>2.8658472100000001</v>
      </c>
      <c r="Y385" s="103">
        <f t="shared" si="286"/>
        <v>0</v>
      </c>
      <c r="Z385" s="114" t="str">
        <f t="shared" si="294"/>
        <v>A+J=</v>
      </c>
      <c r="AA385" s="108">
        <f t="shared" si="295"/>
        <v>45280</v>
      </c>
      <c r="AB385" s="4"/>
      <c r="AD385" s="178">
        <f>[2]Plan1!A444</f>
        <v>49994</v>
      </c>
      <c r="AE385" s="129" t="str">
        <f>[2]Plan1!C444</f>
        <v>Proclamação da República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22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3"/>
      <c r="DH385" s="1"/>
      <c r="DI385" s="1"/>
      <c r="DJ385" s="1"/>
      <c r="DK385" s="1"/>
      <c r="DL385" s="1"/>
      <c r="DM385" s="1"/>
      <c r="DN385" s="1"/>
      <c r="DO385" s="1"/>
      <c r="DP385" s="1"/>
      <c r="DQ385" s="4"/>
      <c r="DR385" s="1"/>
      <c r="DS385" s="1"/>
      <c r="DT385" s="1"/>
      <c r="DU385" s="1"/>
      <c r="DV385" s="1"/>
      <c r="DW385" s="1"/>
    </row>
    <row r="386" spans="1:127" ht="15" x14ac:dyDescent="0.2">
      <c r="A386" s="102">
        <f t="shared" si="287"/>
        <v>45262</v>
      </c>
      <c r="B386" s="103">
        <f t="shared" si="279"/>
        <v>542.52905124999995</v>
      </c>
      <c r="C386" s="180">
        <f t="shared" si="297"/>
        <v>532.36926748143776</v>
      </c>
      <c r="D386" s="104">
        <f t="shared" si="288"/>
        <v>1103.74</v>
      </c>
      <c r="E386" s="105">
        <f t="shared" si="300"/>
        <v>1109.2360000000001</v>
      </c>
      <c r="F386" s="106">
        <f t="shared" si="301"/>
        <v>45219</v>
      </c>
      <c r="G386" s="107">
        <f t="shared" si="280"/>
        <v>4.9794335622521668E-3</v>
      </c>
      <c r="H386" s="108">
        <f t="shared" si="293"/>
        <v>45280</v>
      </c>
      <c r="I386" s="108">
        <f t="shared" si="281"/>
        <v>45280</v>
      </c>
      <c r="J386" s="109">
        <f t="shared" si="289"/>
        <v>22</v>
      </c>
      <c r="K386" s="109">
        <f t="shared" si="304"/>
        <v>10</v>
      </c>
      <c r="L386" s="8">
        <f t="shared" si="290"/>
        <v>1.00226031</v>
      </c>
      <c r="M386" s="110">
        <f t="shared" si="303"/>
        <v>1.0036646</v>
      </c>
      <c r="N386" s="110">
        <f t="shared" si="298"/>
        <v>1.0108149015230672</v>
      </c>
      <c r="O386" s="103">
        <f t="shared" si="302"/>
        <v>1.01309965</v>
      </c>
      <c r="P386" s="103">
        <f t="shared" si="282"/>
        <v>539.34311854999999</v>
      </c>
      <c r="Q386" s="11">
        <f t="shared" si="296"/>
        <v>0</v>
      </c>
      <c r="R386" s="30">
        <f t="shared" si="291"/>
        <v>0</v>
      </c>
      <c r="S386" s="8">
        <f t="shared" si="283"/>
        <v>0</v>
      </c>
      <c r="T386" s="113">
        <f t="shared" si="292"/>
        <v>0.16</v>
      </c>
      <c r="U386" s="111">
        <f t="shared" si="299"/>
        <v>10</v>
      </c>
      <c r="V386" s="111">
        <v>252</v>
      </c>
      <c r="W386" s="110">
        <f t="shared" si="284"/>
        <v>1.005907061</v>
      </c>
      <c r="X386" s="103">
        <f t="shared" si="285"/>
        <v>3.1859327</v>
      </c>
      <c r="Y386" s="103">
        <f t="shared" si="286"/>
        <v>0</v>
      </c>
      <c r="Z386" s="114" t="str">
        <f t="shared" si="294"/>
        <v>A+J=</v>
      </c>
      <c r="AA386" s="108">
        <f t="shared" si="295"/>
        <v>45280</v>
      </c>
      <c r="AB386" s="4"/>
      <c r="AD386" s="178">
        <f>[2]Plan1!A445</f>
        <v>49999</v>
      </c>
      <c r="AE386" s="129" t="str">
        <f>[2]Plan1!C445</f>
        <v>Dia Nacional de Zumbi e da Consciência Negra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22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3"/>
      <c r="DH386" s="1"/>
      <c r="DI386" s="1"/>
      <c r="DJ386" s="1"/>
      <c r="DK386" s="1"/>
      <c r="DL386" s="1"/>
      <c r="DM386" s="1"/>
      <c r="DN386" s="1"/>
      <c r="DO386" s="1"/>
      <c r="DP386" s="1"/>
      <c r="DQ386" s="4"/>
      <c r="DR386" s="1"/>
      <c r="DS386" s="1"/>
      <c r="DT386" s="1"/>
      <c r="DU386" s="1"/>
      <c r="DV386" s="1"/>
      <c r="DW386" s="1"/>
    </row>
    <row r="387" spans="1:127" ht="15" x14ac:dyDescent="0.2">
      <c r="A387" s="102">
        <f t="shared" si="287"/>
        <v>45263</v>
      </c>
      <c r="B387" s="103">
        <f t="shared" si="279"/>
        <v>542.52905124999995</v>
      </c>
      <c r="C387" s="180">
        <f t="shared" si="297"/>
        <v>532.36926748143776</v>
      </c>
      <c r="D387" s="104">
        <f t="shared" si="288"/>
        <v>1103.74</v>
      </c>
      <c r="E387" s="105">
        <f t="shared" si="300"/>
        <v>1109.2360000000001</v>
      </c>
      <c r="F387" s="106">
        <f t="shared" si="301"/>
        <v>45219</v>
      </c>
      <c r="G387" s="107">
        <f t="shared" si="280"/>
        <v>4.9794335622521668E-3</v>
      </c>
      <c r="H387" s="108">
        <f t="shared" si="293"/>
        <v>45280</v>
      </c>
      <c r="I387" s="108">
        <f t="shared" si="281"/>
        <v>45280</v>
      </c>
      <c r="J387" s="109">
        <f t="shared" si="289"/>
        <v>22</v>
      </c>
      <c r="K387" s="109">
        <f t="shared" si="304"/>
        <v>10</v>
      </c>
      <c r="L387" s="8">
        <f t="shared" si="290"/>
        <v>1.00226031</v>
      </c>
      <c r="M387" s="110">
        <f t="shared" si="303"/>
        <v>1.0036646</v>
      </c>
      <c r="N387" s="110">
        <f t="shared" si="298"/>
        <v>1.0108149015230672</v>
      </c>
      <c r="O387" s="103">
        <f t="shared" si="302"/>
        <v>1.01309965</v>
      </c>
      <c r="P387" s="103">
        <f t="shared" si="282"/>
        <v>539.34311854999999</v>
      </c>
      <c r="Q387" s="11">
        <f t="shared" si="296"/>
        <v>0</v>
      </c>
      <c r="R387" s="30">
        <f t="shared" si="291"/>
        <v>0</v>
      </c>
      <c r="S387" s="8">
        <f t="shared" si="283"/>
        <v>0</v>
      </c>
      <c r="T387" s="113">
        <f t="shared" si="292"/>
        <v>0.16</v>
      </c>
      <c r="U387" s="111">
        <f t="shared" si="299"/>
        <v>10</v>
      </c>
      <c r="V387" s="111">
        <v>252</v>
      </c>
      <c r="W387" s="110">
        <f t="shared" si="284"/>
        <v>1.005907061</v>
      </c>
      <c r="X387" s="103">
        <f t="shared" si="285"/>
        <v>3.1859327</v>
      </c>
      <c r="Y387" s="103">
        <f t="shared" si="286"/>
        <v>0</v>
      </c>
      <c r="Z387" s="114" t="str">
        <f t="shared" si="294"/>
        <v>A+J=</v>
      </c>
      <c r="AA387" s="108">
        <f t="shared" si="295"/>
        <v>45280</v>
      </c>
      <c r="AB387" s="4"/>
      <c r="AD387" s="178">
        <f>[2]Plan1!A446</f>
        <v>50034</v>
      </c>
      <c r="AE387" s="129" t="str">
        <f>[2]Plan1!C446</f>
        <v>Natal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22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3"/>
      <c r="DH387" s="1"/>
      <c r="DI387" s="1"/>
      <c r="DJ387" s="1"/>
      <c r="DK387" s="1"/>
      <c r="DL387" s="1"/>
      <c r="DM387" s="1"/>
      <c r="DN387" s="1"/>
      <c r="DO387" s="1"/>
      <c r="DP387" s="1"/>
      <c r="DQ387" s="4"/>
      <c r="DR387" s="1"/>
      <c r="DS387" s="1"/>
      <c r="DT387" s="1"/>
      <c r="DU387" s="1"/>
      <c r="DV387" s="1"/>
      <c r="DW387" s="1"/>
    </row>
    <row r="388" spans="1:127" ht="15" x14ac:dyDescent="0.2">
      <c r="A388" s="102">
        <f t="shared" si="287"/>
        <v>45264</v>
      </c>
      <c r="B388" s="103">
        <f t="shared" si="279"/>
        <v>542.52905124999995</v>
      </c>
      <c r="C388" s="180">
        <f t="shared" si="297"/>
        <v>532.36926748143776</v>
      </c>
      <c r="D388" s="104">
        <f t="shared" si="288"/>
        <v>1103.74</v>
      </c>
      <c r="E388" s="105">
        <f t="shared" si="300"/>
        <v>1109.2360000000001</v>
      </c>
      <c r="F388" s="106">
        <f t="shared" si="301"/>
        <v>45219</v>
      </c>
      <c r="G388" s="107">
        <f t="shared" si="280"/>
        <v>4.9794335622521668E-3</v>
      </c>
      <c r="H388" s="108">
        <f t="shared" si="293"/>
        <v>45280</v>
      </c>
      <c r="I388" s="108">
        <f t="shared" si="281"/>
        <v>45280</v>
      </c>
      <c r="J388" s="109">
        <f t="shared" si="289"/>
        <v>22</v>
      </c>
      <c r="K388" s="109">
        <f t="shared" si="304"/>
        <v>10</v>
      </c>
      <c r="L388" s="8">
        <f t="shared" si="290"/>
        <v>1.00226031</v>
      </c>
      <c r="M388" s="110">
        <f t="shared" si="303"/>
        <v>1.0036646</v>
      </c>
      <c r="N388" s="110">
        <f t="shared" si="298"/>
        <v>1.0108149015230672</v>
      </c>
      <c r="O388" s="103">
        <f t="shared" si="302"/>
        <v>1.01309965</v>
      </c>
      <c r="P388" s="103">
        <f t="shared" si="282"/>
        <v>539.34311854999999</v>
      </c>
      <c r="Q388" s="11">
        <f t="shared" si="296"/>
        <v>0</v>
      </c>
      <c r="R388" s="30">
        <f t="shared" si="291"/>
        <v>0</v>
      </c>
      <c r="S388" s="8">
        <f t="shared" si="283"/>
        <v>0</v>
      </c>
      <c r="T388" s="113">
        <f t="shared" si="292"/>
        <v>0.16</v>
      </c>
      <c r="U388" s="111">
        <f t="shared" si="299"/>
        <v>10</v>
      </c>
      <c r="V388" s="111">
        <v>252</v>
      </c>
      <c r="W388" s="110">
        <f t="shared" si="284"/>
        <v>1.005907061</v>
      </c>
      <c r="X388" s="103">
        <f t="shared" si="285"/>
        <v>3.1859327</v>
      </c>
      <c r="Y388" s="103">
        <f t="shared" si="286"/>
        <v>0</v>
      </c>
      <c r="Z388" s="114" t="str">
        <f t="shared" si="294"/>
        <v>A+J=</v>
      </c>
      <c r="AA388" s="108">
        <f t="shared" si="295"/>
        <v>45280</v>
      </c>
      <c r="AB388" s="4"/>
      <c r="AD388" s="178">
        <f>[2]Plan1!A447</f>
        <v>50041</v>
      </c>
      <c r="AE388" s="129" t="str">
        <f>[2]Plan1!C447</f>
        <v>Confraternização Universal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22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3"/>
      <c r="DH388" s="1"/>
      <c r="DI388" s="1"/>
      <c r="DJ388" s="1"/>
      <c r="DK388" s="1"/>
      <c r="DL388" s="1"/>
      <c r="DM388" s="1"/>
      <c r="DN388" s="1"/>
      <c r="DO388" s="1"/>
      <c r="DP388" s="1"/>
      <c r="DQ388" s="4"/>
      <c r="DR388" s="1"/>
      <c r="DS388" s="1"/>
      <c r="DT388" s="1"/>
      <c r="DU388" s="1"/>
      <c r="DV388" s="1"/>
      <c r="DW388" s="1"/>
    </row>
    <row r="389" spans="1:127" ht="15" x14ac:dyDescent="0.2">
      <c r="A389" s="102">
        <f t="shared" si="287"/>
        <v>45265</v>
      </c>
      <c r="B389" s="103">
        <f t="shared" si="279"/>
        <v>542.97125419999998</v>
      </c>
      <c r="C389" s="180">
        <f t="shared" si="297"/>
        <v>532.36926748143776</v>
      </c>
      <c r="D389" s="104">
        <f t="shared" si="288"/>
        <v>1103.74</v>
      </c>
      <c r="E389" s="105">
        <f t="shared" si="300"/>
        <v>1109.2360000000001</v>
      </c>
      <c r="F389" s="106">
        <f t="shared" si="301"/>
        <v>45219</v>
      </c>
      <c r="G389" s="107">
        <f t="shared" si="280"/>
        <v>4.9794335622521668E-3</v>
      </c>
      <c r="H389" s="108">
        <f t="shared" si="293"/>
        <v>45280</v>
      </c>
      <c r="I389" s="108">
        <f t="shared" si="281"/>
        <v>45280</v>
      </c>
      <c r="J389" s="109">
        <f t="shared" si="289"/>
        <v>22</v>
      </c>
      <c r="K389" s="109">
        <f t="shared" si="304"/>
        <v>11</v>
      </c>
      <c r="L389" s="8">
        <f t="shared" si="290"/>
        <v>1.00248662</v>
      </c>
      <c r="M389" s="110">
        <f t="shared" si="303"/>
        <v>1.0036646</v>
      </c>
      <c r="N389" s="110">
        <f t="shared" si="298"/>
        <v>1.0108149015230672</v>
      </c>
      <c r="O389" s="103">
        <f t="shared" si="302"/>
        <v>1.01332841</v>
      </c>
      <c r="P389" s="103">
        <f t="shared" si="282"/>
        <v>539.46490333999998</v>
      </c>
      <c r="Q389" s="11">
        <f t="shared" si="296"/>
        <v>0</v>
      </c>
      <c r="R389" s="30">
        <f t="shared" si="291"/>
        <v>0</v>
      </c>
      <c r="S389" s="8">
        <f t="shared" si="283"/>
        <v>0</v>
      </c>
      <c r="T389" s="113">
        <f t="shared" si="292"/>
        <v>0.16</v>
      </c>
      <c r="U389" s="111">
        <f t="shared" si="299"/>
        <v>11</v>
      </c>
      <c r="V389" s="111">
        <v>252</v>
      </c>
      <c r="W389" s="110">
        <f t="shared" si="284"/>
        <v>1.0064996829999999</v>
      </c>
      <c r="X389" s="103">
        <f t="shared" si="285"/>
        <v>3.50635086</v>
      </c>
      <c r="Y389" s="103">
        <f t="shared" si="286"/>
        <v>0</v>
      </c>
      <c r="Z389" s="114" t="str">
        <f t="shared" si="294"/>
        <v>A+J=</v>
      </c>
      <c r="AA389" s="108">
        <f t="shared" si="295"/>
        <v>45280</v>
      </c>
      <c r="AB389" s="4"/>
      <c r="AD389" s="178">
        <f>[2]Plan1!A448</f>
        <v>50087</v>
      </c>
      <c r="AE389" s="129" t="str">
        <f>[2]Plan1!C448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22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3"/>
      <c r="DH389" s="1"/>
      <c r="DI389" s="1"/>
      <c r="DJ389" s="1"/>
      <c r="DK389" s="1"/>
      <c r="DL389" s="1"/>
      <c r="DM389" s="1"/>
      <c r="DN389" s="1"/>
      <c r="DO389" s="1"/>
      <c r="DP389" s="1"/>
      <c r="DQ389" s="4"/>
      <c r="DR389" s="1"/>
      <c r="DS389" s="1"/>
      <c r="DT389" s="1"/>
      <c r="DU389" s="1"/>
      <c r="DV389" s="1"/>
      <c r="DW389" s="1"/>
    </row>
    <row r="390" spans="1:127" ht="15" x14ac:dyDescent="0.2">
      <c r="A390" s="102">
        <f t="shared" si="287"/>
        <v>45266</v>
      </c>
      <c r="B390" s="103">
        <f t="shared" si="279"/>
        <v>543.41381662999993</v>
      </c>
      <c r="C390" s="180">
        <f t="shared" si="297"/>
        <v>532.36926748143776</v>
      </c>
      <c r="D390" s="104">
        <f t="shared" si="288"/>
        <v>1103.74</v>
      </c>
      <c r="E390" s="105">
        <f t="shared" si="300"/>
        <v>1109.2360000000001</v>
      </c>
      <c r="F390" s="106">
        <f t="shared" si="301"/>
        <v>45219</v>
      </c>
      <c r="G390" s="107">
        <f t="shared" si="280"/>
        <v>4.9794335622521668E-3</v>
      </c>
      <c r="H390" s="108">
        <f t="shared" si="293"/>
        <v>45280</v>
      </c>
      <c r="I390" s="108">
        <f t="shared" si="281"/>
        <v>45280</v>
      </c>
      <c r="J390" s="109">
        <f t="shared" si="289"/>
        <v>22</v>
      </c>
      <c r="K390" s="109">
        <f t="shared" si="304"/>
        <v>12</v>
      </c>
      <c r="L390" s="8">
        <f t="shared" si="290"/>
        <v>1.0027129800000001</v>
      </c>
      <c r="M390" s="110">
        <f t="shared" si="303"/>
        <v>1.0036646</v>
      </c>
      <c r="N390" s="110">
        <f t="shared" si="298"/>
        <v>1.0108149015230672</v>
      </c>
      <c r="O390" s="103">
        <f t="shared" si="302"/>
        <v>1.01355722</v>
      </c>
      <c r="P390" s="103">
        <f t="shared" si="282"/>
        <v>539.58671475999995</v>
      </c>
      <c r="Q390" s="11">
        <f t="shared" si="296"/>
        <v>0</v>
      </c>
      <c r="R390" s="30">
        <f t="shared" si="291"/>
        <v>0</v>
      </c>
      <c r="S390" s="8">
        <f t="shared" si="283"/>
        <v>0</v>
      </c>
      <c r="T390" s="113">
        <f t="shared" si="292"/>
        <v>0.16</v>
      </c>
      <c r="U390" s="111">
        <f t="shared" si="299"/>
        <v>12</v>
      </c>
      <c r="V390" s="111">
        <v>252</v>
      </c>
      <c r="W390" s="110">
        <f t="shared" si="284"/>
        <v>1.007092654</v>
      </c>
      <c r="X390" s="103">
        <f t="shared" si="285"/>
        <v>3.8271018699999999</v>
      </c>
      <c r="Y390" s="103">
        <f t="shared" si="286"/>
        <v>0</v>
      </c>
      <c r="Z390" s="114" t="str">
        <f t="shared" si="294"/>
        <v>A+J=</v>
      </c>
      <c r="AA390" s="108">
        <f t="shared" si="295"/>
        <v>45280</v>
      </c>
      <c r="AB390" s="4"/>
      <c r="AD390" s="178">
        <f>[2]Plan1!A449</f>
        <v>50088</v>
      </c>
      <c r="AE390" s="129" t="str">
        <f>[2]Plan1!C449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22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3"/>
      <c r="DH390" s="1"/>
      <c r="DI390" s="1"/>
      <c r="DJ390" s="1"/>
      <c r="DK390" s="1"/>
      <c r="DL390" s="1"/>
      <c r="DM390" s="1"/>
      <c r="DN390" s="1"/>
      <c r="DO390" s="1"/>
      <c r="DP390" s="1"/>
      <c r="DQ390" s="4"/>
      <c r="DR390" s="1"/>
      <c r="DS390" s="1"/>
      <c r="DT390" s="1"/>
      <c r="DU390" s="1"/>
      <c r="DV390" s="1"/>
      <c r="DW390" s="1"/>
    </row>
    <row r="391" spans="1:127" ht="15" x14ac:dyDescent="0.2">
      <c r="A391" s="102">
        <f t="shared" si="287"/>
        <v>45267</v>
      </c>
      <c r="B391" s="103">
        <f t="shared" si="279"/>
        <v>543.85674404999997</v>
      </c>
      <c r="C391" s="180">
        <f t="shared" si="297"/>
        <v>532.36926748143776</v>
      </c>
      <c r="D391" s="104">
        <f t="shared" si="288"/>
        <v>1103.74</v>
      </c>
      <c r="E391" s="105">
        <f t="shared" si="300"/>
        <v>1109.2360000000001</v>
      </c>
      <c r="F391" s="106">
        <f t="shared" si="301"/>
        <v>45219</v>
      </c>
      <c r="G391" s="107">
        <f t="shared" si="280"/>
        <v>4.9794335622521668E-3</v>
      </c>
      <c r="H391" s="108">
        <f t="shared" si="293"/>
        <v>45280</v>
      </c>
      <c r="I391" s="108">
        <f t="shared" si="281"/>
        <v>45280</v>
      </c>
      <c r="J391" s="109">
        <f t="shared" si="289"/>
        <v>22</v>
      </c>
      <c r="K391" s="109">
        <f t="shared" si="304"/>
        <v>13</v>
      </c>
      <c r="L391" s="8">
        <f t="shared" si="290"/>
        <v>1.0029394</v>
      </c>
      <c r="M391" s="110">
        <f t="shared" si="303"/>
        <v>1.0036646</v>
      </c>
      <c r="N391" s="110">
        <f t="shared" si="298"/>
        <v>1.0108149015230672</v>
      </c>
      <c r="O391" s="103">
        <f t="shared" si="302"/>
        <v>1.01378609</v>
      </c>
      <c r="P391" s="103">
        <f t="shared" si="282"/>
        <v>539.70855811000001</v>
      </c>
      <c r="Q391" s="11">
        <f t="shared" si="296"/>
        <v>0</v>
      </c>
      <c r="R391" s="30">
        <f t="shared" si="291"/>
        <v>0</v>
      </c>
      <c r="S391" s="8">
        <f t="shared" si="283"/>
        <v>0</v>
      </c>
      <c r="T391" s="113">
        <f t="shared" si="292"/>
        <v>0.16</v>
      </c>
      <c r="U391" s="111">
        <f t="shared" si="299"/>
        <v>13</v>
      </c>
      <c r="V391" s="111">
        <v>252</v>
      </c>
      <c r="W391" s="110">
        <f t="shared" si="284"/>
        <v>1.0076859739999999</v>
      </c>
      <c r="X391" s="103">
        <f t="shared" si="285"/>
        <v>4.1481859400000003</v>
      </c>
      <c r="Y391" s="103">
        <f t="shared" si="286"/>
        <v>0</v>
      </c>
      <c r="Z391" s="114" t="str">
        <f t="shared" si="294"/>
        <v>A+J=</v>
      </c>
      <c r="AA391" s="108">
        <f t="shared" si="295"/>
        <v>45280</v>
      </c>
      <c r="AB391" s="4"/>
      <c r="AD391" s="178">
        <f>[2]Plan1!A450</f>
        <v>50133</v>
      </c>
      <c r="AE391" s="129" t="str">
        <f>[2]Plan1!C450</f>
        <v>Paixão de Cristo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22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3"/>
      <c r="DH391" s="1"/>
      <c r="DI391" s="1"/>
      <c r="DJ391" s="1"/>
      <c r="DK391" s="1"/>
      <c r="DL391" s="1"/>
      <c r="DM391" s="1"/>
      <c r="DN391" s="1"/>
      <c r="DO391" s="1"/>
      <c r="DP391" s="1"/>
      <c r="DQ391" s="4"/>
      <c r="DR391" s="1"/>
      <c r="DS391" s="1"/>
      <c r="DT391" s="1"/>
      <c r="DU391" s="1"/>
      <c r="DV391" s="1"/>
      <c r="DW391" s="1"/>
    </row>
    <row r="392" spans="1:127" ht="15" x14ac:dyDescent="0.2">
      <c r="A392" s="102">
        <f t="shared" si="287"/>
        <v>45268</v>
      </c>
      <c r="B392" s="103">
        <f t="shared" si="279"/>
        <v>544.30002110999999</v>
      </c>
      <c r="C392" s="180">
        <f t="shared" si="297"/>
        <v>532.36926748143776</v>
      </c>
      <c r="D392" s="104">
        <f t="shared" si="288"/>
        <v>1103.74</v>
      </c>
      <c r="E392" s="105">
        <f t="shared" si="300"/>
        <v>1109.2360000000001</v>
      </c>
      <c r="F392" s="106">
        <f t="shared" si="301"/>
        <v>45219</v>
      </c>
      <c r="G392" s="107">
        <f t="shared" si="280"/>
        <v>4.9794335622521668E-3</v>
      </c>
      <c r="H392" s="108">
        <f t="shared" si="293"/>
        <v>45280</v>
      </c>
      <c r="I392" s="108">
        <f t="shared" si="281"/>
        <v>45280</v>
      </c>
      <c r="J392" s="109">
        <f t="shared" si="289"/>
        <v>22</v>
      </c>
      <c r="K392" s="109">
        <f t="shared" si="304"/>
        <v>14</v>
      </c>
      <c r="L392" s="8">
        <f t="shared" si="290"/>
        <v>1.00316586</v>
      </c>
      <c r="M392" s="110">
        <f t="shared" si="303"/>
        <v>1.0036646</v>
      </c>
      <c r="N392" s="110">
        <f t="shared" si="298"/>
        <v>1.0108149015230672</v>
      </c>
      <c r="O392" s="103">
        <f t="shared" si="302"/>
        <v>1.0140149899999999</v>
      </c>
      <c r="P392" s="103">
        <f t="shared" si="282"/>
        <v>539.83041744000002</v>
      </c>
      <c r="Q392" s="11">
        <f t="shared" si="296"/>
        <v>0</v>
      </c>
      <c r="R392" s="30">
        <f t="shared" si="291"/>
        <v>0</v>
      </c>
      <c r="S392" s="8">
        <f t="shared" si="283"/>
        <v>0</v>
      </c>
      <c r="T392" s="113">
        <f t="shared" si="292"/>
        <v>0.16</v>
      </c>
      <c r="U392" s="111">
        <f t="shared" si="299"/>
        <v>14</v>
      </c>
      <c r="V392" s="111">
        <v>252</v>
      </c>
      <c r="W392" s="110">
        <f t="shared" si="284"/>
        <v>1.0082796439999999</v>
      </c>
      <c r="X392" s="103">
        <f t="shared" si="285"/>
        <v>4.4696036699999997</v>
      </c>
      <c r="Y392" s="103">
        <f t="shared" si="286"/>
        <v>0</v>
      </c>
      <c r="Z392" s="114" t="str">
        <f t="shared" si="294"/>
        <v>A+J=</v>
      </c>
      <c r="AA392" s="108">
        <f t="shared" si="295"/>
        <v>45280</v>
      </c>
      <c r="AB392" s="4"/>
      <c r="AD392" s="178">
        <f>[2]Plan1!A451</f>
        <v>50151</v>
      </c>
      <c r="AE392" s="129" t="str">
        <f>[2]Plan1!C451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22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3"/>
      <c r="DH392" s="1"/>
      <c r="DI392" s="1"/>
      <c r="DJ392" s="1"/>
      <c r="DK392" s="1"/>
      <c r="DL392" s="1"/>
      <c r="DM392" s="1"/>
      <c r="DN392" s="1"/>
      <c r="DO392" s="1"/>
      <c r="DP392" s="1"/>
      <c r="DQ392" s="4"/>
      <c r="DR392" s="1"/>
      <c r="DS392" s="1"/>
      <c r="DT392" s="1"/>
      <c r="DU392" s="1"/>
      <c r="DV392" s="1"/>
      <c r="DW392" s="1"/>
    </row>
    <row r="393" spans="1:127" ht="15" x14ac:dyDescent="0.2">
      <c r="A393" s="102">
        <f t="shared" si="287"/>
        <v>45269</v>
      </c>
      <c r="B393" s="103">
        <f t="shared" si="279"/>
        <v>544.74366944000008</v>
      </c>
      <c r="C393" s="180">
        <f t="shared" si="297"/>
        <v>532.36926748143776</v>
      </c>
      <c r="D393" s="104">
        <f t="shared" si="288"/>
        <v>1103.74</v>
      </c>
      <c r="E393" s="105">
        <f t="shared" si="300"/>
        <v>1109.2360000000001</v>
      </c>
      <c r="F393" s="106">
        <f t="shared" si="301"/>
        <v>45219</v>
      </c>
      <c r="G393" s="107">
        <f t="shared" si="280"/>
        <v>4.9794335622521668E-3</v>
      </c>
      <c r="H393" s="108">
        <f t="shared" si="293"/>
        <v>45280</v>
      </c>
      <c r="I393" s="108">
        <f t="shared" si="281"/>
        <v>45280</v>
      </c>
      <c r="J393" s="109">
        <f t="shared" si="289"/>
        <v>22</v>
      </c>
      <c r="K393" s="109">
        <f t="shared" si="304"/>
        <v>15</v>
      </c>
      <c r="L393" s="8">
        <f t="shared" si="290"/>
        <v>1.00339238</v>
      </c>
      <c r="M393" s="110">
        <f t="shared" si="303"/>
        <v>1.0036646</v>
      </c>
      <c r="N393" s="110">
        <f t="shared" si="298"/>
        <v>1.0108149015230672</v>
      </c>
      <c r="O393" s="103">
        <f t="shared" si="302"/>
        <v>1.0142439599999999</v>
      </c>
      <c r="P393" s="103">
        <f t="shared" si="282"/>
        <v>539.95231403000003</v>
      </c>
      <c r="Q393" s="11">
        <f t="shared" si="296"/>
        <v>0</v>
      </c>
      <c r="R393" s="30">
        <f t="shared" si="291"/>
        <v>0</v>
      </c>
      <c r="S393" s="8">
        <f t="shared" si="283"/>
        <v>0</v>
      </c>
      <c r="T393" s="113">
        <f t="shared" si="292"/>
        <v>0.16</v>
      </c>
      <c r="U393" s="111">
        <f t="shared" si="299"/>
        <v>15</v>
      </c>
      <c r="V393" s="111">
        <v>252</v>
      </c>
      <c r="W393" s="110">
        <f t="shared" si="284"/>
        <v>1.008873664</v>
      </c>
      <c r="X393" s="103">
        <f t="shared" si="285"/>
        <v>4.7913554100000004</v>
      </c>
      <c r="Y393" s="103">
        <f t="shared" si="286"/>
        <v>0</v>
      </c>
      <c r="Z393" s="114" t="str">
        <f t="shared" si="294"/>
        <v>A+J=</v>
      </c>
      <c r="AA393" s="108">
        <f t="shared" si="295"/>
        <v>45280</v>
      </c>
      <c r="AB393" s="4"/>
      <c r="AD393" s="178">
        <f>[2]Plan1!A452</f>
        <v>50161</v>
      </c>
      <c r="AE393" s="129" t="str">
        <f>[2]Plan1!C452</f>
        <v>Dia do Trabalho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22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3"/>
      <c r="DH393" s="1"/>
      <c r="DI393" s="1"/>
      <c r="DJ393" s="1"/>
      <c r="DK393" s="1"/>
      <c r="DL393" s="1"/>
      <c r="DM393" s="1"/>
      <c r="DN393" s="1"/>
      <c r="DO393" s="1"/>
      <c r="DP393" s="1"/>
      <c r="DQ393" s="4"/>
      <c r="DR393" s="1"/>
      <c r="DS393" s="1"/>
      <c r="DT393" s="1"/>
      <c r="DU393" s="1"/>
      <c r="DV393" s="1"/>
      <c r="DW393" s="1"/>
    </row>
    <row r="394" spans="1:127" ht="15" x14ac:dyDescent="0.2">
      <c r="A394" s="102">
        <f t="shared" si="287"/>
        <v>45270</v>
      </c>
      <c r="B394" s="103">
        <f t="shared" ref="B394:B457" si="305">(P394+X394)</f>
        <v>544.74366944000008</v>
      </c>
      <c r="C394" s="180">
        <f t="shared" si="297"/>
        <v>532.36926748143776</v>
      </c>
      <c r="D394" s="104">
        <f t="shared" si="288"/>
        <v>1103.74</v>
      </c>
      <c r="E394" s="105">
        <f t="shared" si="300"/>
        <v>1109.2360000000001</v>
      </c>
      <c r="F394" s="106">
        <f t="shared" si="301"/>
        <v>45219</v>
      </c>
      <c r="G394" s="107">
        <f t="shared" ref="G394:G457" si="306">(E394/D394)-1</f>
        <v>4.9794335622521668E-3</v>
      </c>
      <c r="H394" s="108">
        <f t="shared" si="293"/>
        <v>45280</v>
      </c>
      <c r="I394" s="108">
        <f t="shared" ref="I394:I457" si="307">IF(A394&gt;I393,H394,I393)</f>
        <v>45280</v>
      </c>
      <c r="J394" s="109">
        <f t="shared" si="289"/>
        <v>22</v>
      </c>
      <c r="K394" s="109">
        <f t="shared" si="304"/>
        <v>15</v>
      </c>
      <c r="L394" s="8">
        <f t="shared" si="290"/>
        <v>1.00339238</v>
      </c>
      <c r="M394" s="110">
        <f t="shared" si="303"/>
        <v>1.0036646</v>
      </c>
      <c r="N394" s="110">
        <f t="shared" si="298"/>
        <v>1.0108149015230672</v>
      </c>
      <c r="O394" s="103">
        <f t="shared" si="302"/>
        <v>1.0142439599999999</v>
      </c>
      <c r="P394" s="103">
        <f t="shared" ref="P394:P457" si="308">TRUNC(C394*O394,8)</f>
        <v>539.95231403000003</v>
      </c>
      <c r="Q394" s="11">
        <f t="shared" si="296"/>
        <v>0</v>
      </c>
      <c r="R394" s="30">
        <f t="shared" si="291"/>
        <v>0</v>
      </c>
      <c r="S394" s="8">
        <f t="shared" ref="S394:S457" si="309">IF(R394&gt;0,TRUNC(R394*P394,8),0)</f>
        <v>0</v>
      </c>
      <c r="T394" s="113">
        <f t="shared" si="292"/>
        <v>0.16</v>
      </c>
      <c r="U394" s="111">
        <f t="shared" si="299"/>
        <v>15</v>
      </c>
      <c r="V394" s="111">
        <v>252</v>
      </c>
      <c r="W394" s="110">
        <f t="shared" ref="W394:W457" si="310">ROUND((1+T394)^TRUNC((U394/V394),9),9)</f>
        <v>1.008873664</v>
      </c>
      <c r="X394" s="103">
        <f t="shared" ref="X394:X457" si="311">TRUNC((P394*(W394-1)),8)</f>
        <v>4.7913554100000004</v>
      </c>
      <c r="Y394" s="103">
        <f t="shared" ref="Y394:Y457" si="312">IF(Q394&gt;0,S394+X394,0)</f>
        <v>0</v>
      </c>
      <c r="Z394" s="114" t="str">
        <f t="shared" si="294"/>
        <v>A+J=</v>
      </c>
      <c r="AA394" s="108">
        <f t="shared" si="295"/>
        <v>45280</v>
      </c>
      <c r="AB394" s="4"/>
      <c r="AD394" s="178">
        <f>[2]Plan1!A453</f>
        <v>50195</v>
      </c>
      <c r="AE394" s="129" t="str">
        <f>[2]Plan1!C453</f>
        <v>Corpus Christi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22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3"/>
      <c r="DH394" s="1"/>
      <c r="DI394" s="1"/>
      <c r="DJ394" s="1"/>
      <c r="DK394" s="1"/>
      <c r="DL394" s="1"/>
      <c r="DM394" s="1"/>
      <c r="DN394" s="1"/>
      <c r="DO394" s="1"/>
      <c r="DP394" s="1"/>
      <c r="DQ394" s="4"/>
      <c r="DR394" s="1"/>
      <c r="DS394" s="1"/>
      <c r="DT394" s="1"/>
      <c r="DU394" s="1"/>
      <c r="DV394" s="1"/>
      <c r="DW394" s="1"/>
    </row>
    <row r="395" spans="1:127" ht="15" x14ac:dyDescent="0.2">
      <c r="A395" s="102">
        <f t="shared" ref="A395:A458" si="313">(A394+1)</f>
        <v>45271</v>
      </c>
      <c r="B395" s="103">
        <f t="shared" si="305"/>
        <v>544.74366944000008</v>
      </c>
      <c r="C395" s="180">
        <f t="shared" si="297"/>
        <v>532.36926748143776</v>
      </c>
      <c r="D395" s="104">
        <f t="shared" ref="D395:D458" si="314">IF(E395=E394,D394,E394)</f>
        <v>1103.74</v>
      </c>
      <c r="E395" s="105">
        <f t="shared" si="300"/>
        <v>1109.2360000000001</v>
      </c>
      <c r="F395" s="106">
        <f t="shared" si="301"/>
        <v>45219</v>
      </c>
      <c r="G395" s="107">
        <f t="shared" si="306"/>
        <v>4.9794335622521668E-3</v>
      </c>
      <c r="H395" s="108">
        <f t="shared" si="293"/>
        <v>45280</v>
      </c>
      <c r="I395" s="108">
        <f t="shared" si="307"/>
        <v>45280</v>
      </c>
      <c r="J395" s="109">
        <f t="shared" ref="J395:J458" si="315">IF(I395=I394,J394,NETWORKDAYS(I394,I395,$AD$171:$AD$502)-1)</f>
        <v>22</v>
      </c>
      <c r="K395" s="109">
        <f t="shared" si="304"/>
        <v>15</v>
      </c>
      <c r="L395" s="8">
        <f t="shared" ref="L395:L458" si="316">IF(E395&lt;D395,1,TRUNC((E395/D395)^TRUNC((K395/J395),9),8))</f>
        <v>1.00339238</v>
      </c>
      <c r="M395" s="110">
        <f t="shared" si="303"/>
        <v>1.0036646</v>
      </c>
      <c r="N395" s="110">
        <f t="shared" si="298"/>
        <v>1.0108149015230672</v>
      </c>
      <c r="O395" s="103">
        <f t="shared" si="302"/>
        <v>1.0142439599999999</v>
      </c>
      <c r="P395" s="103">
        <f t="shared" si="308"/>
        <v>539.95231403000003</v>
      </c>
      <c r="Q395" s="11">
        <f t="shared" si="296"/>
        <v>0</v>
      </c>
      <c r="R395" s="30">
        <f t="shared" ref="R395:R458" si="317">IF(Q395&gt;0,VLOOKUP($A395,$AD$10:$AI$165,6),0)</f>
        <v>0</v>
      </c>
      <c r="S395" s="8">
        <f t="shared" si="309"/>
        <v>0</v>
      </c>
      <c r="T395" s="113">
        <f t="shared" ref="T395:T458" si="318">(T394)</f>
        <v>0.16</v>
      </c>
      <c r="U395" s="111">
        <f t="shared" si="299"/>
        <v>15</v>
      </c>
      <c r="V395" s="111">
        <v>252</v>
      </c>
      <c r="W395" s="110">
        <f t="shared" si="310"/>
        <v>1.008873664</v>
      </c>
      <c r="X395" s="103">
        <f t="shared" si="311"/>
        <v>4.7913554100000004</v>
      </c>
      <c r="Y395" s="103">
        <f t="shared" si="312"/>
        <v>0</v>
      </c>
      <c r="Z395" s="114" t="str">
        <f t="shared" si="294"/>
        <v>A+J=</v>
      </c>
      <c r="AA395" s="108">
        <f t="shared" si="295"/>
        <v>45280</v>
      </c>
      <c r="AB395" s="4"/>
      <c r="AD395" s="178">
        <f>[2]Plan1!A454</f>
        <v>50290</v>
      </c>
      <c r="AE395" s="129" t="str">
        <f>[2]Plan1!C454</f>
        <v>Independência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22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3"/>
      <c r="DH395" s="1"/>
      <c r="DI395" s="1"/>
      <c r="DJ395" s="1"/>
      <c r="DK395" s="1"/>
      <c r="DL395" s="1"/>
      <c r="DM395" s="1"/>
      <c r="DN395" s="1"/>
      <c r="DO395" s="1"/>
      <c r="DP395" s="1"/>
      <c r="DQ395" s="4"/>
      <c r="DR395" s="1"/>
      <c r="DS395" s="1"/>
      <c r="DT395" s="1"/>
      <c r="DU395" s="1"/>
      <c r="DV395" s="1"/>
      <c r="DW395" s="1"/>
    </row>
    <row r="396" spans="1:127" ht="15" x14ac:dyDescent="0.2">
      <c r="A396" s="102">
        <f t="shared" si="313"/>
        <v>45272</v>
      </c>
      <c r="B396" s="103">
        <f t="shared" si="305"/>
        <v>545.18768331000001</v>
      </c>
      <c r="C396" s="180">
        <f t="shared" si="297"/>
        <v>532.36926748143776</v>
      </c>
      <c r="D396" s="104">
        <f t="shared" si="314"/>
        <v>1103.74</v>
      </c>
      <c r="E396" s="105">
        <f t="shared" si="300"/>
        <v>1109.2360000000001</v>
      </c>
      <c r="F396" s="106">
        <f t="shared" si="301"/>
        <v>45219</v>
      </c>
      <c r="G396" s="107">
        <f t="shared" si="306"/>
        <v>4.9794335622521668E-3</v>
      </c>
      <c r="H396" s="108">
        <f t="shared" ref="H396:H459" si="319">IF(DAY(A396)=H$9,VLOOKUP(A396,AH$118:AN$450,4),H395)</f>
        <v>45280</v>
      </c>
      <c r="I396" s="108">
        <f t="shared" si="307"/>
        <v>45280</v>
      </c>
      <c r="J396" s="109">
        <f t="shared" si="315"/>
        <v>22</v>
      </c>
      <c r="K396" s="109">
        <f t="shared" si="304"/>
        <v>16</v>
      </c>
      <c r="L396" s="8">
        <f t="shared" si="316"/>
        <v>1.0036189499999999</v>
      </c>
      <c r="M396" s="110">
        <f t="shared" si="303"/>
        <v>1.0036646</v>
      </c>
      <c r="N396" s="110">
        <f t="shared" si="298"/>
        <v>1.0108149015230672</v>
      </c>
      <c r="O396" s="103">
        <f t="shared" si="302"/>
        <v>1.01447299</v>
      </c>
      <c r="P396" s="103">
        <f t="shared" si="308"/>
        <v>540.07424256000002</v>
      </c>
      <c r="Q396" s="11">
        <f t="shared" si="296"/>
        <v>0</v>
      </c>
      <c r="R396" s="30">
        <f t="shared" si="317"/>
        <v>0</v>
      </c>
      <c r="S396" s="8">
        <f t="shared" si="309"/>
        <v>0</v>
      </c>
      <c r="T396" s="113">
        <f t="shared" si="318"/>
        <v>0.16</v>
      </c>
      <c r="U396" s="111">
        <f t="shared" si="299"/>
        <v>16</v>
      </c>
      <c r="V396" s="111">
        <v>252</v>
      </c>
      <c r="W396" s="110">
        <f t="shared" si="310"/>
        <v>1.0094680330000001</v>
      </c>
      <c r="X396" s="103">
        <f t="shared" si="311"/>
        <v>5.1134407499999996</v>
      </c>
      <c r="Y396" s="103">
        <f t="shared" si="312"/>
        <v>0</v>
      </c>
      <c r="Z396" s="114" t="str">
        <f t="shared" ref="Z396:Z459" si="320">IF($Q395&gt;0,VLOOKUP($A395,$AD$10:$AM$165,9),Z395)</f>
        <v>A+J=</v>
      </c>
      <c r="AA396" s="108">
        <f t="shared" ref="AA396:AA459" si="321">IF($Q395&gt;0,VLOOKUP($A395,$AD$10:$AM$165,10),AA395)</f>
        <v>45280</v>
      </c>
      <c r="AB396" s="4"/>
      <c r="AD396" s="178">
        <f>[2]Plan1!A455</f>
        <v>50325</v>
      </c>
      <c r="AE396" s="129" t="str">
        <f>[2]Plan1!C455</f>
        <v>Nossa Sr.a Aparecida - Padroeira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22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3"/>
      <c r="DH396" s="1"/>
      <c r="DI396" s="1"/>
      <c r="DJ396" s="1"/>
      <c r="DK396" s="1"/>
      <c r="DL396" s="1"/>
      <c r="DM396" s="1"/>
      <c r="DN396" s="1"/>
      <c r="DO396" s="1"/>
      <c r="DP396" s="1"/>
      <c r="DQ396" s="4"/>
      <c r="DR396" s="1"/>
      <c r="DS396" s="1"/>
      <c r="DT396" s="1"/>
      <c r="DU396" s="1"/>
      <c r="DV396" s="1"/>
      <c r="DW396" s="1"/>
    </row>
    <row r="397" spans="1:127" ht="15" x14ac:dyDescent="0.2">
      <c r="A397" s="102">
        <f t="shared" si="313"/>
        <v>45273</v>
      </c>
      <c r="B397" s="103">
        <f t="shared" si="305"/>
        <v>545.63205324</v>
      </c>
      <c r="C397" s="180">
        <f t="shared" si="297"/>
        <v>532.36926748143776</v>
      </c>
      <c r="D397" s="104">
        <f t="shared" si="314"/>
        <v>1103.74</v>
      </c>
      <c r="E397" s="105">
        <f t="shared" si="300"/>
        <v>1109.2360000000001</v>
      </c>
      <c r="F397" s="106">
        <f t="shared" si="301"/>
        <v>45219</v>
      </c>
      <c r="G397" s="107">
        <f t="shared" si="306"/>
        <v>4.9794335622521668E-3</v>
      </c>
      <c r="H397" s="108">
        <f t="shared" si="319"/>
        <v>45280</v>
      </c>
      <c r="I397" s="108">
        <f t="shared" si="307"/>
        <v>45280</v>
      </c>
      <c r="J397" s="109">
        <f t="shared" si="315"/>
        <v>22</v>
      </c>
      <c r="K397" s="109">
        <f t="shared" si="304"/>
        <v>17</v>
      </c>
      <c r="L397" s="8">
        <f t="shared" si="316"/>
        <v>1.00384557</v>
      </c>
      <c r="M397" s="110">
        <f t="shared" si="303"/>
        <v>1.0036646</v>
      </c>
      <c r="N397" s="110">
        <f t="shared" si="298"/>
        <v>1.0108149015230672</v>
      </c>
      <c r="O397" s="103">
        <f t="shared" si="302"/>
        <v>1.0147020600000001</v>
      </c>
      <c r="P397" s="103">
        <f t="shared" si="308"/>
        <v>540.19619238999996</v>
      </c>
      <c r="Q397" s="11">
        <f t="shared" ref="Q397:Q460" si="322">IF(VLOOKUP(A397,AD$10:AK$165,8)=VLOOKUP(A396,AD$10:AK$165,8),0,VLOOKUP(A397,AD$10:AK$165,8))</f>
        <v>0</v>
      </c>
      <c r="R397" s="30">
        <f t="shared" si="317"/>
        <v>0</v>
      </c>
      <c r="S397" s="8">
        <f t="shared" si="309"/>
        <v>0</v>
      </c>
      <c r="T397" s="113">
        <f t="shared" si="318"/>
        <v>0.16</v>
      </c>
      <c r="U397" s="111">
        <f t="shared" si="299"/>
        <v>17</v>
      </c>
      <c r="V397" s="111">
        <v>252</v>
      </c>
      <c r="W397" s="110">
        <f t="shared" si="310"/>
        <v>1.0100627529999999</v>
      </c>
      <c r="X397" s="103">
        <f t="shared" si="311"/>
        <v>5.4358608500000001</v>
      </c>
      <c r="Y397" s="103">
        <f t="shared" si="312"/>
        <v>0</v>
      </c>
      <c r="Z397" s="114" t="str">
        <f t="shared" si="320"/>
        <v>A+J=</v>
      </c>
      <c r="AA397" s="108">
        <f t="shared" si="321"/>
        <v>45280</v>
      </c>
      <c r="AB397" s="4"/>
      <c r="AD397" s="178">
        <f>[2]Plan1!A456</f>
        <v>50346</v>
      </c>
      <c r="AE397" s="129" t="str">
        <f>[2]Plan1!C456</f>
        <v>Finados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22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3"/>
      <c r="DH397" s="1"/>
      <c r="DI397" s="1"/>
      <c r="DJ397" s="1"/>
      <c r="DK397" s="1"/>
      <c r="DL397" s="1"/>
      <c r="DM397" s="1"/>
      <c r="DN397" s="1"/>
      <c r="DO397" s="1"/>
      <c r="DP397" s="1"/>
      <c r="DQ397" s="4"/>
      <c r="DR397" s="1"/>
      <c r="DS397" s="1"/>
      <c r="DT397" s="1"/>
      <c r="DU397" s="1"/>
      <c r="DV397" s="1"/>
      <c r="DW397" s="1"/>
    </row>
    <row r="398" spans="1:127" ht="15" x14ac:dyDescent="0.2">
      <c r="A398" s="102">
        <f t="shared" si="313"/>
        <v>45274</v>
      </c>
      <c r="B398" s="103">
        <f t="shared" si="305"/>
        <v>546.07678424000005</v>
      </c>
      <c r="C398" s="180">
        <f t="shared" si="297"/>
        <v>532.36926748143776</v>
      </c>
      <c r="D398" s="104">
        <f t="shared" si="314"/>
        <v>1103.74</v>
      </c>
      <c r="E398" s="105">
        <f t="shared" si="300"/>
        <v>1109.2360000000001</v>
      </c>
      <c r="F398" s="106">
        <f t="shared" si="301"/>
        <v>45219</v>
      </c>
      <c r="G398" s="107">
        <f t="shared" si="306"/>
        <v>4.9794335622521668E-3</v>
      </c>
      <c r="H398" s="108">
        <f t="shared" si="319"/>
        <v>45280</v>
      </c>
      <c r="I398" s="108">
        <f t="shared" si="307"/>
        <v>45280</v>
      </c>
      <c r="J398" s="109">
        <f t="shared" si="315"/>
        <v>22</v>
      </c>
      <c r="K398" s="109">
        <f t="shared" si="304"/>
        <v>18</v>
      </c>
      <c r="L398" s="8">
        <f t="shared" si="316"/>
        <v>1.0040722399999999</v>
      </c>
      <c r="M398" s="110">
        <f t="shared" si="303"/>
        <v>1.0036646</v>
      </c>
      <c r="N398" s="110">
        <f t="shared" si="298"/>
        <v>1.0108149015230672</v>
      </c>
      <c r="O398" s="103">
        <f t="shared" si="302"/>
        <v>1.01493118</v>
      </c>
      <c r="P398" s="103">
        <f t="shared" si="308"/>
        <v>540.31816884</v>
      </c>
      <c r="Q398" s="11">
        <f t="shared" si="322"/>
        <v>0</v>
      </c>
      <c r="R398" s="30">
        <f t="shared" si="317"/>
        <v>0</v>
      </c>
      <c r="S398" s="8">
        <f t="shared" si="309"/>
        <v>0</v>
      </c>
      <c r="T398" s="113">
        <f t="shared" si="318"/>
        <v>0.16</v>
      </c>
      <c r="U398" s="111">
        <f t="shared" si="299"/>
        <v>18</v>
      </c>
      <c r="V398" s="111">
        <v>252</v>
      </c>
      <c r="W398" s="110">
        <f t="shared" si="310"/>
        <v>1.0106578230000001</v>
      </c>
      <c r="X398" s="103">
        <f t="shared" si="311"/>
        <v>5.7586154000000001</v>
      </c>
      <c r="Y398" s="103">
        <f t="shared" si="312"/>
        <v>0</v>
      </c>
      <c r="Z398" s="114" t="str">
        <f t="shared" si="320"/>
        <v>A+J=</v>
      </c>
      <c r="AA398" s="108">
        <f t="shared" si="321"/>
        <v>45280</v>
      </c>
      <c r="AB398" s="4"/>
      <c r="AD398" s="178">
        <f>[2]Plan1!A457</f>
        <v>50359</v>
      </c>
      <c r="AE398" s="129" t="str">
        <f>[2]Plan1!C457</f>
        <v>Proclamação da República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22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3"/>
      <c r="DH398" s="1"/>
      <c r="DI398" s="1"/>
      <c r="DJ398" s="1"/>
      <c r="DK398" s="1"/>
      <c r="DL398" s="1"/>
      <c r="DM398" s="1"/>
      <c r="DN398" s="1"/>
      <c r="DO398" s="1"/>
      <c r="DP398" s="1"/>
      <c r="DQ398" s="4"/>
      <c r="DR398" s="1"/>
      <c r="DS398" s="1"/>
      <c r="DT398" s="1"/>
      <c r="DU398" s="1"/>
      <c r="DV398" s="1"/>
      <c r="DW398" s="1"/>
    </row>
    <row r="399" spans="1:127" ht="15" x14ac:dyDescent="0.2">
      <c r="A399" s="102">
        <f t="shared" si="313"/>
        <v>45275</v>
      </c>
      <c r="B399" s="103">
        <f t="shared" si="305"/>
        <v>546.52187702000003</v>
      </c>
      <c r="C399" s="180">
        <f t="shared" si="297"/>
        <v>532.36926748143776</v>
      </c>
      <c r="D399" s="104">
        <f t="shared" si="314"/>
        <v>1103.74</v>
      </c>
      <c r="E399" s="105">
        <f t="shared" si="300"/>
        <v>1109.2360000000001</v>
      </c>
      <c r="F399" s="106">
        <f t="shared" si="301"/>
        <v>45219</v>
      </c>
      <c r="G399" s="107">
        <f t="shared" si="306"/>
        <v>4.9794335622521668E-3</v>
      </c>
      <c r="H399" s="108">
        <f t="shared" si="319"/>
        <v>45280</v>
      </c>
      <c r="I399" s="108">
        <f t="shared" si="307"/>
        <v>45280</v>
      </c>
      <c r="J399" s="109">
        <f t="shared" si="315"/>
        <v>22</v>
      </c>
      <c r="K399" s="109">
        <f t="shared" si="304"/>
        <v>19</v>
      </c>
      <c r="L399" s="8">
        <f t="shared" si="316"/>
        <v>1.0042989600000001</v>
      </c>
      <c r="M399" s="110">
        <f t="shared" si="303"/>
        <v>1.0036646</v>
      </c>
      <c r="N399" s="110">
        <f t="shared" si="298"/>
        <v>1.0108149015230672</v>
      </c>
      <c r="O399" s="103">
        <f t="shared" si="302"/>
        <v>1.0151603499999999</v>
      </c>
      <c r="P399" s="103">
        <f t="shared" si="308"/>
        <v>540.4401719</v>
      </c>
      <c r="Q399" s="11">
        <f t="shared" si="322"/>
        <v>0</v>
      </c>
      <c r="R399" s="30">
        <f t="shared" si="317"/>
        <v>0</v>
      </c>
      <c r="S399" s="8">
        <f t="shared" si="309"/>
        <v>0</v>
      </c>
      <c r="T399" s="113">
        <f t="shared" si="318"/>
        <v>0.16</v>
      </c>
      <c r="U399" s="111">
        <f t="shared" si="299"/>
        <v>19</v>
      </c>
      <c r="V399" s="111">
        <v>252</v>
      </c>
      <c r="W399" s="110">
        <f t="shared" si="310"/>
        <v>1.0112532439999999</v>
      </c>
      <c r="X399" s="103">
        <f t="shared" si="311"/>
        <v>6.0817051199999996</v>
      </c>
      <c r="Y399" s="103">
        <f t="shared" si="312"/>
        <v>0</v>
      </c>
      <c r="Z399" s="114" t="str">
        <f t="shared" si="320"/>
        <v>A+J=</v>
      </c>
      <c r="AA399" s="108">
        <f t="shared" si="321"/>
        <v>45280</v>
      </c>
      <c r="AB399" s="4"/>
      <c r="AD399" s="178">
        <f>[2]Plan1!A458</f>
        <v>50364</v>
      </c>
      <c r="AE399" s="129" t="str">
        <f>[2]Plan1!C458</f>
        <v>Dia Nacional de Zumbi e da Consciência Negra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22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3"/>
      <c r="DH399" s="1"/>
      <c r="DI399" s="1"/>
      <c r="DJ399" s="1"/>
      <c r="DK399" s="1"/>
      <c r="DL399" s="1"/>
      <c r="DM399" s="1"/>
      <c r="DN399" s="1"/>
      <c r="DO399" s="1"/>
      <c r="DP399" s="1"/>
      <c r="DQ399" s="4"/>
      <c r="DR399" s="1"/>
      <c r="DS399" s="1"/>
      <c r="DT399" s="1"/>
      <c r="DU399" s="1"/>
      <c r="DV399" s="1"/>
      <c r="DW399" s="1"/>
    </row>
    <row r="400" spans="1:127" ht="15" x14ac:dyDescent="0.2">
      <c r="A400" s="102">
        <f t="shared" si="313"/>
        <v>45276</v>
      </c>
      <c r="B400" s="103">
        <f t="shared" si="305"/>
        <v>546.96733121</v>
      </c>
      <c r="C400" s="180">
        <f t="shared" si="297"/>
        <v>532.36926748143776</v>
      </c>
      <c r="D400" s="104">
        <f t="shared" si="314"/>
        <v>1103.74</v>
      </c>
      <c r="E400" s="105">
        <f t="shared" si="300"/>
        <v>1109.2360000000001</v>
      </c>
      <c r="F400" s="106">
        <f t="shared" si="301"/>
        <v>45219</v>
      </c>
      <c r="G400" s="107">
        <f t="shared" si="306"/>
        <v>4.9794335622521668E-3</v>
      </c>
      <c r="H400" s="108">
        <f t="shared" si="319"/>
        <v>45280</v>
      </c>
      <c r="I400" s="108">
        <f t="shared" si="307"/>
        <v>45280</v>
      </c>
      <c r="J400" s="109">
        <f t="shared" si="315"/>
        <v>22</v>
      </c>
      <c r="K400" s="109">
        <f t="shared" si="304"/>
        <v>20</v>
      </c>
      <c r="L400" s="8">
        <f t="shared" si="316"/>
        <v>1.0045257299999999</v>
      </c>
      <c r="M400" s="110">
        <f t="shared" si="303"/>
        <v>1.0036646</v>
      </c>
      <c r="N400" s="110">
        <f t="shared" si="298"/>
        <v>1.0108149015230672</v>
      </c>
      <c r="O400" s="103">
        <f t="shared" si="302"/>
        <v>1.01538957</v>
      </c>
      <c r="P400" s="103">
        <f t="shared" si="308"/>
        <v>540.56220157999996</v>
      </c>
      <c r="Q400" s="11">
        <f t="shared" si="322"/>
        <v>0</v>
      </c>
      <c r="R400" s="30">
        <f t="shared" si="317"/>
        <v>0</v>
      </c>
      <c r="S400" s="8">
        <f t="shared" si="309"/>
        <v>0</v>
      </c>
      <c r="T400" s="113">
        <f t="shared" si="318"/>
        <v>0.16</v>
      </c>
      <c r="U400" s="111">
        <f t="shared" si="299"/>
        <v>20</v>
      </c>
      <c r="V400" s="111">
        <v>252</v>
      </c>
      <c r="W400" s="110">
        <f t="shared" si="310"/>
        <v>1.0118490149999999</v>
      </c>
      <c r="X400" s="103">
        <f t="shared" si="311"/>
        <v>6.4051296300000002</v>
      </c>
      <c r="Y400" s="103">
        <f t="shared" si="312"/>
        <v>0</v>
      </c>
      <c r="Z400" s="114" t="str">
        <f t="shared" si="320"/>
        <v>A+J=</v>
      </c>
      <c r="AA400" s="108">
        <f t="shared" si="321"/>
        <v>45280</v>
      </c>
      <c r="AB400" s="4"/>
      <c r="AD400" s="178">
        <f>[2]Plan1!A459</f>
        <v>50399</v>
      </c>
      <c r="AE400" s="129" t="str">
        <f>[2]Plan1!C459</f>
        <v>Natal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22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3"/>
      <c r="DH400" s="1"/>
      <c r="DI400" s="1"/>
      <c r="DJ400" s="1"/>
      <c r="DK400" s="1"/>
      <c r="DL400" s="1"/>
      <c r="DM400" s="1"/>
      <c r="DN400" s="1"/>
      <c r="DO400" s="1"/>
      <c r="DP400" s="1"/>
      <c r="DQ400" s="4"/>
      <c r="DR400" s="1"/>
      <c r="DS400" s="1"/>
      <c r="DT400" s="1"/>
      <c r="DU400" s="1"/>
      <c r="DV400" s="1"/>
      <c r="DW400" s="1"/>
    </row>
    <row r="401" spans="1:127" ht="15" x14ac:dyDescent="0.2">
      <c r="A401" s="102">
        <f t="shared" si="313"/>
        <v>45277</v>
      </c>
      <c r="B401" s="103">
        <f t="shared" si="305"/>
        <v>546.96733121</v>
      </c>
      <c r="C401" s="180">
        <f t="shared" si="297"/>
        <v>532.36926748143776</v>
      </c>
      <c r="D401" s="104">
        <f t="shared" si="314"/>
        <v>1103.74</v>
      </c>
      <c r="E401" s="105">
        <f t="shared" si="300"/>
        <v>1109.2360000000001</v>
      </c>
      <c r="F401" s="106">
        <f t="shared" si="301"/>
        <v>45219</v>
      </c>
      <c r="G401" s="107">
        <f t="shared" si="306"/>
        <v>4.9794335622521668E-3</v>
      </c>
      <c r="H401" s="108">
        <f t="shared" si="319"/>
        <v>45280</v>
      </c>
      <c r="I401" s="108">
        <f t="shared" si="307"/>
        <v>45280</v>
      </c>
      <c r="J401" s="109">
        <f t="shared" si="315"/>
        <v>22</v>
      </c>
      <c r="K401" s="109">
        <f t="shared" si="304"/>
        <v>20</v>
      </c>
      <c r="L401" s="8">
        <f t="shared" si="316"/>
        <v>1.0045257299999999</v>
      </c>
      <c r="M401" s="110">
        <f t="shared" si="303"/>
        <v>1.0036646</v>
      </c>
      <c r="N401" s="110">
        <f t="shared" si="298"/>
        <v>1.0108149015230672</v>
      </c>
      <c r="O401" s="103">
        <f t="shared" si="302"/>
        <v>1.01538957</v>
      </c>
      <c r="P401" s="103">
        <f t="shared" si="308"/>
        <v>540.56220157999996</v>
      </c>
      <c r="Q401" s="11">
        <f t="shared" si="322"/>
        <v>0</v>
      </c>
      <c r="R401" s="30">
        <f t="shared" si="317"/>
        <v>0</v>
      </c>
      <c r="S401" s="8">
        <f t="shared" si="309"/>
        <v>0</v>
      </c>
      <c r="T401" s="113">
        <f t="shared" si="318"/>
        <v>0.16</v>
      </c>
      <c r="U401" s="111">
        <f t="shared" si="299"/>
        <v>20</v>
      </c>
      <c r="V401" s="111">
        <v>252</v>
      </c>
      <c r="W401" s="110">
        <f t="shared" si="310"/>
        <v>1.0118490149999999</v>
      </c>
      <c r="X401" s="103">
        <f t="shared" si="311"/>
        <v>6.4051296300000002</v>
      </c>
      <c r="Y401" s="103">
        <f t="shared" si="312"/>
        <v>0</v>
      </c>
      <c r="Z401" s="114" t="str">
        <f t="shared" si="320"/>
        <v>A+J=</v>
      </c>
      <c r="AA401" s="108">
        <f t="shared" si="321"/>
        <v>45280</v>
      </c>
      <c r="AB401" s="4"/>
      <c r="AD401" s="178">
        <f>[2]Plan1!A460</f>
        <v>50406</v>
      </c>
      <c r="AE401" s="129" t="str">
        <f>[2]Plan1!C460</f>
        <v>Confraternização Universal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22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3"/>
      <c r="DH401" s="1"/>
      <c r="DI401" s="1"/>
      <c r="DJ401" s="1"/>
      <c r="DK401" s="1"/>
      <c r="DL401" s="1"/>
      <c r="DM401" s="1"/>
      <c r="DN401" s="1"/>
      <c r="DO401" s="1"/>
      <c r="DP401" s="1"/>
      <c r="DQ401" s="4"/>
      <c r="DR401" s="1"/>
      <c r="DS401" s="1"/>
      <c r="DT401" s="1"/>
      <c r="DU401" s="1"/>
      <c r="DV401" s="1"/>
      <c r="DW401" s="1"/>
    </row>
    <row r="402" spans="1:127" ht="15" x14ac:dyDescent="0.2">
      <c r="A402" s="102">
        <f t="shared" si="313"/>
        <v>45278</v>
      </c>
      <c r="B402" s="103">
        <f t="shared" si="305"/>
        <v>546.96733121</v>
      </c>
      <c r="C402" s="180">
        <f t="shared" ref="C402:C465" si="323">C401-(S401/O401)</f>
        <v>532.36926748143776</v>
      </c>
      <c r="D402" s="104">
        <f t="shared" si="314"/>
        <v>1103.74</v>
      </c>
      <c r="E402" s="105">
        <f t="shared" si="300"/>
        <v>1109.2360000000001</v>
      </c>
      <c r="F402" s="106">
        <f t="shared" si="301"/>
        <v>45219</v>
      </c>
      <c r="G402" s="107">
        <f t="shared" si="306"/>
        <v>4.9794335622521668E-3</v>
      </c>
      <c r="H402" s="108">
        <f t="shared" si="319"/>
        <v>45280</v>
      </c>
      <c r="I402" s="108">
        <f t="shared" si="307"/>
        <v>45280</v>
      </c>
      <c r="J402" s="109">
        <f t="shared" si="315"/>
        <v>22</v>
      </c>
      <c r="K402" s="109">
        <f t="shared" si="304"/>
        <v>20</v>
      </c>
      <c r="L402" s="8">
        <f t="shared" si="316"/>
        <v>1.0045257299999999</v>
      </c>
      <c r="M402" s="110">
        <f t="shared" si="303"/>
        <v>1.0036646</v>
      </c>
      <c r="N402" s="110">
        <f t="shared" si="298"/>
        <v>1.0108149015230672</v>
      </c>
      <c r="O402" s="103">
        <f t="shared" si="302"/>
        <v>1.01538957</v>
      </c>
      <c r="P402" s="103">
        <f t="shared" si="308"/>
        <v>540.56220157999996</v>
      </c>
      <c r="Q402" s="11">
        <f t="shared" si="322"/>
        <v>0</v>
      </c>
      <c r="R402" s="30">
        <f t="shared" si="317"/>
        <v>0</v>
      </c>
      <c r="S402" s="8">
        <f t="shared" si="309"/>
        <v>0</v>
      </c>
      <c r="T402" s="113">
        <f t="shared" si="318"/>
        <v>0.16</v>
      </c>
      <c r="U402" s="111">
        <f t="shared" si="299"/>
        <v>20</v>
      </c>
      <c r="V402" s="111">
        <v>252</v>
      </c>
      <c r="W402" s="110">
        <f t="shared" si="310"/>
        <v>1.0118490149999999</v>
      </c>
      <c r="X402" s="103">
        <f t="shared" si="311"/>
        <v>6.4051296300000002</v>
      </c>
      <c r="Y402" s="103">
        <f t="shared" si="312"/>
        <v>0</v>
      </c>
      <c r="Z402" s="114" t="str">
        <f t="shared" si="320"/>
        <v>A+J=</v>
      </c>
      <c r="AA402" s="108">
        <f t="shared" si="321"/>
        <v>45280</v>
      </c>
      <c r="AB402" s="4"/>
      <c r="AD402" s="178">
        <f>[2]Plan1!A461</f>
        <v>50472</v>
      </c>
      <c r="AE402" s="129" t="str">
        <f>[2]Plan1!C461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22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3"/>
      <c r="DH402" s="1"/>
      <c r="DI402" s="1"/>
      <c r="DJ402" s="1"/>
      <c r="DK402" s="1"/>
      <c r="DL402" s="1"/>
      <c r="DM402" s="1"/>
      <c r="DN402" s="1"/>
      <c r="DO402" s="1"/>
      <c r="DP402" s="1"/>
      <c r="DQ402" s="4"/>
      <c r="DR402" s="1"/>
      <c r="DS402" s="1"/>
      <c r="DT402" s="1"/>
      <c r="DU402" s="1"/>
      <c r="DV402" s="1"/>
      <c r="DW402" s="1"/>
    </row>
    <row r="403" spans="1:127" ht="15" x14ac:dyDescent="0.2">
      <c r="A403" s="102">
        <f t="shared" si="313"/>
        <v>45279</v>
      </c>
      <c r="B403" s="103">
        <f t="shared" si="305"/>
        <v>547.41314809000005</v>
      </c>
      <c r="C403" s="180">
        <f t="shared" si="323"/>
        <v>532.36926748143776</v>
      </c>
      <c r="D403" s="104">
        <f t="shared" si="314"/>
        <v>1103.74</v>
      </c>
      <c r="E403" s="105">
        <f t="shared" si="300"/>
        <v>1109.2360000000001</v>
      </c>
      <c r="F403" s="106">
        <f t="shared" si="301"/>
        <v>45219</v>
      </c>
      <c r="G403" s="107">
        <f t="shared" si="306"/>
        <v>4.9794335622521668E-3</v>
      </c>
      <c r="H403" s="108">
        <f t="shared" si="319"/>
        <v>45280</v>
      </c>
      <c r="I403" s="108">
        <f t="shared" si="307"/>
        <v>45280</v>
      </c>
      <c r="J403" s="109">
        <f t="shared" si="315"/>
        <v>22</v>
      </c>
      <c r="K403" s="109">
        <f t="shared" si="304"/>
        <v>21</v>
      </c>
      <c r="L403" s="8">
        <f t="shared" si="316"/>
        <v>1.0047525500000001</v>
      </c>
      <c r="M403" s="110">
        <f t="shared" si="303"/>
        <v>1.0036646</v>
      </c>
      <c r="N403" s="110">
        <f t="shared" si="298"/>
        <v>1.0108149015230672</v>
      </c>
      <c r="O403" s="103">
        <f t="shared" si="302"/>
        <v>1.0156188399999999</v>
      </c>
      <c r="P403" s="103">
        <f t="shared" si="308"/>
        <v>540.68425789000003</v>
      </c>
      <c r="Q403" s="11">
        <f t="shared" si="322"/>
        <v>0</v>
      </c>
      <c r="R403" s="30">
        <f t="shared" si="317"/>
        <v>0</v>
      </c>
      <c r="S403" s="8">
        <f t="shared" si="309"/>
        <v>0</v>
      </c>
      <c r="T403" s="113">
        <f t="shared" si="318"/>
        <v>0.16</v>
      </c>
      <c r="U403" s="111">
        <f t="shared" si="299"/>
        <v>21</v>
      </c>
      <c r="V403" s="111">
        <v>252</v>
      </c>
      <c r="W403" s="110">
        <f t="shared" si="310"/>
        <v>1.0124451379999999</v>
      </c>
      <c r="X403" s="103">
        <f t="shared" si="311"/>
        <v>6.7288902000000004</v>
      </c>
      <c r="Y403" s="103">
        <f t="shared" si="312"/>
        <v>0</v>
      </c>
      <c r="Z403" s="114" t="str">
        <f t="shared" si="320"/>
        <v>A+J=</v>
      </c>
      <c r="AA403" s="108">
        <f t="shared" si="321"/>
        <v>45280</v>
      </c>
      <c r="AB403" s="4"/>
      <c r="AD403" s="178">
        <f>[2]Plan1!A462</f>
        <v>50473</v>
      </c>
      <c r="AE403" s="129" t="str">
        <f>[2]Plan1!C462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22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3"/>
      <c r="DH403" s="1"/>
      <c r="DI403" s="1"/>
      <c r="DJ403" s="1"/>
      <c r="DK403" s="1"/>
      <c r="DL403" s="1"/>
      <c r="DM403" s="1"/>
      <c r="DN403" s="1"/>
      <c r="DO403" s="1"/>
      <c r="DP403" s="1"/>
      <c r="DQ403" s="4"/>
      <c r="DR403" s="1"/>
      <c r="DS403" s="1"/>
      <c r="DT403" s="1"/>
      <c r="DU403" s="1"/>
      <c r="DV403" s="1"/>
      <c r="DW403" s="1"/>
    </row>
    <row r="404" spans="1:127" ht="15" x14ac:dyDescent="0.2">
      <c r="A404" s="102">
        <f t="shared" si="313"/>
        <v>45280</v>
      </c>
      <c r="B404" s="103">
        <f t="shared" si="305"/>
        <v>547.85933805000002</v>
      </c>
      <c r="C404" s="180">
        <f t="shared" si="323"/>
        <v>532.36926748143776</v>
      </c>
      <c r="D404" s="104">
        <f t="shared" si="314"/>
        <v>1103.74</v>
      </c>
      <c r="E404" s="105">
        <f t="shared" si="300"/>
        <v>1109.2360000000001</v>
      </c>
      <c r="F404" s="106">
        <f t="shared" si="301"/>
        <v>45219</v>
      </c>
      <c r="G404" s="107">
        <f t="shared" si="306"/>
        <v>4.9794335622521668E-3</v>
      </c>
      <c r="H404" s="108">
        <f t="shared" si="319"/>
        <v>45313</v>
      </c>
      <c r="I404" s="108">
        <f t="shared" si="307"/>
        <v>45280</v>
      </c>
      <c r="J404" s="109">
        <f t="shared" si="315"/>
        <v>22</v>
      </c>
      <c r="K404" s="109">
        <f t="shared" si="304"/>
        <v>22</v>
      </c>
      <c r="L404" s="8">
        <f t="shared" si="316"/>
        <v>1.0049794299999999</v>
      </c>
      <c r="M404" s="110">
        <f t="shared" si="303"/>
        <v>1.0036646</v>
      </c>
      <c r="N404" s="110">
        <f t="shared" si="298"/>
        <v>1.0108149015230672</v>
      </c>
      <c r="O404" s="103">
        <f t="shared" si="302"/>
        <v>1.0158481800000001</v>
      </c>
      <c r="P404" s="103">
        <f t="shared" si="308"/>
        <v>540.80635144999997</v>
      </c>
      <c r="Q404" s="11">
        <f t="shared" si="322"/>
        <v>13</v>
      </c>
      <c r="R404" s="30">
        <f t="shared" si="317"/>
        <v>5.4059000000000003E-2</v>
      </c>
      <c r="S404" s="8">
        <f t="shared" si="309"/>
        <v>29.235450549999999</v>
      </c>
      <c r="T404" s="113">
        <f t="shared" si="318"/>
        <v>0.16</v>
      </c>
      <c r="U404" s="111">
        <f t="shared" si="299"/>
        <v>22</v>
      </c>
      <c r="V404" s="111">
        <v>252</v>
      </c>
      <c r="W404" s="110">
        <f t="shared" si="310"/>
        <v>1.0130416120000001</v>
      </c>
      <c r="X404" s="103">
        <f t="shared" si="311"/>
        <v>7.0529865999999997</v>
      </c>
      <c r="Y404" s="103">
        <f t="shared" si="312"/>
        <v>36.28843715</v>
      </c>
      <c r="Z404" s="114" t="str">
        <f t="shared" si="320"/>
        <v>A+J=</v>
      </c>
      <c r="AA404" s="108">
        <f t="shared" si="321"/>
        <v>45280</v>
      </c>
      <c r="AB404" s="4"/>
      <c r="AD404" s="178">
        <f>[2]Plan1!A463</f>
        <v>50516</v>
      </c>
      <c r="AE404" s="129" t="str">
        <f>[2]Plan1!C463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22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3"/>
      <c r="DH404" s="1"/>
      <c r="DI404" s="1"/>
      <c r="DJ404" s="1"/>
      <c r="DK404" s="1"/>
      <c r="DL404" s="1"/>
      <c r="DM404" s="1"/>
      <c r="DN404" s="1"/>
      <c r="DO404" s="1"/>
      <c r="DP404" s="1"/>
      <c r="DQ404" s="4"/>
      <c r="DR404" s="1"/>
      <c r="DS404" s="1"/>
      <c r="DT404" s="1"/>
      <c r="DU404" s="1"/>
      <c r="DV404" s="1"/>
      <c r="DW404" s="1"/>
    </row>
    <row r="405" spans="1:127" ht="15" x14ac:dyDescent="0.2">
      <c r="A405" s="102">
        <f t="shared" si="313"/>
        <v>45281</v>
      </c>
      <c r="B405" s="103">
        <f t="shared" si="305"/>
        <v>512.01644571999998</v>
      </c>
      <c r="C405" s="180">
        <f t="shared" si="323"/>
        <v>503.58991725412329</v>
      </c>
      <c r="D405" s="104">
        <f t="shared" si="314"/>
        <v>1109.2360000000001</v>
      </c>
      <c r="E405" s="105">
        <f t="shared" si="300"/>
        <v>1115.8150000000001</v>
      </c>
      <c r="F405" s="106">
        <f t="shared" si="301"/>
        <v>45250</v>
      </c>
      <c r="G405" s="107">
        <f t="shared" si="306"/>
        <v>5.9311093401224202E-3</v>
      </c>
      <c r="H405" s="108">
        <f t="shared" si="319"/>
        <v>45313</v>
      </c>
      <c r="I405" s="108">
        <f t="shared" si="307"/>
        <v>45313</v>
      </c>
      <c r="J405" s="109">
        <f t="shared" si="315"/>
        <v>21</v>
      </c>
      <c r="K405" s="109">
        <f t="shared" si="304"/>
        <v>1</v>
      </c>
      <c r="L405" s="8">
        <f t="shared" si="316"/>
        <v>1.0002816299999999</v>
      </c>
      <c r="M405" s="110">
        <f t="shared" si="303"/>
        <v>1.0049794299999999</v>
      </c>
      <c r="N405" s="110">
        <f t="shared" si="298"/>
        <v>1.0158481835681581</v>
      </c>
      <c r="O405" s="103">
        <f t="shared" si="302"/>
        <v>1.01613427</v>
      </c>
      <c r="P405" s="103">
        <f t="shared" si="308"/>
        <v>511.71497294</v>
      </c>
      <c r="Q405" s="11">
        <f t="shared" si="322"/>
        <v>0</v>
      </c>
      <c r="R405" s="30">
        <f t="shared" si="317"/>
        <v>0</v>
      </c>
      <c r="S405" s="8">
        <f t="shared" si="309"/>
        <v>0</v>
      </c>
      <c r="T405" s="113">
        <f t="shared" si="318"/>
        <v>0.16</v>
      </c>
      <c r="U405" s="111">
        <f t="shared" si="299"/>
        <v>1</v>
      </c>
      <c r="V405" s="111">
        <v>252</v>
      </c>
      <c r="W405" s="110">
        <f t="shared" si="310"/>
        <v>1.0005891419999999</v>
      </c>
      <c r="X405" s="103">
        <f t="shared" si="311"/>
        <v>0.30147278</v>
      </c>
      <c r="Y405" s="103">
        <f t="shared" si="312"/>
        <v>0</v>
      </c>
      <c r="Z405" s="114" t="str">
        <f t="shared" si="320"/>
        <v>A+J=</v>
      </c>
      <c r="AA405" s="108">
        <f t="shared" si="321"/>
        <v>45313</v>
      </c>
      <c r="AB405" s="4"/>
      <c r="AD405" s="178">
        <f>[2]Plan1!A464</f>
        <v>50518</v>
      </c>
      <c r="AE405" s="129" t="str">
        <f>[2]Plan1!C464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22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3"/>
      <c r="DH405" s="1"/>
      <c r="DI405" s="1"/>
      <c r="DJ405" s="1"/>
      <c r="DK405" s="1"/>
      <c r="DL405" s="1"/>
      <c r="DM405" s="1"/>
      <c r="DN405" s="1"/>
      <c r="DO405" s="1"/>
      <c r="DP405" s="1"/>
      <c r="DQ405" s="4"/>
      <c r="DR405" s="1"/>
      <c r="DS405" s="1"/>
      <c r="DT405" s="1"/>
      <c r="DU405" s="1"/>
      <c r="DV405" s="1"/>
      <c r="DW405" s="1"/>
    </row>
    <row r="406" spans="1:127" ht="15" x14ac:dyDescent="0.2">
      <c r="A406" s="102">
        <f t="shared" si="313"/>
        <v>45282</v>
      </c>
      <c r="B406" s="103">
        <f t="shared" si="305"/>
        <v>512.46238782</v>
      </c>
      <c r="C406" s="180">
        <f t="shared" si="323"/>
        <v>503.58991725412329</v>
      </c>
      <c r="D406" s="104">
        <f t="shared" si="314"/>
        <v>1109.2360000000001</v>
      </c>
      <c r="E406" s="105">
        <f t="shared" si="300"/>
        <v>1115.8150000000001</v>
      </c>
      <c r="F406" s="106">
        <f t="shared" si="301"/>
        <v>45250</v>
      </c>
      <c r="G406" s="107">
        <f t="shared" si="306"/>
        <v>5.9311093401224202E-3</v>
      </c>
      <c r="H406" s="108">
        <f t="shared" si="319"/>
        <v>45313</v>
      </c>
      <c r="I406" s="108">
        <f t="shared" si="307"/>
        <v>45313</v>
      </c>
      <c r="J406" s="109">
        <f t="shared" si="315"/>
        <v>21</v>
      </c>
      <c r="K406" s="109">
        <f t="shared" si="304"/>
        <v>2</v>
      </c>
      <c r="L406" s="8">
        <f t="shared" si="316"/>
        <v>1.00056335</v>
      </c>
      <c r="M406" s="110">
        <f t="shared" si="303"/>
        <v>1.0049794299999999</v>
      </c>
      <c r="N406" s="110">
        <f t="shared" si="298"/>
        <v>1.0158481835681581</v>
      </c>
      <c r="O406" s="103">
        <f t="shared" si="302"/>
        <v>1.01642046</v>
      </c>
      <c r="P406" s="103">
        <f t="shared" si="308"/>
        <v>511.85909534000001</v>
      </c>
      <c r="Q406" s="11">
        <f t="shared" si="322"/>
        <v>0</v>
      </c>
      <c r="R406" s="30">
        <f t="shared" si="317"/>
        <v>0</v>
      </c>
      <c r="S406" s="8">
        <f t="shared" si="309"/>
        <v>0</v>
      </c>
      <c r="T406" s="113">
        <f t="shared" si="318"/>
        <v>0.16</v>
      </c>
      <c r="U406" s="111">
        <f t="shared" si="299"/>
        <v>2</v>
      </c>
      <c r="V406" s="111">
        <v>252</v>
      </c>
      <c r="W406" s="110">
        <f t="shared" si="310"/>
        <v>1.0011786300000001</v>
      </c>
      <c r="X406" s="103">
        <f t="shared" si="311"/>
        <v>0.60329248000000002</v>
      </c>
      <c r="Y406" s="103">
        <f t="shared" si="312"/>
        <v>0</v>
      </c>
      <c r="Z406" s="114" t="str">
        <f t="shared" si="320"/>
        <v>A+J=</v>
      </c>
      <c r="AA406" s="108">
        <f t="shared" si="321"/>
        <v>45313</v>
      </c>
      <c r="AB406" s="4"/>
      <c r="AD406" s="178">
        <f>[2]Plan1!A465</f>
        <v>50526</v>
      </c>
      <c r="AE406" s="129" t="str">
        <f>[2]Plan1!C465</f>
        <v>Dia do Trabalho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22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3"/>
      <c r="DH406" s="1"/>
      <c r="DI406" s="1"/>
      <c r="DJ406" s="1"/>
      <c r="DK406" s="1"/>
      <c r="DL406" s="1"/>
      <c r="DM406" s="1"/>
      <c r="DN406" s="1"/>
      <c r="DO406" s="1"/>
      <c r="DP406" s="1"/>
      <c r="DQ406" s="4"/>
      <c r="DR406" s="1"/>
      <c r="DS406" s="1"/>
      <c r="DT406" s="1"/>
      <c r="DU406" s="1"/>
      <c r="DV406" s="1"/>
      <c r="DW406" s="1"/>
    </row>
    <row r="407" spans="1:127" ht="15" x14ac:dyDescent="0.2">
      <c r="A407" s="102">
        <f t="shared" si="313"/>
        <v>45283</v>
      </c>
      <c r="B407" s="103">
        <f t="shared" si="305"/>
        <v>512.90871384000002</v>
      </c>
      <c r="C407" s="180">
        <f t="shared" si="323"/>
        <v>503.58991725412329</v>
      </c>
      <c r="D407" s="104">
        <f t="shared" si="314"/>
        <v>1109.2360000000001</v>
      </c>
      <c r="E407" s="105">
        <f t="shared" si="300"/>
        <v>1115.8150000000001</v>
      </c>
      <c r="F407" s="106">
        <f t="shared" si="301"/>
        <v>45250</v>
      </c>
      <c r="G407" s="107">
        <f t="shared" si="306"/>
        <v>5.9311093401224202E-3</v>
      </c>
      <c r="H407" s="108">
        <f t="shared" si="319"/>
        <v>45313</v>
      </c>
      <c r="I407" s="108">
        <f t="shared" si="307"/>
        <v>45313</v>
      </c>
      <c r="J407" s="109">
        <f t="shared" si="315"/>
        <v>21</v>
      </c>
      <c r="K407" s="109">
        <f t="shared" si="304"/>
        <v>3</v>
      </c>
      <c r="L407" s="8">
        <f t="shared" si="316"/>
        <v>1.00084515</v>
      </c>
      <c r="M407" s="110">
        <f t="shared" si="303"/>
        <v>1.0049794299999999</v>
      </c>
      <c r="N407" s="110">
        <f t="shared" si="298"/>
        <v>1.0158481835681581</v>
      </c>
      <c r="O407" s="103">
        <f t="shared" si="302"/>
        <v>1.01670672</v>
      </c>
      <c r="P407" s="103">
        <f t="shared" si="308"/>
        <v>512.00325298999996</v>
      </c>
      <c r="Q407" s="11">
        <f t="shared" si="322"/>
        <v>0</v>
      </c>
      <c r="R407" s="30">
        <f t="shared" si="317"/>
        <v>0</v>
      </c>
      <c r="S407" s="8">
        <f t="shared" si="309"/>
        <v>0</v>
      </c>
      <c r="T407" s="113">
        <f t="shared" si="318"/>
        <v>0.16</v>
      </c>
      <c r="U407" s="111">
        <f t="shared" si="299"/>
        <v>3</v>
      </c>
      <c r="V407" s="111">
        <v>252</v>
      </c>
      <c r="W407" s="110">
        <f t="shared" si="310"/>
        <v>1.001768467</v>
      </c>
      <c r="X407" s="103">
        <f t="shared" si="311"/>
        <v>0.90546084999999998</v>
      </c>
      <c r="Y407" s="103">
        <f t="shared" si="312"/>
        <v>0</v>
      </c>
      <c r="Z407" s="114" t="str">
        <f t="shared" si="320"/>
        <v>A+J=</v>
      </c>
      <c r="AA407" s="108">
        <f t="shared" si="321"/>
        <v>45313</v>
      </c>
      <c r="AB407" s="4"/>
      <c r="AD407" s="178">
        <f>[2]Plan1!A466</f>
        <v>50580</v>
      </c>
      <c r="AE407" s="129" t="str">
        <f>[2]Plan1!C466</f>
        <v>Corpus Christi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22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3"/>
      <c r="DH407" s="1"/>
      <c r="DI407" s="1"/>
      <c r="DJ407" s="1"/>
      <c r="DK407" s="1"/>
      <c r="DL407" s="1"/>
      <c r="DM407" s="1"/>
      <c r="DN407" s="1"/>
      <c r="DO407" s="1"/>
      <c r="DP407" s="1"/>
      <c r="DQ407" s="4"/>
      <c r="DR407" s="1"/>
      <c r="DS407" s="1"/>
      <c r="DT407" s="1"/>
      <c r="DU407" s="1"/>
      <c r="DV407" s="1"/>
      <c r="DW407" s="1"/>
    </row>
    <row r="408" spans="1:127" ht="15" x14ac:dyDescent="0.2">
      <c r="A408" s="102">
        <f t="shared" si="313"/>
        <v>45284</v>
      </c>
      <c r="B408" s="103">
        <f t="shared" si="305"/>
        <v>512.90871384000002</v>
      </c>
      <c r="C408" s="180">
        <f t="shared" si="323"/>
        <v>503.58991725412329</v>
      </c>
      <c r="D408" s="104">
        <f t="shared" si="314"/>
        <v>1109.2360000000001</v>
      </c>
      <c r="E408" s="105">
        <f t="shared" si="300"/>
        <v>1115.8150000000001</v>
      </c>
      <c r="F408" s="106">
        <f t="shared" si="301"/>
        <v>45250</v>
      </c>
      <c r="G408" s="107">
        <f t="shared" si="306"/>
        <v>5.9311093401224202E-3</v>
      </c>
      <c r="H408" s="108">
        <f t="shared" si="319"/>
        <v>45313</v>
      </c>
      <c r="I408" s="108">
        <f t="shared" si="307"/>
        <v>45313</v>
      </c>
      <c r="J408" s="109">
        <f t="shared" si="315"/>
        <v>21</v>
      </c>
      <c r="K408" s="109">
        <f t="shared" si="304"/>
        <v>3</v>
      </c>
      <c r="L408" s="8">
        <f t="shared" si="316"/>
        <v>1.00084515</v>
      </c>
      <c r="M408" s="110">
        <f t="shared" si="303"/>
        <v>1.0049794299999999</v>
      </c>
      <c r="N408" s="110">
        <f t="shared" si="298"/>
        <v>1.0158481835681581</v>
      </c>
      <c r="O408" s="103">
        <f t="shared" si="302"/>
        <v>1.01670672</v>
      </c>
      <c r="P408" s="103">
        <f t="shared" si="308"/>
        <v>512.00325298999996</v>
      </c>
      <c r="Q408" s="11">
        <f t="shared" si="322"/>
        <v>0</v>
      </c>
      <c r="R408" s="30">
        <f t="shared" si="317"/>
        <v>0</v>
      </c>
      <c r="S408" s="8">
        <f t="shared" si="309"/>
        <v>0</v>
      </c>
      <c r="T408" s="113">
        <f t="shared" si="318"/>
        <v>0.16</v>
      </c>
      <c r="U408" s="111">
        <f t="shared" si="299"/>
        <v>3</v>
      </c>
      <c r="V408" s="111">
        <v>252</v>
      </c>
      <c r="W408" s="110">
        <f t="shared" si="310"/>
        <v>1.001768467</v>
      </c>
      <c r="X408" s="103">
        <f t="shared" si="311"/>
        <v>0.90546084999999998</v>
      </c>
      <c r="Y408" s="103">
        <f t="shared" si="312"/>
        <v>0</v>
      </c>
      <c r="Z408" s="114" t="str">
        <f t="shared" si="320"/>
        <v>A+J=</v>
      </c>
      <c r="AA408" s="108">
        <f t="shared" si="321"/>
        <v>45313</v>
      </c>
      <c r="AB408" s="4"/>
      <c r="AD408" s="178">
        <f>[2]Plan1!A467</f>
        <v>50655</v>
      </c>
      <c r="AE408" s="129" t="str">
        <f>[2]Plan1!C467</f>
        <v>Independência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22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3"/>
      <c r="DH408" s="1"/>
      <c r="DI408" s="1"/>
      <c r="DJ408" s="1"/>
      <c r="DK408" s="1"/>
      <c r="DL408" s="1"/>
      <c r="DM408" s="1"/>
      <c r="DN408" s="1"/>
      <c r="DO408" s="1"/>
      <c r="DP408" s="1"/>
      <c r="DQ408" s="4"/>
      <c r="DR408" s="1"/>
      <c r="DS408" s="1"/>
      <c r="DT408" s="1"/>
      <c r="DU408" s="1"/>
      <c r="DV408" s="1"/>
      <c r="DW408" s="1"/>
    </row>
    <row r="409" spans="1:127" ht="15" x14ac:dyDescent="0.2">
      <c r="A409" s="102">
        <f t="shared" si="313"/>
        <v>45285</v>
      </c>
      <c r="B409" s="103">
        <f t="shared" si="305"/>
        <v>512.90871384000002</v>
      </c>
      <c r="C409" s="180">
        <f t="shared" si="323"/>
        <v>503.58991725412329</v>
      </c>
      <c r="D409" s="104">
        <f t="shared" si="314"/>
        <v>1109.2360000000001</v>
      </c>
      <c r="E409" s="105">
        <f t="shared" si="300"/>
        <v>1115.8150000000001</v>
      </c>
      <c r="F409" s="106">
        <f t="shared" si="301"/>
        <v>45250</v>
      </c>
      <c r="G409" s="107">
        <f t="shared" si="306"/>
        <v>5.9311093401224202E-3</v>
      </c>
      <c r="H409" s="108">
        <f t="shared" si="319"/>
        <v>45313</v>
      </c>
      <c r="I409" s="108">
        <f t="shared" si="307"/>
        <v>45313</v>
      </c>
      <c r="J409" s="109">
        <f t="shared" si="315"/>
        <v>21</v>
      </c>
      <c r="K409" s="109">
        <f t="shared" si="304"/>
        <v>3</v>
      </c>
      <c r="L409" s="8">
        <f t="shared" si="316"/>
        <v>1.00084515</v>
      </c>
      <c r="M409" s="110">
        <f t="shared" si="303"/>
        <v>1.0049794299999999</v>
      </c>
      <c r="N409" s="110">
        <f t="shared" si="298"/>
        <v>1.0158481835681581</v>
      </c>
      <c r="O409" s="103">
        <f t="shared" si="302"/>
        <v>1.01670672</v>
      </c>
      <c r="P409" s="103">
        <f t="shared" si="308"/>
        <v>512.00325298999996</v>
      </c>
      <c r="Q409" s="11">
        <f t="shared" si="322"/>
        <v>0</v>
      </c>
      <c r="R409" s="30">
        <f t="shared" si="317"/>
        <v>0</v>
      </c>
      <c r="S409" s="8">
        <f t="shared" si="309"/>
        <v>0</v>
      </c>
      <c r="T409" s="113">
        <f t="shared" si="318"/>
        <v>0.16</v>
      </c>
      <c r="U409" s="111">
        <f t="shared" si="299"/>
        <v>3</v>
      </c>
      <c r="V409" s="111">
        <v>252</v>
      </c>
      <c r="W409" s="110">
        <f t="shared" si="310"/>
        <v>1.001768467</v>
      </c>
      <c r="X409" s="103">
        <f t="shared" si="311"/>
        <v>0.90546084999999998</v>
      </c>
      <c r="Y409" s="103">
        <f t="shared" si="312"/>
        <v>0</v>
      </c>
      <c r="Z409" s="114" t="str">
        <f t="shared" si="320"/>
        <v>A+J=</v>
      </c>
      <c r="AA409" s="108">
        <f t="shared" si="321"/>
        <v>45313</v>
      </c>
      <c r="AB409" s="4"/>
      <c r="AD409" s="178">
        <f>[2]Plan1!A468</f>
        <v>50690</v>
      </c>
      <c r="AE409" s="129" t="str">
        <f>[2]Plan1!C468</f>
        <v>Nossa Sr.a Aparecida - Padroeira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22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3"/>
      <c r="DH409" s="1"/>
      <c r="DI409" s="1"/>
      <c r="DJ409" s="1"/>
      <c r="DK409" s="1"/>
      <c r="DL409" s="1"/>
      <c r="DM409" s="1"/>
      <c r="DN409" s="1"/>
      <c r="DO409" s="1"/>
      <c r="DP409" s="1"/>
      <c r="DQ409" s="4"/>
      <c r="DR409" s="1"/>
      <c r="DS409" s="1"/>
      <c r="DT409" s="1"/>
      <c r="DU409" s="1"/>
      <c r="DV409" s="1"/>
      <c r="DW409" s="1"/>
    </row>
    <row r="410" spans="1:127" ht="15" x14ac:dyDescent="0.2">
      <c r="A410" s="102">
        <f t="shared" si="313"/>
        <v>45286</v>
      </c>
      <c r="B410" s="103">
        <f t="shared" si="305"/>
        <v>512.90871384000002</v>
      </c>
      <c r="C410" s="180">
        <f t="shared" si="323"/>
        <v>503.58991725412329</v>
      </c>
      <c r="D410" s="104">
        <f t="shared" si="314"/>
        <v>1109.2360000000001</v>
      </c>
      <c r="E410" s="105">
        <f t="shared" si="300"/>
        <v>1115.8150000000001</v>
      </c>
      <c r="F410" s="106">
        <f t="shared" si="301"/>
        <v>45250</v>
      </c>
      <c r="G410" s="107">
        <f t="shared" si="306"/>
        <v>5.9311093401224202E-3</v>
      </c>
      <c r="H410" s="108">
        <f t="shared" si="319"/>
        <v>45313</v>
      </c>
      <c r="I410" s="108">
        <f t="shared" si="307"/>
        <v>45313</v>
      </c>
      <c r="J410" s="109">
        <f t="shared" si="315"/>
        <v>21</v>
      </c>
      <c r="K410" s="109">
        <f t="shared" si="304"/>
        <v>3</v>
      </c>
      <c r="L410" s="8">
        <f t="shared" si="316"/>
        <v>1.00084515</v>
      </c>
      <c r="M410" s="110">
        <f t="shared" si="303"/>
        <v>1.0049794299999999</v>
      </c>
      <c r="N410" s="110">
        <f t="shared" si="298"/>
        <v>1.0158481835681581</v>
      </c>
      <c r="O410" s="103">
        <f t="shared" si="302"/>
        <v>1.01670672</v>
      </c>
      <c r="P410" s="103">
        <f t="shared" si="308"/>
        <v>512.00325298999996</v>
      </c>
      <c r="Q410" s="11">
        <f t="shared" si="322"/>
        <v>0</v>
      </c>
      <c r="R410" s="30">
        <f t="shared" si="317"/>
        <v>0</v>
      </c>
      <c r="S410" s="8">
        <f t="shared" si="309"/>
        <v>0</v>
      </c>
      <c r="T410" s="113">
        <f t="shared" si="318"/>
        <v>0.16</v>
      </c>
      <c r="U410" s="111">
        <f t="shared" si="299"/>
        <v>3</v>
      </c>
      <c r="V410" s="111">
        <v>252</v>
      </c>
      <c r="W410" s="110">
        <f t="shared" si="310"/>
        <v>1.001768467</v>
      </c>
      <c r="X410" s="103">
        <f t="shared" si="311"/>
        <v>0.90546084999999998</v>
      </c>
      <c r="Y410" s="103">
        <f t="shared" si="312"/>
        <v>0</v>
      </c>
      <c r="Z410" s="114" t="str">
        <f t="shared" si="320"/>
        <v>A+J=</v>
      </c>
      <c r="AA410" s="108">
        <f t="shared" si="321"/>
        <v>45313</v>
      </c>
      <c r="AB410" s="4"/>
      <c r="AD410" s="178">
        <f>[2]Plan1!A469</f>
        <v>50711</v>
      </c>
      <c r="AE410" s="129" t="str">
        <f>[2]Plan1!C469</f>
        <v>Finados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22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3"/>
      <c r="DH410" s="1"/>
      <c r="DI410" s="1"/>
      <c r="DJ410" s="1"/>
      <c r="DK410" s="1"/>
      <c r="DL410" s="1"/>
      <c r="DM410" s="1"/>
      <c r="DN410" s="1"/>
      <c r="DO410" s="1"/>
      <c r="DP410" s="1"/>
      <c r="DQ410" s="4"/>
      <c r="DR410" s="1"/>
      <c r="DS410" s="1"/>
      <c r="DT410" s="1"/>
      <c r="DU410" s="1"/>
      <c r="DV410" s="1"/>
      <c r="DW410" s="1"/>
    </row>
    <row r="411" spans="1:127" ht="15" x14ac:dyDescent="0.2">
      <c r="A411" s="102">
        <f t="shared" si="313"/>
        <v>45287</v>
      </c>
      <c r="B411" s="103">
        <f t="shared" si="305"/>
        <v>513.35543255000005</v>
      </c>
      <c r="C411" s="180">
        <f t="shared" si="323"/>
        <v>503.58991725412329</v>
      </c>
      <c r="D411" s="104">
        <f t="shared" si="314"/>
        <v>1109.2360000000001</v>
      </c>
      <c r="E411" s="105">
        <f t="shared" si="300"/>
        <v>1115.8150000000001</v>
      </c>
      <c r="F411" s="106">
        <f t="shared" si="301"/>
        <v>45250</v>
      </c>
      <c r="G411" s="107">
        <f t="shared" si="306"/>
        <v>5.9311093401224202E-3</v>
      </c>
      <c r="H411" s="108">
        <f t="shared" si="319"/>
        <v>45313</v>
      </c>
      <c r="I411" s="108">
        <f t="shared" si="307"/>
        <v>45313</v>
      </c>
      <c r="J411" s="109">
        <f t="shared" si="315"/>
        <v>21</v>
      </c>
      <c r="K411" s="109">
        <f t="shared" si="304"/>
        <v>4</v>
      </c>
      <c r="L411" s="8">
        <f t="shared" si="316"/>
        <v>1.0011270299999999</v>
      </c>
      <c r="M411" s="110">
        <f t="shared" si="303"/>
        <v>1.0049794299999999</v>
      </c>
      <c r="N411" s="110">
        <f t="shared" si="298"/>
        <v>1.0158481835681581</v>
      </c>
      <c r="O411" s="103">
        <f t="shared" si="302"/>
        <v>1.0169930700000001</v>
      </c>
      <c r="P411" s="103">
        <f t="shared" si="308"/>
        <v>512.14745596</v>
      </c>
      <c r="Q411" s="11">
        <f t="shared" si="322"/>
        <v>0</v>
      </c>
      <c r="R411" s="30">
        <f t="shared" si="317"/>
        <v>0</v>
      </c>
      <c r="S411" s="8">
        <f t="shared" si="309"/>
        <v>0</v>
      </c>
      <c r="T411" s="113">
        <f t="shared" si="318"/>
        <v>0.16</v>
      </c>
      <c r="U411" s="111">
        <f t="shared" si="299"/>
        <v>4</v>
      </c>
      <c r="V411" s="111">
        <v>252</v>
      </c>
      <c r="W411" s="110">
        <f t="shared" si="310"/>
        <v>1.0023586499999999</v>
      </c>
      <c r="X411" s="103">
        <f t="shared" si="311"/>
        <v>1.2079765899999999</v>
      </c>
      <c r="Y411" s="103">
        <f t="shared" si="312"/>
        <v>0</v>
      </c>
      <c r="Z411" s="114" t="str">
        <f t="shared" si="320"/>
        <v>A+J=</v>
      </c>
      <c r="AA411" s="108">
        <f t="shared" si="321"/>
        <v>45313</v>
      </c>
      <c r="AB411" s="4"/>
      <c r="AC411" s="4"/>
      <c r="AD411" s="178">
        <f>[2]Plan1!A470</f>
        <v>50724</v>
      </c>
      <c r="AE411" s="129" t="str">
        <f>[2]Plan1!C470</f>
        <v>Proclamação da República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22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3"/>
      <c r="DH411" s="1"/>
      <c r="DI411" s="1"/>
      <c r="DJ411" s="1"/>
      <c r="DK411" s="1"/>
      <c r="DL411" s="1"/>
      <c r="DM411" s="1"/>
      <c r="DN411" s="1"/>
      <c r="DO411" s="1"/>
      <c r="DP411" s="1"/>
      <c r="DQ411" s="4"/>
      <c r="DR411" s="1"/>
      <c r="DS411" s="1"/>
      <c r="DT411" s="1"/>
      <c r="DU411" s="1"/>
      <c r="DV411" s="1"/>
      <c r="DW411" s="1"/>
    </row>
    <row r="412" spans="1:127" ht="15" x14ac:dyDescent="0.2">
      <c r="A412" s="102">
        <f t="shared" si="313"/>
        <v>45288</v>
      </c>
      <c r="B412" s="103">
        <f t="shared" si="305"/>
        <v>513.80253563000008</v>
      </c>
      <c r="C412" s="180">
        <f t="shared" si="323"/>
        <v>503.58991725412329</v>
      </c>
      <c r="D412" s="104">
        <f t="shared" si="314"/>
        <v>1109.2360000000001</v>
      </c>
      <c r="E412" s="105">
        <f t="shared" si="300"/>
        <v>1115.8150000000001</v>
      </c>
      <c r="F412" s="106">
        <f t="shared" si="301"/>
        <v>45250</v>
      </c>
      <c r="G412" s="107">
        <f t="shared" si="306"/>
        <v>5.9311093401224202E-3</v>
      </c>
      <c r="H412" s="108">
        <f t="shared" si="319"/>
        <v>45313</v>
      </c>
      <c r="I412" s="108">
        <f t="shared" si="307"/>
        <v>45313</v>
      </c>
      <c r="J412" s="109">
        <f t="shared" si="315"/>
        <v>21</v>
      </c>
      <c r="K412" s="109">
        <f t="shared" si="304"/>
        <v>5</v>
      </c>
      <c r="L412" s="8">
        <f t="shared" si="316"/>
        <v>1.0014089799999999</v>
      </c>
      <c r="M412" s="110">
        <f t="shared" si="303"/>
        <v>1.0049794299999999</v>
      </c>
      <c r="N412" s="110">
        <f t="shared" si="298"/>
        <v>1.0158481835681581</v>
      </c>
      <c r="O412" s="103">
        <f t="shared" si="302"/>
        <v>1.01727949</v>
      </c>
      <c r="P412" s="103">
        <f t="shared" si="308"/>
        <v>512.29169419000004</v>
      </c>
      <c r="Q412" s="11">
        <f t="shared" si="322"/>
        <v>0</v>
      </c>
      <c r="R412" s="30">
        <f t="shared" si="317"/>
        <v>0</v>
      </c>
      <c r="S412" s="8">
        <f t="shared" si="309"/>
        <v>0</v>
      </c>
      <c r="T412" s="113">
        <f t="shared" si="318"/>
        <v>0.16</v>
      </c>
      <c r="U412" s="111">
        <f t="shared" si="299"/>
        <v>5</v>
      </c>
      <c r="V412" s="111">
        <v>252</v>
      </c>
      <c r="W412" s="110">
        <f t="shared" si="310"/>
        <v>1.0029491820000001</v>
      </c>
      <c r="X412" s="103">
        <f t="shared" si="311"/>
        <v>1.5108414400000001</v>
      </c>
      <c r="Y412" s="103">
        <f t="shared" si="312"/>
        <v>0</v>
      </c>
      <c r="Z412" s="114" t="str">
        <f t="shared" si="320"/>
        <v>A+J=</v>
      </c>
      <c r="AA412" s="108">
        <f t="shared" si="321"/>
        <v>45313</v>
      </c>
      <c r="AB412" s="4"/>
      <c r="AD412" s="178">
        <f>[2]Plan1!A471</f>
        <v>50729</v>
      </c>
      <c r="AE412" s="129" t="str">
        <f>[2]Plan1!C471</f>
        <v>Dia Nacional de Zumbi e da Consciência Negra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22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3"/>
      <c r="DH412" s="1"/>
      <c r="DI412" s="1"/>
      <c r="DJ412" s="1"/>
      <c r="DK412" s="1"/>
      <c r="DL412" s="1"/>
      <c r="DM412" s="1"/>
      <c r="DN412" s="1"/>
      <c r="DO412" s="1"/>
      <c r="DP412" s="1"/>
      <c r="DQ412" s="4"/>
      <c r="DR412" s="1"/>
      <c r="DS412" s="1"/>
      <c r="DT412" s="1"/>
      <c r="DU412" s="1"/>
      <c r="DV412" s="1"/>
      <c r="DW412" s="1"/>
    </row>
    <row r="413" spans="1:127" ht="15" x14ac:dyDescent="0.2">
      <c r="A413" s="102">
        <f t="shared" si="313"/>
        <v>45289</v>
      </c>
      <c r="B413" s="103">
        <f t="shared" si="305"/>
        <v>514.25003234999997</v>
      </c>
      <c r="C413" s="180">
        <f t="shared" si="323"/>
        <v>503.58991725412329</v>
      </c>
      <c r="D413" s="104">
        <f t="shared" si="314"/>
        <v>1109.2360000000001</v>
      </c>
      <c r="E413" s="105">
        <f t="shared" si="300"/>
        <v>1115.8150000000001</v>
      </c>
      <c r="F413" s="106">
        <f t="shared" si="301"/>
        <v>45250</v>
      </c>
      <c r="G413" s="107">
        <f t="shared" si="306"/>
        <v>5.9311093401224202E-3</v>
      </c>
      <c r="H413" s="108">
        <f t="shared" si="319"/>
        <v>45313</v>
      </c>
      <c r="I413" s="108">
        <f t="shared" si="307"/>
        <v>45313</v>
      </c>
      <c r="J413" s="109">
        <f t="shared" si="315"/>
        <v>21</v>
      </c>
      <c r="K413" s="109">
        <f t="shared" si="304"/>
        <v>6</v>
      </c>
      <c r="L413" s="8">
        <f t="shared" si="316"/>
        <v>1.00169102</v>
      </c>
      <c r="M413" s="110">
        <f t="shared" si="303"/>
        <v>1.0049794299999999</v>
      </c>
      <c r="N413" s="110">
        <f t="shared" si="298"/>
        <v>1.0158481835681581</v>
      </c>
      <c r="O413" s="103">
        <f t="shared" si="302"/>
        <v>1.017566</v>
      </c>
      <c r="P413" s="103">
        <f t="shared" si="308"/>
        <v>512.43597774</v>
      </c>
      <c r="Q413" s="11">
        <f t="shared" si="322"/>
        <v>0</v>
      </c>
      <c r="R413" s="30">
        <f t="shared" si="317"/>
        <v>0</v>
      </c>
      <c r="S413" s="8">
        <f t="shared" si="309"/>
        <v>0</v>
      </c>
      <c r="T413" s="113">
        <f t="shared" si="318"/>
        <v>0.16</v>
      </c>
      <c r="U413" s="111">
        <f t="shared" si="299"/>
        <v>6</v>
      </c>
      <c r="V413" s="111">
        <v>252</v>
      </c>
      <c r="W413" s="110">
        <f t="shared" si="310"/>
        <v>1.003540061</v>
      </c>
      <c r="X413" s="103">
        <f t="shared" si="311"/>
        <v>1.8140546099999999</v>
      </c>
      <c r="Y413" s="103">
        <f t="shared" si="312"/>
        <v>0</v>
      </c>
      <c r="Z413" s="114" t="str">
        <f t="shared" si="320"/>
        <v>A+J=</v>
      </c>
      <c r="AA413" s="108">
        <f t="shared" si="321"/>
        <v>45313</v>
      </c>
      <c r="AB413" s="4"/>
      <c r="AD413" s="178">
        <f>[2]Plan1!A472</f>
        <v>50764</v>
      </c>
      <c r="AE413" s="129" t="str">
        <f>[2]Plan1!C472</f>
        <v>Natal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22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3"/>
      <c r="DH413" s="1"/>
      <c r="DI413" s="1"/>
      <c r="DJ413" s="1"/>
      <c r="DK413" s="1"/>
      <c r="DL413" s="1"/>
      <c r="DM413" s="1"/>
      <c r="DN413" s="1"/>
      <c r="DO413" s="1"/>
      <c r="DP413" s="1"/>
      <c r="DQ413" s="4"/>
      <c r="DR413" s="1"/>
      <c r="DS413" s="1"/>
      <c r="DT413" s="1"/>
      <c r="DU413" s="1"/>
      <c r="DV413" s="1"/>
      <c r="DW413" s="1"/>
    </row>
    <row r="414" spans="1:127" ht="15" x14ac:dyDescent="0.2">
      <c r="A414" s="102">
        <f t="shared" si="313"/>
        <v>45290</v>
      </c>
      <c r="B414" s="103">
        <f t="shared" si="305"/>
        <v>514.69791840999994</v>
      </c>
      <c r="C414" s="180">
        <f t="shared" si="323"/>
        <v>503.58991725412329</v>
      </c>
      <c r="D414" s="104">
        <f t="shared" si="314"/>
        <v>1109.2360000000001</v>
      </c>
      <c r="E414" s="105">
        <f t="shared" si="300"/>
        <v>1115.8150000000001</v>
      </c>
      <c r="F414" s="106">
        <f t="shared" si="301"/>
        <v>45250</v>
      </c>
      <c r="G414" s="107">
        <f t="shared" si="306"/>
        <v>5.9311093401224202E-3</v>
      </c>
      <c r="H414" s="108">
        <f t="shared" si="319"/>
        <v>45313</v>
      </c>
      <c r="I414" s="108">
        <f t="shared" si="307"/>
        <v>45313</v>
      </c>
      <c r="J414" s="109">
        <f t="shared" si="315"/>
        <v>21</v>
      </c>
      <c r="K414" s="109">
        <f t="shared" si="304"/>
        <v>7</v>
      </c>
      <c r="L414" s="8">
        <f t="shared" si="316"/>
        <v>1.00197314</v>
      </c>
      <c r="M414" s="110">
        <f t="shared" si="303"/>
        <v>1.0049794299999999</v>
      </c>
      <c r="N414" s="110">
        <f t="shared" si="298"/>
        <v>1.0158481835681581</v>
      </c>
      <c r="O414" s="103">
        <f t="shared" si="302"/>
        <v>1.0178525899999999</v>
      </c>
      <c r="P414" s="103">
        <f t="shared" si="308"/>
        <v>512.58030156999996</v>
      </c>
      <c r="Q414" s="11">
        <f t="shared" si="322"/>
        <v>0</v>
      </c>
      <c r="R414" s="30">
        <f t="shared" si="317"/>
        <v>0</v>
      </c>
      <c r="S414" s="8">
        <f t="shared" si="309"/>
        <v>0</v>
      </c>
      <c r="T414" s="113">
        <f t="shared" si="318"/>
        <v>0.16</v>
      </c>
      <c r="U414" s="111">
        <f t="shared" si="299"/>
        <v>7</v>
      </c>
      <c r="V414" s="111">
        <v>252</v>
      </c>
      <c r="W414" s="110">
        <f t="shared" si="310"/>
        <v>1.004131288</v>
      </c>
      <c r="X414" s="103">
        <f t="shared" si="311"/>
        <v>2.1176168400000002</v>
      </c>
      <c r="Y414" s="103">
        <f t="shared" si="312"/>
        <v>0</v>
      </c>
      <c r="Z414" s="114" t="str">
        <f t="shared" si="320"/>
        <v>A+J=</v>
      </c>
      <c r="AA414" s="108">
        <f t="shared" si="321"/>
        <v>45313</v>
      </c>
      <c r="AB414" s="4"/>
      <c r="AD414" s="178">
        <f>[2]Plan1!A473</f>
        <v>50771</v>
      </c>
      <c r="AE414" s="129" t="str">
        <f>[2]Plan1!C473</f>
        <v>Confraternização Universal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22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3"/>
      <c r="DH414" s="1"/>
      <c r="DI414" s="1"/>
      <c r="DJ414" s="1"/>
      <c r="DK414" s="1"/>
      <c r="DL414" s="1"/>
      <c r="DM414" s="1"/>
      <c r="DN414" s="1"/>
      <c r="DO414" s="1"/>
      <c r="DP414" s="1"/>
      <c r="DQ414" s="4"/>
      <c r="DR414" s="1"/>
      <c r="DS414" s="1"/>
      <c r="DT414" s="1"/>
      <c r="DU414" s="1"/>
      <c r="DV414" s="1"/>
      <c r="DW414" s="1"/>
    </row>
    <row r="415" spans="1:127" ht="15" x14ac:dyDescent="0.2">
      <c r="A415" s="102">
        <f t="shared" si="313"/>
        <v>45291</v>
      </c>
      <c r="B415" s="103">
        <f t="shared" si="305"/>
        <v>514.69791840999994</v>
      </c>
      <c r="C415" s="180">
        <f t="shared" si="323"/>
        <v>503.58991725412329</v>
      </c>
      <c r="D415" s="104">
        <f t="shared" si="314"/>
        <v>1109.2360000000001</v>
      </c>
      <c r="E415" s="105">
        <f t="shared" si="300"/>
        <v>1115.8150000000001</v>
      </c>
      <c r="F415" s="106">
        <f t="shared" si="301"/>
        <v>45250</v>
      </c>
      <c r="G415" s="107">
        <f t="shared" si="306"/>
        <v>5.9311093401224202E-3</v>
      </c>
      <c r="H415" s="108">
        <f t="shared" si="319"/>
        <v>45313</v>
      </c>
      <c r="I415" s="108">
        <f t="shared" si="307"/>
        <v>45313</v>
      </c>
      <c r="J415" s="109">
        <f t="shared" si="315"/>
        <v>21</v>
      </c>
      <c r="K415" s="109">
        <f t="shared" si="304"/>
        <v>7</v>
      </c>
      <c r="L415" s="8">
        <f t="shared" si="316"/>
        <v>1.00197314</v>
      </c>
      <c r="M415" s="110">
        <f t="shared" si="303"/>
        <v>1.0049794299999999</v>
      </c>
      <c r="N415" s="110">
        <f t="shared" ref="N415:N478" si="324">IF(I415&gt;I414,N414*M415,N414)</f>
        <v>1.0158481835681581</v>
      </c>
      <c r="O415" s="103">
        <f t="shared" si="302"/>
        <v>1.0178525899999999</v>
      </c>
      <c r="P415" s="103">
        <f t="shared" si="308"/>
        <v>512.58030156999996</v>
      </c>
      <c r="Q415" s="11">
        <f t="shared" si="322"/>
        <v>0</v>
      </c>
      <c r="R415" s="30">
        <f t="shared" si="317"/>
        <v>0</v>
      </c>
      <c r="S415" s="8">
        <f t="shared" si="309"/>
        <v>0</v>
      </c>
      <c r="T415" s="113">
        <f t="shared" si="318"/>
        <v>0.16</v>
      </c>
      <c r="U415" s="111">
        <f t="shared" si="299"/>
        <v>7</v>
      </c>
      <c r="V415" s="111">
        <v>252</v>
      </c>
      <c r="W415" s="110">
        <f t="shared" si="310"/>
        <v>1.004131288</v>
      </c>
      <c r="X415" s="103">
        <f t="shared" si="311"/>
        <v>2.1176168400000002</v>
      </c>
      <c r="Y415" s="103">
        <f t="shared" si="312"/>
        <v>0</v>
      </c>
      <c r="Z415" s="114" t="str">
        <f t="shared" si="320"/>
        <v>A+J=</v>
      </c>
      <c r="AA415" s="108">
        <f t="shared" si="321"/>
        <v>45313</v>
      </c>
      <c r="AB415" s="4"/>
      <c r="AD415" s="178">
        <f>[2]Plan1!A474</f>
        <v>50822</v>
      </c>
      <c r="AE415" s="129" t="str">
        <f>[2]Plan1!C474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22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3"/>
      <c r="DH415" s="1"/>
      <c r="DI415" s="1"/>
      <c r="DJ415" s="1"/>
      <c r="DK415" s="1"/>
      <c r="DL415" s="1"/>
      <c r="DM415" s="1"/>
      <c r="DN415" s="1"/>
      <c r="DO415" s="1"/>
      <c r="DP415" s="1"/>
      <c r="DQ415" s="4"/>
      <c r="DR415" s="1"/>
      <c r="DS415" s="1"/>
      <c r="DT415" s="1"/>
      <c r="DU415" s="1"/>
      <c r="DV415" s="1"/>
      <c r="DW415" s="1"/>
    </row>
    <row r="416" spans="1:127" ht="15" x14ac:dyDescent="0.2">
      <c r="A416" s="102">
        <f t="shared" si="313"/>
        <v>45292</v>
      </c>
      <c r="B416" s="103">
        <f t="shared" si="305"/>
        <v>514.69791840999994</v>
      </c>
      <c r="C416" s="180">
        <f t="shared" si="323"/>
        <v>503.58991725412329</v>
      </c>
      <c r="D416" s="104">
        <f t="shared" si="314"/>
        <v>1109.2360000000001</v>
      </c>
      <c r="E416" s="105">
        <f t="shared" si="300"/>
        <v>1115.8150000000001</v>
      </c>
      <c r="F416" s="106">
        <f t="shared" si="301"/>
        <v>45250</v>
      </c>
      <c r="G416" s="107">
        <f t="shared" si="306"/>
        <v>5.9311093401224202E-3</v>
      </c>
      <c r="H416" s="108">
        <f t="shared" si="319"/>
        <v>45313</v>
      </c>
      <c r="I416" s="108">
        <f t="shared" si="307"/>
        <v>45313</v>
      </c>
      <c r="J416" s="109">
        <f t="shared" si="315"/>
        <v>21</v>
      </c>
      <c r="K416" s="109">
        <f t="shared" si="304"/>
        <v>7</v>
      </c>
      <c r="L416" s="8">
        <f t="shared" si="316"/>
        <v>1.00197314</v>
      </c>
      <c r="M416" s="110">
        <f t="shared" si="303"/>
        <v>1.0049794299999999</v>
      </c>
      <c r="N416" s="110">
        <f t="shared" si="324"/>
        <v>1.0158481835681581</v>
      </c>
      <c r="O416" s="103">
        <f t="shared" si="302"/>
        <v>1.0178525899999999</v>
      </c>
      <c r="P416" s="103">
        <f t="shared" si="308"/>
        <v>512.58030156999996</v>
      </c>
      <c r="Q416" s="11">
        <f t="shared" si="322"/>
        <v>0</v>
      </c>
      <c r="R416" s="30">
        <f t="shared" si="317"/>
        <v>0</v>
      </c>
      <c r="S416" s="8">
        <f t="shared" si="309"/>
        <v>0</v>
      </c>
      <c r="T416" s="113">
        <f t="shared" si="318"/>
        <v>0.16</v>
      </c>
      <c r="U416" s="111">
        <f t="shared" si="299"/>
        <v>7</v>
      </c>
      <c r="V416" s="111">
        <v>252</v>
      </c>
      <c r="W416" s="110">
        <f t="shared" si="310"/>
        <v>1.004131288</v>
      </c>
      <c r="X416" s="103">
        <f t="shared" si="311"/>
        <v>2.1176168400000002</v>
      </c>
      <c r="Y416" s="103">
        <f t="shared" si="312"/>
        <v>0</v>
      </c>
      <c r="Z416" s="114" t="str">
        <f t="shared" si="320"/>
        <v>A+J=</v>
      </c>
      <c r="AA416" s="108">
        <f t="shared" si="321"/>
        <v>45313</v>
      </c>
      <c r="AB416" s="4"/>
      <c r="AD416" s="178">
        <f>[2]Plan1!A475</f>
        <v>50823</v>
      </c>
      <c r="AE416" s="129" t="str">
        <f>[2]Plan1!C475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22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3"/>
      <c r="DH416" s="1"/>
      <c r="DI416" s="1"/>
      <c r="DJ416" s="1"/>
      <c r="DK416" s="1"/>
      <c r="DL416" s="1"/>
      <c r="DM416" s="1"/>
      <c r="DN416" s="1"/>
      <c r="DO416" s="1"/>
      <c r="DP416" s="1"/>
      <c r="DQ416" s="4"/>
      <c r="DR416" s="1"/>
      <c r="DS416" s="1"/>
      <c r="DT416" s="1"/>
      <c r="DU416" s="1"/>
      <c r="DV416" s="1"/>
      <c r="DW416" s="1"/>
    </row>
    <row r="417" spans="1:127" ht="15" x14ac:dyDescent="0.2">
      <c r="A417" s="102">
        <f t="shared" si="313"/>
        <v>45293</v>
      </c>
      <c r="B417" s="103">
        <f t="shared" si="305"/>
        <v>514.69791840999994</v>
      </c>
      <c r="C417" s="180">
        <f t="shared" si="323"/>
        <v>503.58991725412329</v>
      </c>
      <c r="D417" s="104">
        <f t="shared" si="314"/>
        <v>1109.2360000000001</v>
      </c>
      <c r="E417" s="105">
        <f t="shared" si="300"/>
        <v>1115.8150000000001</v>
      </c>
      <c r="F417" s="106">
        <f t="shared" si="301"/>
        <v>45250</v>
      </c>
      <c r="G417" s="107">
        <f t="shared" si="306"/>
        <v>5.9311093401224202E-3</v>
      </c>
      <c r="H417" s="108">
        <f t="shared" si="319"/>
        <v>45313</v>
      </c>
      <c r="I417" s="108">
        <f t="shared" si="307"/>
        <v>45313</v>
      </c>
      <c r="J417" s="109">
        <f t="shared" si="315"/>
        <v>21</v>
      </c>
      <c r="K417" s="109">
        <f t="shared" si="304"/>
        <v>7</v>
      </c>
      <c r="L417" s="8">
        <f t="shared" si="316"/>
        <v>1.00197314</v>
      </c>
      <c r="M417" s="110">
        <f t="shared" si="303"/>
        <v>1.0049794299999999</v>
      </c>
      <c r="N417" s="110">
        <f t="shared" si="324"/>
        <v>1.0158481835681581</v>
      </c>
      <c r="O417" s="103">
        <f t="shared" si="302"/>
        <v>1.0178525899999999</v>
      </c>
      <c r="P417" s="103">
        <f t="shared" si="308"/>
        <v>512.58030156999996</v>
      </c>
      <c r="Q417" s="11">
        <f t="shared" si="322"/>
        <v>0</v>
      </c>
      <c r="R417" s="30">
        <f t="shared" si="317"/>
        <v>0</v>
      </c>
      <c r="S417" s="8">
        <f t="shared" si="309"/>
        <v>0</v>
      </c>
      <c r="T417" s="113">
        <f t="shared" si="318"/>
        <v>0.16</v>
      </c>
      <c r="U417" s="111">
        <f t="shared" si="299"/>
        <v>7</v>
      </c>
      <c r="V417" s="111">
        <v>252</v>
      </c>
      <c r="W417" s="110">
        <f t="shared" si="310"/>
        <v>1.004131288</v>
      </c>
      <c r="X417" s="103">
        <f t="shared" si="311"/>
        <v>2.1176168400000002</v>
      </c>
      <c r="Y417" s="103">
        <f t="shared" si="312"/>
        <v>0</v>
      </c>
      <c r="Z417" s="114" t="str">
        <f t="shared" si="320"/>
        <v>A+J=</v>
      </c>
      <c r="AA417" s="108">
        <f t="shared" si="321"/>
        <v>45313</v>
      </c>
      <c r="AB417" s="4"/>
      <c r="AD417" s="178">
        <f>[2]Plan1!A476</f>
        <v>50868</v>
      </c>
      <c r="AE417" s="129" t="str">
        <f>[2]Plan1!C476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22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3"/>
      <c r="DH417" s="1"/>
      <c r="DI417" s="1"/>
      <c r="DJ417" s="1"/>
      <c r="DK417" s="1"/>
      <c r="DL417" s="1"/>
      <c r="DM417" s="1"/>
      <c r="DN417" s="1"/>
      <c r="DO417" s="1"/>
      <c r="DP417" s="1"/>
      <c r="DQ417" s="4"/>
      <c r="DR417" s="1"/>
      <c r="DS417" s="1"/>
      <c r="DT417" s="1"/>
      <c r="DU417" s="1"/>
      <c r="DV417" s="1"/>
      <c r="DW417" s="1"/>
    </row>
    <row r="418" spans="1:127" ht="15" x14ac:dyDescent="0.2">
      <c r="A418" s="102">
        <f t="shared" si="313"/>
        <v>45294</v>
      </c>
      <c r="B418" s="103">
        <f t="shared" si="305"/>
        <v>515.14618949999999</v>
      </c>
      <c r="C418" s="180">
        <f t="shared" si="323"/>
        <v>503.58991725412329</v>
      </c>
      <c r="D418" s="104">
        <f t="shared" si="314"/>
        <v>1109.2360000000001</v>
      </c>
      <c r="E418" s="105">
        <f t="shared" si="300"/>
        <v>1115.8150000000001</v>
      </c>
      <c r="F418" s="106">
        <f t="shared" si="301"/>
        <v>45250</v>
      </c>
      <c r="G418" s="107">
        <f t="shared" si="306"/>
        <v>5.9311093401224202E-3</v>
      </c>
      <c r="H418" s="108">
        <f t="shared" si="319"/>
        <v>45313</v>
      </c>
      <c r="I418" s="108">
        <f t="shared" si="307"/>
        <v>45313</v>
      </c>
      <c r="J418" s="109">
        <f t="shared" si="315"/>
        <v>21</v>
      </c>
      <c r="K418" s="109">
        <f t="shared" si="304"/>
        <v>8</v>
      </c>
      <c r="L418" s="8">
        <f t="shared" si="316"/>
        <v>1.0022553300000001</v>
      </c>
      <c r="M418" s="110">
        <f t="shared" si="303"/>
        <v>1.0049794299999999</v>
      </c>
      <c r="N418" s="110">
        <f t="shared" si="324"/>
        <v>1.0158481835681581</v>
      </c>
      <c r="O418" s="103">
        <f t="shared" si="302"/>
        <v>1.0181392499999999</v>
      </c>
      <c r="P418" s="103">
        <f t="shared" si="308"/>
        <v>512.72466066000004</v>
      </c>
      <c r="Q418" s="11">
        <f t="shared" si="322"/>
        <v>0</v>
      </c>
      <c r="R418" s="30">
        <f t="shared" si="317"/>
        <v>0</v>
      </c>
      <c r="S418" s="8">
        <f t="shared" si="309"/>
        <v>0</v>
      </c>
      <c r="T418" s="113">
        <f t="shared" si="318"/>
        <v>0.16</v>
      </c>
      <c r="U418" s="111">
        <f t="shared" si="299"/>
        <v>8</v>
      </c>
      <c r="V418" s="111">
        <v>252</v>
      </c>
      <c r="W418" s="110">
        <f t="shared" si="310"/>
        <v>1.0047228640000001</v>
      </c>
      <c r="X418" s="103">
        <f t="shared" si="311"/>
        <v>2.4215288400000001</v>
      </c>
      <c r="Y418" s="103">
        <f t="shared" si="312"/>
        <v>0</v>
      </c>
      <c r="Z418" s="114" t="str">
        <f t="shared" si="320"/>
        <v>A+J=</v>
      </c>
      <c r="AA418" s="108">
        <f t="shared" si="321"/>
        <v>45313</v>
      </c>
      <c r="AB418" s="4"/>
      <c r="AD418" s="178">
        <f>[2]Plan1!A477</f>
        <v>50881</v>
      </c>
      <c r="AE418" s="129" t="str">
        <f>[2]Plan1!C477</f>
        <v>Tiradentes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22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3"/>
      <c r="DH418" s="1"/>
      <c r="DI418" s="1"/>
      <c r="DJ418" s="1"/>
      <c r="DK418" s="1"/>
      <c r="DL418" s="1"/>
      <c r="DM418" s="1"/>
      <c r="DN418" s="1"/>
      <c r="DO418" s="1"/>
      <c r="DP418" s="1"/>
      <c r="DQ418" s="4"/>
      <c r="DR418" s="1"/>
      <c r="DS418" s="1"/>
      <c r="DT418" s="1"/>
      <c r="DU418" s="1"/>
      <c r="DV418" s="1"/>
      <c r="DW418" s="1"/>
    </row>
    <row r="419" spans="1:127" ht="15" x14ac:dyDescent="0.2">
      <c r="A419" s="102">
        <f t="shared" si="313"/>
        <v>45295</v>
      </c>
      <c r="B419" s="103">
        <f t="shared" si="305"/>
        <v>515.59485035</v>
      </c>
      <c r="C419" s="180">
        <f t="shared" si="323"/>
        <v>503.58991725412329</v>
      </c>
      <c r="D419" s="104">
        <f t="shared" si="314"/>
        <v>1109.2360000000001</v>
      </c>
      <c r="E419" s="105">
        <f t="shared" si="300"/>
        <v>1115.8150000000001</v>
      </c>
      <c r="F419" s="106">
        <f t="shared" si="301"/>
        <v>45250</v>
      </c>
      <c r="G419" s="107">
        <f t="shared" si="306"/>
        <v>5.9311093401224202E-3</v>
      </c>
      <c r="H419" s="108">
        <f t="shared" si="319"/>
        <v>45313</v>
      </c>
      <c r="I419" s="108">
        <f t="shared" si="307"/>
        <v>45313</v>
      </c>
      <c r="J419" s="109">
        <f t="shared" si="315"/>
        <v>21</v>
      </c>
      <c r="K419" s="109">
        <f t="shared" si="304"/>
        <v>9</v>
      </c>
      <c r="L419" s="8">
        <f t="shared" si="316"/>
        <v>1.0025375999999999</v>
      </c>
      <c r="M419" s="110">
        <f t="shared" si="303"/>
        <v>1.0049794299999999</v>
      </c>
      <c r="N419" s="110">
        <f t="shared" si="324"/>
        <v>1.0158481835681581</v>
      </c>
      <c r="O419" s="103">
        <f t="shared" si="302"/>
        <v>1.0184259899999999</v>
      </c>
      <c r="P419" s="103">
        <f t="shared" si="308"/>
        <v>512.86906003000001</v>
      </c>
      <c r="Q419" s="11">
        <f t="shared" si="322"/>
        <v>0</v>
      </c>
      <c r="R419" s="30">
        <f t="shared" si="317"/>
        <v>0</v>
      </c>
      <c r="S419" s="8">
        <f t="shared" si="309"/>
        <v>0</v>
      </c>
      <c r="T419" s="113">
        <f t="shared" si="318"/>
        <v>0.16</v>
      </c>
      <c r="U419" s="111">
        <f t="shared" si="299"/>
        <v>9</v>
      </c>
      <c r="V419" s="111">
        <v>252</v>
      </c>
      <c r="W419" s="110">
        <f t="shared" si="310"/>
        <v>1.005314788</v>
      </c>
      <c r="X419" s="103">
        <f t="shared" si="311"/>
        <v>2.7257903200000002</v>
      </c>
      <c r="Y419" s="103">
        <f t="shared" si="312"/>
        <v>0</v>
      </c>
      <c r="Z419" s="114" t="str">
        <f t="shared" si="320"/>
        <v>A+J=</v>
      </c>
      <c r="AA419" s="108">
        <f t="shared" si="321"/>
        <v>45313</v>
      </c>
      <c r="AB419" s="4"/>
      <c r="AD419" s="178">
        <f>[2]Plan1!A478</f>
        <v>50891</v>
      </c>
      <c r="AE419" s="129" t="str">
        <f>[2]Plan1!C478</f>
        <v>Dia do Trabalho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22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3"/>
      <c r="DH419" s="1"/>
      <c r="DI419" s="1"/>
      <c r="DJ419" s="1"/>
      <c r="DK419" s="1"/>
      <c r="DL419" s="1"/>
      <c r="DM419" s="1"/>
      <c r="DN419" s="1"/>
      <c r="DO419" s="1"/>
      <c r="DP419" s="1"/>
      <c r="DQ419" s="4"/>
      <c r="DR419" s="1"/>
      <c r="DS419" s="1"/>
      <c r="DT419" s="1"/>
      <c r="DU419" s="1"/>
      <c r="DV419" s="1"/>
      <c r="DW419" s="1"/>
    </row>
    <row r="420" spans="1:127" ht="15" x14ac:dyDescent="0.2">
      <c r="A420" s="102">
        <f t="shared" si="313"/>
        <v>45296</v>
      </c>
      <c r="B420" s="103">
        <f t="shared" si="305"/>
        <v>516.04391185000009</v>
      </c>
      <c r="C420" s="180">
        <f t="shared" si="323"/>
        <v>503.58991725412329</v>
      </c>
      <c r="D420" s="104">
        <f t="shared" si="314"/>
        <v>1109.2360000000001</v>
      </c>
      <c r="E420" s="105">
        <f t="shared" si="300"/>
        <v>1115.8150000000001</v>
      </c>
      <c r="F420" s="106">
        <f t="shared" si="301"/>
        <v>45250</v>
      </c>
      <c r="G420" s="107">
        <f t="shared" si="306"/>
        <v>5.9311093401224202E-3</v>
      </c>
      <c r="H420" s="108">
        <f t="shared" si="319"/>
        <v>45313</v>
      </c>
      <c r="I420" s="108">
        <f t="shared" si="307"/>
        <v>45313</v>
      </c>
      <c r="J420" s="109">
        <f t="shared" si="315"/>
        <v>21</v>
      </c>
      <c r="K420" s="109">
        <f t="shared" si="304"/>
        <v>10</v>
      </c>
      <c r="L420" s="8">
        <f t="shared" si="316"/>
        <v>1.0028199600000001</v>
      </c>
      <c r="M420" s="110">
        <f t="shared" si="303"/>
        <v>1.0049794299999999</v>
      </c>
      <c r="N420" s="110">
        <f t="shared" si="324"/>
        <v>1.0158481835681581</v>
      </c>
      <c r="O420" s="103">
        <f t="shared" si="302"/>
        <v>1.0187128299999999</v>
      </c>
      <c r="P420" s="103">
        <f t="shared" si="308"/>
        <v>513.01350976000003</v>
      </c>
      <c r="Q420" s="11">
        <f t="shared" si="322"/>
        <v>0</v>
      </c>
      <c r="R420" s="30">
        <f t="shared" si="317"/>
        <v>0</v>
      </c>
      <c r="S420" s="8">
        <f t="shared" si="309"/>
        <v>0</v>
      </c>
      <c r="T420" s="113">
        <f t="shared" si="318"/>
        <v>0.16</v>
      </c>
      <c r="U420" s="111">
        <f t="shared" si="299"/>
        <v>10</v>
      </c>
      <c r="V420" s="111">
        <v>252</v>
      </c>
      <c r="W420" s="110">
        <f t="shared" si="310"/>
        <v>1.005907061</v>
      </c>
      <c r="X420" s="103">
        <f t="shared" si="311"/>
        <v>3.0304020899999999</v>
      </c>
      <c r="Y420" s="103">
        <f t="shared" si="312"/>
        <v>0</v>
      </c>
      <c r="Z420" s="114" t="str">
        <f t="shared" si="320"/>
        <v>A+J=</v>
      </c>
      <c r="AA420" s="108">
        <f t="shared" si="321"/>
        <v>45313</v>
      </c>
      <c r="AB420" s="4"/>
      <c r="AD420" s="178">
        <f>[2]Plan1!A479</f>
        <v>50930</v>
      </c>
      <c r="AE420" s="129" t="str">
        <f>[2]Plan1!C479</f>
        <v>Corpus Christi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22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3"/>
      <c r="DH420" s="1"/>
      <c r="DI420" s="1"/>
      <c r="DJ420" s="1"/>
      <c r="DK420" s="1"/>
      <c r="DL420" s="1"/>
      <c r="DM420" s="1"/>
      <c r="DN420" s="1"/>
      <c r="DO420" s="1"/>
      <c r="DP420" s="1"/>
      <c r="DQ420" s="4"/>
      <c r="DR420" s="1"/>
      <c r="DS420" s="1"/>
      <c r="DT420" s="1"/>
      <c r="DU420" s="1"/>
      <c r="DV420" s="1"/>
      <c r="DW420" s="1"/>
    </row>
    <row r="421" spans="1:127" ht="15" x14ac:dyDescent="0.2">
      <c r="A421" s="102">
        <f t="shared" si="313"/>
        <v>45297</v>
      </c>
      <c r="B421" s="103">
        <f t="shared" si="305"/>
        <v>516.49335903000008</v>
      </c>
      <c r="C421" s="180">
        <f t="shared" si="323"/>
        <v>503.58991725412329</v>
      </c>
      <c r="D421" s="104">
        <f t="shared" si="314"/>
        <v>1109.2360000000001</v>
      </c>
      <c r="E421" s="105">
        <f t="shared" si="300"/>
        <v>1115.8150000000001</v>
      </c>
      <c r="F421" s="106">
        <f t="shared" si="301"/>
        <v>45250</v>
      </c>
      <c r="G421" s="107">
        <f t="shared" si="306"/>
        <v>5.9311093401224202E-3</v>
      </c>
      <c r="H421" s="108">
        <f t="shared" si="319"/>
        <v>45313</v>
      </c>
      <c r="I421" s="108">
        <f t="shared" si="307"/>
        <v>45313</v>
      </c>
      <c r="J421" s="109">
        <f t="shared" si="315"/>
        <v>21</v>
      </c>
      <c r="K421" s="109">
        <f t="shared" si="304"/>
        <v>11</v>
      </c>
      <c r="L421" s="8">
        <f t="shared" si="316"/>
        <v>1.00310239</v>
      </c>
      <c r="M421" s="110">
        <f t="shared" si="303"/>
        <v>1.0049794299999999</v>
      </c>
      <c r="N421" s="110">
        <f t="shared" si="324"/>
        <v>1.0158481835681581</v>
      </c>
      <c r="O421" s="103">
        <f t="shared" si="302"/>
        <v>1.0189997399999999</v>
      </c>
      <c r="P421" s="103">
        <f t="shared" si="308"/>
        <v>513.15799474000005</v>
      </c>
      <c r="Q421" s="11">
        <f t="shared" si="322"/>
        <v>0</v>
      </c>
      <c r="R421" s="30">
        <f t="shared" si="317"/>
        <v>0</v>
      </c>
      <c r="S421" s="8">
        <f t="shared" si="309"/>
        <v>0</v>
      </c>
      <c r="T421" s="113">
        <f t="shared" si="318"/>
        <v>0.16</v>
      </c>
      <c r="U421" s="111">
        <f t="shared" ref="U421:U484" si="325">IF(Q420&gt;0,1,IF(K421=K420,U420,U420+1))</f>
        <v>11</v>
      </c>
      <c r="V421" s="111">
        <v>252</v>
      </c>
      <c r="W421" s="110">
        <f t="shared" si="310"/>
        <v>1.0064996829999999</v>
      </c>
      <c r="X421" s="103">
        <f t="shared" si="311"/>
        <v>3.3353642899999998</v>
      </c>
      <c r="Y421" s="103">
        <f t="shared" si="312"/>
        <v>0</v>
      </c>
      <c r="Z421" s="114" t="str">
        <f t="shared" si="320"/>
        <v>A+J=</v>
      </c>
      <c r="AA421" s="108">
        <f t="shared" si="321"/>
        <v>45313</v>
      </c>
      <c r="AB421" s="4"/>
      <c r="AD421" s="178">
        <f>[2]Plan1!A480</f>
        <v>51020</v>
      </c>
      <c r="AE421" s="129" t="str">
        <f>[2]Plan1!C480</f>
        <v>Independência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22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3"/>
      <c r="DH421" s="1"/>
      <c r="DI421" s="1"/>
      <c r="DJ421" s="1"/>
      <c r="DK421" s="1"/>
      <c r="DL421" s="1"/>
      <c r="DM421" s="1"/>
      <c r="DN421" s="1"/>
      <c r="DO421" s="1"/>
      <c r="DP421" s="1"/>
      <c r="DQ421" s="4"/>
      <c r="DR421" s="1"/>
      <c r="DS421" s="1"/>
      <c r="DT421" s="1"/>
      <c r="DU421" s="1"/>
      <c r="DV421" s="1"/>
      <c r="DW421" s="1"/>
    </row>
    <row r="422" spans="1:127" ht="15" x14ac:dyDescent="0.2">
      <c r="A422" s="102">
        <f t="shared" si="313"/>
        <v>45298</v>
      </c>
      <c r="B422" s="103">
        <f t="shared" si="305"/>
        <v>516.49335903000008</v>
      </c>
      <c r="C422" s="180">
        <f t="shared" si="323"/>
        <v>503.58991725412329</v>
      </c>
      <c r="D422" s="104">
        <f t="shared" si="314"/>
        <v>1109.2360000000001</v>
      </c>
      <c r="E422" s="105">
        <f t="shared" si="300"/>
        <v>1115.8150000000001</v>
      </c>
      <c r="F422" s="106">
        <f t="shared" si="301"/>
        <v>45250</v>
      </c>
      <c r="G422" s="107">
        <f t="shared" si="306"/>
        <v>5.9311093401224202E-3</v>
      </c>
      <c r="H422" s="108">
        <f t="shared" si="319"/>
        <v>45313</v>
      </c>
      <c r="I422" s="108">
        <f t="shared" si="307"/>
        <v>45313</v>
      </c>
      <c r="J422" s="109">
        <f t="shared" si="315"/>
        <v>21</v>
      </c>
      <c r="K422" s="109">
        <f t="shared" si="304"/>
        <v>11</v>
      </c>
      <c r="L422" s="8">
        <f t="shared" si="316"/>
        <v>1.00310239</v>
      </c>
      <c r="M422" s="110">
        <f t="shared" si="303"/>
        <v>1.0049794299999999</v>
      </c>
      <c r="N422" s="110">
        <f t="shared" si="324"/>
        <v>1.0158481835681581</v>
      </c>
      <c r="O422" s="103">
        <f t="shared" si="302"/>
        <v>1.0189997399999999</v>
      </c>
      <c r="P422" s="103">
        <f t="shared" si="308"/>
        <v>513.15799474000005</v>
      </c>
      <c r="Q422" s="11">
        <f t="shared" si="322"/>
        <v>0</v>
      </c>
      <c r="R422" s="30">
        <f t="shared" si="317"/>
        <v>0</v>
      </c>
      <c r="S422" s="8">
        <f t="shared" si="309"/>
        <v>0</v>
      </c>
      <c r="T422" s="113">
        <f t="shared" si="318"/>
        <v>0.16</v>
      </c>
      <c r="U422" s="111">
        <f t="shared" si="325"/>
        <v>11</v>
      </c>
      <c r="V422" s="111">
        <v>252</v>
      </c>
      <c r="W422" s="110">
        <f t="shared" si="310"/>
        <v>1.0064996829999999</v>
      </c>
      <c r="X422" s="103">
        <f t="shared" si="311"/>
        <v>3.3353642899999998</v>
      </c>
      <c r="Y422" s="103">
        <f t="shared" si="312"/>
        <v>0</v>
      </c>
      <c r="Z422" s="114" t="str">
        <f t="shared" si="320"/>
        <v>A+J=</v>
      </c>
      <c r="AA422" s="108">
        <f t="shared" si="321"/>
        <v>45313</v>
      </c>
      <c r="AB422" s="4"/>
      <c r="AD422" s="178">
        <f>[2]Plan1!A481</f>
        <v>51055</v>
      </c>
      <c r="AE422" s="129" t="str">
        <f>[2]Plan1!C481</f>
        <v>Nossa Sr.a Aparecida - Padroeira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22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3"/>
      <c r="DH422" s="1"/>
      <c r="DI422" s="1"/>
      <c r="DJ422" s="1"/>
      <c r="DK422" s="1"/>
      <c r="DL422" s="1"/>
      <c r="DM422" s="1"/>
      <c r="DN422" s="1"/>
      <c r="DO422" s="1"/>
      <c r="DP422" s="1"/>
      <c r="DQ422" s="4"/>
      <c r="DR422" s="1"/>
      <c r="DS422" s="1"/>
      <c r="DT422" s="1"/>
      <c r="DU422" s="1"/>
      <c r="DV422" s="1"/>
      <c r="DW422" s="1"/>
    </row>
    <row r="423" spans="1:127" ht="15" x14ac:dyDescent="0.2">
      <c r="A423" s="102">
        <f t="shared" si="313"/>
        <v>45299</v>
      </c>
      <c r="B423" s="103">
        <f t="shared" si="305"/>
        <v>516.49335903000008</v>
      </c>
      <c r="C423" s="180">
        <f t="shared" si="323"/>
        <v>503.58991725412329</v>
      </c>
      <c r="D423" s="104">
        <f t="shared" si="314"/>
        <v>1109.2360000000001</v>
      </c>
      <c r="E423" s="105">
        <f t="shared" si="300"/>
        <v>1115.8150000000001</v>
      </c>
      <c r="F423" s="106">
        <f t="shared" si="301"/>
        <v>45250</v>
      </c>
      <c r="G423" s="107">
        <f t="shared" si="306"/>
        <v>5.9311093401224202E-3</v>
      </c>
      <c r="H423" s="108">
        <f t="shared" si="319"/>
        <v>45313</v>
      </c>
      <c r="I423" s="108">
        <f t="shared" si="307"/>
        <v>45313</v>
      </c>
      <c r="J423" s="109">
        <f t="shared" si="315"/>
        <v>21</v>
      </c>
      <c r="K423" s="109">
        <f t="shared" si="304"/>
        <v>11</v>
      </c>
      <c r="L423" s="8">
        <f t="shared" si="316"/>
        <v>1.00310239</v>
      </c>
      <c r="M423" s="110">
        <f t="shared" si="303"/>
        <v>1.0049794299999999</v>
      </c>
      <c r="N423" s="110">
        <f t="shared" si="324"/>
        <v>1.0158481835681581</v>
      </c>
      <c r="O423" s="103">
        <f t="shared" si="302"/>
        <v>1.0189997399999999</v>
      </c>
      <c r="P423" s="103">
        <f t="shared" si="308"/>
        <v>513.15799474000005</v>
      </c>
      <c r="Q423" s="11">
        <f t="shared" si="322"/>
        <v>0</v>
      </c>
      <c r="R423" s="30">
        <f t="shared" si="317"/>
        <v>0</v>
      </c>
      <c r="S423" s="8">
        <f t="shared" si="309"/>
        <v>0</v>
      </c>
      <c r="T423" s="113">
        <f t="shared" si="318"/>
        <v>0.16</v>
      </c>
      <c r="U423" s="111">
        <f t="shared" si="325"/>
        <v>11</v>
      </c>
      <c r="V423" s="111">
        <v>252</v>
      </c>
      <c r="W423" s="110">
        <f t="shared" si="310"/>
        <v>1.0064996829999999</v>
      </c>
      <c r="X423" s="103">
        <f t="shared" si="311"/>
        <v>3.3353642899999998</v>
      </c>
      <c r="Y423" s="103">
        <f t="shared" si="312"/>
        <v>0</v>
      </c>
      <c r="Z423" s="114" t="str">
        <f t="shared" si="320"/>
        <v>A+J=</v>
      </c>
      <c r="AA423" s="108">
        <f t="shared" si="321"/>
        <v>45313</v>
      </c>
      <c r="AB423" s="4"/>
      <c r="AD423" s="178">
        <f>[2]Plan1!A482</f>
        <v>51076</v>
      </c>
      <c r="AE423" s="129" t="str">
        <f>[2]Plan1!C482</f>
        <v>Finados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22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3"/>
      <c r="DH423" s="1"/>
      <c r="DI423" s="1"/>
      <c r="DJ423" s="1"/>
      <c r="DK423" s="1"/>
      <c r="DL423" s="1"/>
      <c r="DM423" s="1"/>
      <c r="DN423" s="1"/>
      <c r="DO423" s="1"/>
      <c r="DP423" s="1"/>
      <c r="DQ423" s="4"/>
      <c r="DR423" s="1"/>
      <c r="DS423" s="1"/>
      <c r="DT423" s="1"/>
      <c r="DU423" s="1"/>
      <c r="DV423" s="1"/>
      <c r="DW423" s="1"/>
    </row>
    <row r="424" spans="1:127" ht="15" x14ac:dyDescent="0.2">
      <c r="A424" s="102">
        <f t="shared" si="313"/>
        <v>45300</v>
      </c>
      <c r="B424" s="103">
        <f t="shared" si="305"/>
        <v>516.94319210999993</v>
      </c>
      <c r="C424" s="180">
        <f t="shared" si="323"/>
        <v>503.58991725412329</v>
      </c>
      <c r="D424" s="104">
        <f t="shared" si="314"/>
        <v>1109.2360000000001</v>
      </c>
      <c r="E424" s="105">
        <f t="shared" ref="E424:E487" si="326">IF($K424=1,VLOOKUP($A423,$AO$10:$AS$165,4),E423)</f>
        <v>1115.8150000000001</v>
      </c>
      <c r="F424" s="106">
        <f t="shared" ref="F424:F487" si="327">IF($K424=1,VLOOKUP($A423,$AO$10:$AS$165,5),F423)</f>
        <v>45250</v>
      </c>
      <c r="G424" s="107">
        <f t="shared" si="306"/>
        <v>5.9311093401224202E-3</v>
      </c>
      <c r="H424" s="108">
        <f t="shared" si="319"/>
        <v>45313</v>
      </c>
      <c r="I424" s="108">
        <f t="shared" si="307"/>
        <v>45313</v>
      </c>
      <c r="J424" s="109">
        <f t="shared" si="315"/>
        <v>21</v>
      </c>
      <c r="K424" s="109">
        <f t="shared" si="304"/>
        <v>12</v>
      </c>
      <c r="L424" s="8">
        <f t="shared" si="316"/>
        <v>1.0033848999999999</v>
      </c>
      <c r="M424" s="110">
        <f t="shared" si="303"/>
        <v>1.0049794299999999</v>
      </c>
      <c r="N424" s="110">
        <f t="shared" si="324"/>
        <v>1.0158481835681581</v>
      </c>
      <c r="O424" s="103">
        <f t="shared" si="302"/>
        <v>1.01928672</v>
      </c>
      <c r="P424" s="103">
        <f t="shared" si="308"/>
        <v>513.30251497999996</v>
      </c>
      <c r="Q424" s="11">
        <f t="shared" si="322"/>
        <v>0</v>
      </c>
      <c r="R424" s="30">
        <f t="shared" si="317"/>
        <v>0</v>
      </c>
      <c r="S424" s="8">
        <f t="shared" si="309"/>
        <v>0</v>
      </c>
      <c r="T424" s="113">
        <f t="shared" si="318"/>
        <v>0.16</v>
      </c>
      <c r="U424" s="111">
        <f t="shared" si="325"/>
        <v>12</v>
      </c>
      <c r="V424" s="111">
        <v>252</v>
      </c>
      <c r="W424" s="110">
        <f t="shared" si="310"/>
        <v>1.007092654</v>
      </c>
      <c r="X424" s="103">
        <f t="shared" si="311"/>
        <v>3.6406771299999998</v>
      </c>
      <c r="Y424" s="103">
        <f t="shared" si="312"/>
        <v>0</v>
      </c>
      <c r="Z424" s="114" t="str">
        <f t="shared" si="320"/>
        <v>A+J=</v>
      </c>
      <c r="AA424" s="108">
        <f t="shared" si="321"/>
        <v>45313</v>
      </c>
      <c r="AB424" s="4"/>
      <c r="AD424" s="178">
        <f>[2]Plan1!A483</f>
        <v>51089</v>
      </c>
      <c r="AE424" s="129" t="str">
        <f>[2]Plan1!C483</f>
        <v>Proclamação da República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22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3"/>
      <c r="DH424" s="1"/>
      <c r="DI424" s="1"/>
      <c r="DJ424" s="1"/>
      <c r="DK424" s="1"/>
      <c r="DL424" s="1"/>
      <c r="DM424" s="1"/>
      <c r="DN424" s="1"/>
      <c r="DO424" s="1"/>
      <c r="DP424" s="1"/>
      <c r="DQ424" s="4"/>
      <c r="DR424" s="1"/>
      <c r="DS424" s="1"/>
      <c r="DT424" s="1"/>
      <c r="DU424" s="1"/>
      <c r="DV424" s="1"/>
      <c r="DW424" s="1"/>
    </row>
    <row r="425" spans="1:127" ht="15" x14ac:dyDescent="0.2">
      <c r="A425" s="102">
        <f t="shared" si="313"/>
        <v>45301</v>
      </c>
      <c r="B425" s="103">
        <f t="shared" si="305"/>
        <v>517.39342652000005</v>
      </c>
      <c r="C425" s="180">
        <f t="shared" si="323"/>
        <v>503.58991725412329</v>
      </c>
      <c r="D425" s="104">
        <f t="shared" si="314"/>
        <v>1109.2360000000001</v>
      </c>
      <c r="E425" s="105">
        <f t="shared" si="326"/>
        <v>1115.8150000000001</v>
      </c>
      <c r="F425" s="106">
        <f t="shared" si="327"/>
        <v>45250</v>
      </c>
      <c r="G425" s="107">
        <f t="shared" si="306"/>
        <v>5.9311093401224202E-3</v>
      </c>
      <c r="H425" s="108">
        <f t="shared" si="319"/>
        <v>45313</v>
      </c>
      <c r="I425" s="108">
        <f t="shared" si="307"/>
        <v>45313</v>
      </c>
      <c r="J425" s="109">
        <f t="shared" si="315"/>
        <v>21</v>
      </c>
      <c r="K425" s="109">
        <f t="shared" si="304"/>
        <v>13</v>
      </c>
      <c r="L425" s="8">
        <f t="shared" si="316"/>
        <v>1.0036674999999999</v>
      </c>
      <c r="M425" s="110">
        <f t="shared" si="303"/>
        <v>1.0049794299999999</v>
      </c>
      <c r="N425" s="110">
        <f t="shared" si="324"/>
        <v>1.0158481835681581</v>
      </c>
      <c r="O425" s="103">
        <f t="shared" ref="O425:O488" si="328">TRUNC(TRUNC((L425*N425),15),8)</f>
        <v>1.0195738000000001</v>
      </c>
      <c r="P425" s="103">
        <f t="shared" si="308"/>
        <v>513.44708557000001</v>
      </c>
      <c r="Q425" s="11">
        <f t="shared" si="322"/>
        <v>0</v>
      </c>
      <c r="R425" s="30">
        <f t="shared" si="317"/>
        <v>0</v>
      </c>
      <c r="S425" s="8">
        <f t="shared" si="309"/>
        <v>0</v>
      </c>
      <c r="T425" s="113">
        <f t="shared" si="318"/>
        <v>0.16</v>
      </c>
      <c r="U425" s="111">
        <f t="shared" si="325"/>
        <v>13</v>
      </c>
      <c r="V425" s="111">
        <v>252</v>
      </c>
      <c r="W425" s="110">
        <f t="shared" si="310"/>
        <v>1.0076859739999999</v>
      </c>
      <c r="X425" s="103">
        <f t="shared" si="311"/>
        <v>3.9463409500000002</v>
      </c>
      <c r="Y425" s="103">
        <f t="shared" si="312"/>
        <v>0</v>
      </c>
      <c r="Z425" s="114" t="str">
        <f t="shared" si="320"/>
        <v>A+J=</v>
      </c>
      <c r="AA425" s="108">
        <f t="shared" si="321"/>
        <v>45313</v>
      </c>
      <c r="AB425" s="4"/>
      <c r="AD425" s="178">
        <f>[2]Plan1!A484</f>
        <v>51094</v>
      </c>
      <c r="AE425" s="129" t="str">
        <f>[2]Plan1!C484</f>
        <v>Dia Nacional de Zumbi e da Consciência Negra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22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3"/>
      <c r="DH425" s="1"/>
      <c r="DI425" s="1"/>
      <c r="DJ425" s="1"/>
      <c r="DK425" s="1"/>
      <c r="DL425" s="1"/>
      <c r="DM425" s="1"/>
      <c r="DN425" s="1"/>
      <c r="DO425" s="1"/>
      <c r="DP425" s="1"/>
      <c r="DQ425" s="4"/>
      <c r="DR425" s="1"/>
      <c r="DS425" s="1"/>
      <c r="DT425" s="1"/>
      <c r="DU425" s="1"/>
      <c r="DV425" s="1"/>
      <c r="DW425" s="1"/>
    </row>
    <row r="426" spans="1:127" ht="15" x14ac:dyDescent="0.2">
      <c r="A426" s="102">
        <f t="shared" si="313"/>
        <v>45302</v>
      </c>
      <c r="B426" s="103">
        <f t="shared" si="305"/>
        <v>517.84404777999998</v>
      </c>
      <c r="C426" s="180">
        <f t="shared" si="323"/>
        <v>503.58991725412329</v>
      </c>
      <c r="D426" s="104">
        <f t="shared" si="314"/>
        <v>1109.2360000000001</v>
      </c>
      <c r="E426" s="105">
        <f t="shared" si="326"/>
        <v>1115.8150000000001</v>
      </c>
      <c r="F426" s="106">
        <f t="shared" si="327"/>
        <v>45250</v>
      </c>
      <c r="G426" s="107">
        <f t="shared" si="306"/>
        <v>5.9311093401224202E-3</v>
      </c>
      <c r="H426" s="108">
        <f t="shared" si="319"/>
        <v>45313</v>
      </c>
      <c r="I426" s="108">
        <f t="shared" si="307"/>
        <v>45313</v>
      </c>
      <c r="J426" s="109">
        <f t="shared" si="315"/>
        <v>21</v>
      </c>
      <c r="K426" s="109">
        <f t="shared" si="304"/>
        <v>14</v>
      </c>
      <c r="L426" s="8">
        <f t="shared" si="316"/>
        <v>1.00395017</v>
      </c>
      <c r="M426" s="110">
        <f t="shared" ref="M426:M489" si="329">IF(I426&gt;I425,L425,M425)</f>
        <v>1.0049794299999999</v>
      </c>
      <c r="N426" s="110">
        <f t="shared" si="324"/>
        <v>1.0158481835681581</v>
      </c>
      <c r="O426" s="103">
        <f t="shared" si="328"/>
        <v>1.01986095</v>
      </c>
      <c r="P426" s="103">
        <f t="shared" si="308"/>
        <v>513.59169141999996</v>
      </c>
      <c r="Q426" s="11">
        <f t="shared" si="322"/>
        <v>0</v>
      </c>
      <c r="R426" s="30">
        <f t="shared" si="317"/>
        <v>0</v>
      </c>
      <c r="S426" s="8">
        <f t="shared" si="309"/>
        <v>0</v>
      </c>
      <c r="T426" s="113">
        <f t="shared" si="318"/>
        <v>0.16</v>
      </c>
      <c r="U426" s="111">
        <f t="shared" si="325"/>
        <v>14</v>
      </c>
      <c r="V426" s="111">
        <v>252</v>
      </c>
      <c r="W426" s="110">
        <f t="shared" si="310"/>
        <v>1.0082796439999999</v>
      </c>
      <c r="X426" s="103">
        <f t="shared" si="311"/>
        <v>4.2523563600000003</v>
      </c>
      <c r="Y426" s="103">
        <f t="shared" si="312"/>
        <v>0</v>
      </c>
      <c r="Z426" s="114" t="str">
        <f t="shared" si="320"/>
        <v>A+J=</v>
      </c>
      <c r="AA426" s="108">
        <f t="shared" si="321"/>
        <v>45313</v>
      </c>
      <c r="AB426" s="4"/>
      <c r="AD426" s="178">
        <f>[2]Plan1!A485</f>
        <v>51129</v>
      </c>
      <c r="AE426" s="129" t="str">
        <f>[2]Plan1!C485</f>
        <v>Natal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22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3"/>
      <c r="DH426" s="1"/>
      <c r="DI426" s="1"/>
      <c r="DJ426" s="1"/>
      <c r="DK426" s="1"/>
      <c r="DL426" s="1"/>
      <c r="DM426" s="1"/>
      <c r="DN426" s="1"/>
      <c r="DO426" s="1"/>
      <c r="DP426" s="1"/>
      <c r="DQ426" s="4"/>
      <c r="DR426" s="1"/>
      <c r="DS426" s="1"/>
      <c r="DT426" s="1"/>
      <c r="DU426" s="1"/>
      <c r="DV426" s="1"/>
      <c r="DW426" s="1"/>
    </row>
    <row r="427" spans="1:127" ht="15" x14ac:dyDescent="0.2">
      <c r="A427" s="102">
        <f t="shared" si="313"/>
        <v>45303</v>
      </c>
      <c r="B427" s="103">
        <f t="shared" si="305"/>
        <v>518.29506119000007</v>
      </c>
      <c r="C427" s="180">
        <f t="shared" si="323"/>
        <v>503.58991725412329</v>
      </c>
      <c r="D427" s="104">
        <f t="shared" si="314"/>
        <v>1109.2360000000001</v>
      </c>
      <c r="E427" s="105">
        <f t="shared" si="326"/>
        <v>1115.8150000000001</v>
      </c>
      <c r="F427" s="106">
        <f t="shared" si="327"/>
        <v>45250</v>
      </c>
      <c r="G427" s="107">
        <f t="shared" si="306"/>
        <v>5.9311093401224202E-3</v>
      </c>
      <c r="H427" s="108">
        <f t="shared" si="319"/>
        <v>45313</v>
      </c>
      <c r="I427" s="108">
        <f t="shared" si="307"/>
        <v>45313</v>
      </c>
      <c r="J427" s="109">
        <f t="shared" si="315"/>
        <v>21</v>
      </c>
      <c r="K427" s="109">
        <f t="shared" si="304"/>
        <v>15</v>
      </c>
      <c r="L427" s="8">
        <f t="shared" si="316"/>
        <v>1.00423292</v>
      </c>
      <c r="M427" s="110">
        <f t="shared" si="329"/>
        <v>1.0049794299999999</v>
      </c>
      <c r="N427" s="110">
        <f t="shared" si="324"/>
        <v>1.0158481835681581</v>
      </c>
      <c r="O427" s="103">
        <f t="shared" si="328"/>
        <v>1.0201481800000001</v>
      </c>
      <c r="P427" s="103">
        <f t="shared" si="308"/>
        <v>513.73633755000003</v>
      </c>
      <c r="Q427" s="11">
        <f t="shared" si="322"/>
        <v>0</v>
      </c>
      <c r="R427" s="30">
        <f t="shared" si="317"/>
        <v>0</v>
      </c>
      <c r="S427" s="8">
        <f t="shared" si="309"/>
        <v>0</v>
      </c>
      <c r="T427" s="113">
        <f t="shared" si="318"/>
        <v>0.16</v>
      </c>
      <c r="U427" s="111">
        <f t="shared" si="325"/>
        <v>15</v>
      </c>
      <c r="V427" s="111">
        <v>252</v>
      </c>
      <c r="W427" s="110">
        <f t="shared" si="310"/>
        <v>1.008873664</v>
      </c>
      <c r="X427" s="103">
        <f t="shared" si="311"/>
        <v>4.5587236400000002</v>
      </c>
      <c r="Y427" s="103">
        <f t="shared" si="312"/>
        <v>0</v>
      </c>
      <c r="Z427" s="114" t="str">
        <f t="shared" si="320"/>
        <v>A+J=</v>
      </c>
      <c r="AA427" s="108">
        <f t="shared" si="321"/>
        <v>45313</v>
      </c>
      <c r="AB427" s="4"/>
      <c r="AD427" s="178">
        <f>[2]Plan1!A486</f>
        <v>51136</v>
      </c>
      <c r="AE427" s="129" t="str">
        <f>[2]Plan1!C486</f>
        <v>Confraternização Universal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22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3"/>
      <c r="DH427" s="1"/>
      <c r="DI427" s="1"/>
      <c r="DJ427" s="1"/>
      <c r="DK427" s="1"/>
      <c r="DL427" s="1"/>
      <c r="DM427" s="1"/>
      <c r="DN427" s="1"/>
      <c r="DO427" s="1"/>
      <c r="DP427" s="1"/>
      <c r="DQ427" s="4"/>
      <c r="DR427" s="1"/>
      <c r="DS427" s="1"/>
      <c r="DT427" s="1"/>
      <c r="DU427" s="1"/>
      <c r="DV427" s="1"/>
      <c r="DW427" s="1"/>
    </row>
    <row r="428" spans="1:127" ht="15" x14ac:dyDescent="0.2">
      <c r="A428" s="102">
        <f t="shared" si="313"/>
        <v>45304</v>
      </c>
      <c r="B428" s="103">
        <f t="shared" si="305"/>
        <v>518.74647154000002</v>
      </c>
      <c r="C428" s="180">
        <f t="shared" si="323"/>
        <v>503.58991725412329</v>
      </c>
      <c r="D428" s="104">
        <f t="shared" si="314"/>
        <v>1109.2360000000001</v>
      </c>
      <c r="E428" s="105">
        <f t="shared" si="326"/>
        <v>1115.8150000000001</v>
      </c>
      <c r="F428" s="106">
        <f t="shared" si="327"/>
        <v>45250</v>
      </c>
      <c r="G428" s="107">
        <f t="shared" si="306"/>
        <v>5.9311093401224202E-3</v>
      </c>
      <c r="H428" s="108">
        <f t="shared" si="319"/>
        <v>45313</v>
      </c>
      <c r="I428" s="108">
        <f t="shared" si="307"/>
        <v>45313</v>
      </c>
      <c r="J428" s="109">
        <f t="shared" si="315"/>
        <v>21</v>
      </c>
      <c r="K428" s="109">
        <f t="shared" ref="K428:K491" si="330">(J428-(NETWORKDAYS(A428,I428,AD$171:AD$502)-1))</f>
        <v>16</v>
      </c>
      <c r="L428" s="8">
        <f t="shared" si="316"/>
        <v>1.0045157499999999</v>
      </c>
      <c r="M428" s="110">
        <f t="shared" si="329"/>
        <v>1.0049794299999999</v>
      </c>
      <c r="N428" s="110">
        <f t="shared" si="324"/>
        <v>1.0158481835681581</v>
      </c>
      <c r="O428" s="103">
        <f t="shared" si="328"/>
        <v>1.0204355000000001</v>
      </c>
      <c r="P428" s="103">
        <f t="shared" si="308"/>
        <v>513.88102900000001</v>
      </c>
      <c r="Q428" s="11">
        <f t="shared" si="322"/>
        <v>0</v>
      </c>
      <c r="R428" s="30">
        <f t="shared" si="317"/>
        <v>0</v>
      </c>
      <c r="S428" s="8">
        <f t="shared" si="309"/>
        <v>0</v>
      </c>
      <c r="T428" s="113">
        <f t="shared" si="318"/>
        <v>0.16</v>
      </c>
      <c r="U428" s="111">
        <f t="shared" si="325"/>
        <v>16</v>
      </c>
      <c r="V428" s="111">
        <v>252</v>
      </c>
      <c r="W428" s="110">
        <f t="shared" si="310"/>
        <v>1.0094680330000001</v>
      </c>
      <c r="X428" s="103">
        <f t="shared" si="311"/>
        <v>4.8654425400000001</v>
      </c>
      <c r="Y428" s="103">
        <f t="shared" si="312"/>
        <v>0</v>
      </c>
      <c r="Z428" s="114" t="str">
        <f t="shared" si="320"/>
        <v>A+J=</v>
      </c>
      <c r="AA428" s="108">
        <f t="shared" si="321"/>
        <v>45313</v>
      </c>
      <c r="AB428" s="4"/>
      <c r="AD428" s="178">
        <f>[2]Plan1!A487</f>
        <v>51179</v>
      </c>
      <c r="AE428" s="129" t="str">
        <f>[2]Plan1!C487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22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3"/>
      <c r="DH428" s="1"/>
      <c r="DI428" s="1"/>
      <c r="DJ428" s="1"/>
      <c r="DK428" s="1"/>
      <c r="DL428" s="1"/>
      <c r="DM428" s="1"/>
      <c r="DN428" s="1"/>
      <c r="DO428" s="1"/>
      <c r="DP428" s="1"/>
      <c r="DQ428" s="4"/>
      <c r="DR428" s="1"/>
      <c r="DS428" s="1"/>
      <c r="DT428" s="1"/>
      <c r="DU428" s="1"/>
      <c r="DV428" s="1"/>
      <c r="DW428" s="1"/>
    </row>
    <row r="429" spans="1:127" ht="15" x14ac:dyDescent="0.2">
      <c r="A429" s="102">
        <f t="shared" si="313"/>
        <v>45305</v>
      </c>
      <c r="B429" s="103">
        <f t="shared" si="305"/>
        <v>518.74647154000002</v>
      </c>
      <c r="C429" s="180">
        <f t="shared" si="323"/>
        <v>503.58991725412329</v>
      </c>
      <c r="D429" s="104">
        <f t="shared" si="314"/>
        <v>1109.2360000000001</v>
      </c>
      <c r="E429" s="105">
        <f t="shared" si="326"/>
        <v>1115.8150000000001</v>
      </c>
      <c r="F429" s="106">
        <f t="shared" si="327"/>
        <v>45250</v>
      </c>
      <c r="G429" s="107">
        <f t="shared" si="306"/>
        <v>5.9311093401224202E-3</v>
      </c>
      <c r="H429" s="108">
        <f t="shared" si="319"/>
        <v>45313</v>
      </c>
      <c r="I429" s="108">
        <f t="shared" si="307"/>
        <v>45313</v>
      </c>
      <c r="J429" s="109">
        <f t="shared" si="315"/>
        <v>21</v>
      </c>
      <c r="K429" s="109">
        <f t="shared" si="330"/>
        <v>16</v>
      </c>
      <c r="L429" s="8">
        <f t="shared" si="316"/>
        <v>1.0045157499999999</v>
      </c>
      <c r="M429" s="110">
        <f t="shared" si="329"/>
        <v>1.0049794299999999</v>
      </c>
      <c r="N429" s="110">
        <f t="shared" si="324"/>
        <v>1.0158481835681581</v>
      </c>
      <c r="O429" s="103">
        <f t="shared" si="328"/>
        <v>1.0204355000000001</v>
      </c>
      <c r="P429" s="103">
        <f t="shared" si="308"/>
        <v>513.88102900000001</v>
      </c>
      <c r="Q429" s="11">
        <f t="shared" si="322"/>
        <v>0</v>
      </c>
      <c r="R429" s="30">
        <f t="shared" si="317"/>
        <v>0</v>
      </c>
      <c r="S429" s="8">
        <f t="shared" si="309"/>
        <v>0</v>
      </c>
      <c r="T429" s="113">
        <f t="shared" si="318"/>
        <v>0.16</v>
      </c>
      <c r="U429" s="111">
        <f t="shared" si="325"/>
        <v>16</v>
      </c>
      <c r="V429" s="111">
        <v>252</v>
      </c>
      <c r="W429" s="110">
        <f t="shared" si="310"/>
        <v>1.0094680330000001</v>
      </c>
      <c r="X429" s="103">
        <f t="shared" si="311"/>
        <v>4.8654425400000001</v>
      </c>
      <c r="Y429" s="103">
        <f t="shared" si="312"/>
        <v>0</v>
      </c>
      <c r="Z429" s="114" t="str">
        <f t="shared" si="320"/>
        <v>A+J=</v>
      </c>
      <c r="AA429" s="108">
        <f t="shared" si="321"/>
        <v>45313</v>
      </c>
      <c r="AB429" s="4"/>
      <c r="AD429" s="178">
        <f>[2]Plan1!A488</f>
        <v>51180</v>
      </c>
      <c r="AE429" s="129" t="str">
        <f>[2]Plan1!C488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22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3"/>
      <c r="DH429" s="1"/>
      <c r="DI429" s="1"/>
      <c r="DJ429" s="1"/>
      <c r="DK429" s="1"/>
      <c r="DL429" s="1"/>
      <c r="DM429" s="1"/>
      <c r="DN429" s="1"/>
      <c r="DO429" s="1"/>
      <c r="DP429" s="1"/>
      <c r="DQ429" s="4"/>
      <c r="DR429" s="1"/>
      <c r="DS429" s="1"/>
      <c r="DT429" s="1"/>
      <c r="DU429" s="1"/>
      <c r="DV429" s="1"/>
      <c r="DW429" s="1"/>
    </row>
    <row r="430" spans="1:127" ht="15" x14ac:dyDescent="0.2">
      <c r="A430" s="102">
        <f t="shared" si="313"/>
        <v>45306</v>
      </c>
      <c r="B430" s="103">
        <f t="shared" si="305"/>
        <v>518.74647154000002</v>
      </c>
      <c r="C430" s="180">
        <f t="shared" si="323"/>
        <v>503.58991725412329</v>
      </c>
      <c r="D430" s="104">
        <f t="shared" si="314"/>
        <v>1109.2360000000001</v>
      </c>
      <c r="E430" s="105">
        <f t="shared" si="326"/>
        <v>1115.8150000000001</v>
      </c>
      <c r="F430" s="106">
        <f t="shared" si="327"/>
        <v>45250</v>
      </c>
      <c r="G430" s="107">
        <f t="shared" si="306"/>
        <v>5.9311093401224202E-3</v>
      </c>
      <c r="H430" s="108">
        <f t="shared" si="319"/>
        <v>45313</v>
      </c>
      <c r="I430" s="108">
        <f t="shared" si="307"/>
        <v>45313</v>
      </c>
      <c r="J430" s="109">
        <f t="shared" si="315"/>
        <v>21</v>
      </c>
      <c r="K430" s="109">
        <f t="shared" si="330"/>
        <v>16</v>
      </c>
      <c r="L430" s="8">
        <f t="shared" si="316"/>
        <v>1.0045157499999999</v>
      </c>
      <c r="M430" s="110">
        <f t="shared" si="329"/>
        <v>1.0049794299999999</v>
      </c>
      <c r="N430" s="110">
        <f t="shared" si="324"/>
        <v>1.0158481835681581</v>
      </c>
      <c r="O430" s="103">
        <f t="shared" si="328"/>
        <v>1.0204355000000001</v>
      </c>
      <c r="P430" s="103">
        <f t="shared" si="308"/>
        <v>513.88102900000001</v>
      </c>
      <c r="Q430" s="11">
        <f t="shared" si="322"/>
        <v>0</v>
      </c>
      <c r="R430" s="30">
        <f t="shared" si="317"/>
        <v>0</v>
      </c>
      <c r="S430" s="8">
        <f t="shared" si="309"/>
        <v>0</v>
      </c>
      <c r="T430" s="113">
        <f t="shared" si="318"/>
        <v>0.16</v>
      </c>
      <c r="U430" s="111">
        <f t="shared" si="325"/>
        <v>16</v>
      </c>
      <c r="V430" s="111">
        <v>252</v>
      </c>
      <c r="W430" s="110">
        <f t="shared" si="310"/>
        <v>1.0094680330000001</v>
      </c>
      <c r="X430" s="103">
        <f t="shared" si="311"/>
        <v>4.8654425400000001</v>
      </c>
      <c r="Y430" s="103">
        <f t="shared" si="312"/>
        <v>0</v>
      </c>
      <c r="Z430" s="114" t="str">
        <f t="shared" si="320"/>
        <v>A+J=</v>
      </c>
      <c r="AA430" s="108">
        <f t="shared" si="321"/>
        <v>45313</v>
      </c>
      <c r="AB430" s="4"/>
      <c r="AD430" s="178">
        <f>[2]Plan1!A489</f>
        <v>51225</v>
      </c>
      <c r="AE430" s="129" t="str">
        <f>[2]Plan1!C489</f>
        <v>Paixão de Cristo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22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3"/>
      <c r="DH430" s="1"/>
      <c r="DI430" s="1"/>
      <c r="DJ430" s="1"/>
      <c r="DK430" s="1"/>
      <c r="DL430" s="1"/>
      <c r="DM430" s="1"/>
      <c r="DN430" s="1"/>
      <c r="DO430" s="1"/>
      <c r="DP430" s="1"/>
      <c r="DQ430" s="4"/>
      <c r="DR430" s="1"/>
      <c r="DS430" s="1"/>
      <c r="DT430" s="1"/>
      <c r="DU430" s="1"/>
      <c r="DV430" s="1"/>
      <c r="DW430" s="1"/>
    </row>
    <row r="431" spans="1:127" ht="15" x14ac:dyDescent="0.2">
      <c r="A431" s="102">
        <f t="shared" si="313"/>
        <v>45307</v>
      </c>
      <c r="B431" s="103">
        <f t="shared" si="305"/>
        <v>519.19826992000003</v>
      </c>
      <c r="C431" s="180">
        <f t="shared" si="323"/>
        <v>503.58991725412329</v>
      </c>
      <c r="D431" s="104">
        <f t="shared" si="314"/>
        <v>1109.2360000000001</v>
      </c>
      <c r="E431" s="105">
        <f t="shared" si="326"/>
        <v>1115.8150000000001</v>
      </c>
      <c r="F431" s="106">
        <f t="shared" si="327"/>
        <v>45250</v>
      </c>
      <c r="G431" s="107">
        <f t="shared" si="306"/>
        <v>5.9311093401224202E-3</v>
      </c>
      <c r="H431" s="108">
        <f t="shared" si="319"/>
        <v>45313</v>
      </c>
      <c r="I431" s="108">
        <f t="shared" si="307"/>
        <v>45313</v>
      </c>
      <c r="J431" s="109">
        <f t="shared" si="315"/>
        <v>21</v>
      </c>
      <c r="K431" s="109">
        <f t="shared" si="330"/>
        <v>17</v>
      </c>
      <c r="L431" s="8">
        <f t="shared" si="316"/>
        <v>1.0047986600000001</v>
      </c>
      <c r="M431" s="110">
        <f t="shared" si="329"/>
        <v>1.0049794299999999</v>
      </c>
      <c r="N431" s="110">
        <f t="shared" si="324"/>
        <v>1.0158481835681581</v>
      </c>
      <c r="O431" s="103">
        <f t="shared" si="328"/>
        <v>1.02072289</v>
      </c>
      <c r="P431" s="103">
        <f t="shared" si="308"/>
        <v>514.02575571</v>
      </c>
      <c r="Q431" s="11">
        <f t="shared" si="322"/>
        <v>0</v>
      </c>
      <c r="R431" s="30">
        <f t="shared" si="317"/>
        <v>0</v>
      </c>
      <c r="S431" s="8">
        <f t="shared" si="309"/>
        <v>0</v>
      </c>
      <c r="T431" s="113">
        <f t="shared" si="318"/>
        <v>0.16</v>
      </c>
      <c r="U431" s="111">
        <f t="shared" si="325"/>
        <v>17</v>
      </c>
      <c r="V431" s="111">
        <v>252</v>
      </c>
      <c r="W431" s="110">
        <f t="shared" si="310"/>
        <v>1.0100627529999999</v>
      </c>
      <c r="X431" s="103">
        <f t="shared" si="311"/>
        <v>5.1725142100000001</v>
      </c>
      <c r="Y431" s="103">
        <f t="shared" si="312"/>
        <v>0</v>
      </c>
      <c r="Z431" s="114" t="str">
        <f t="shared" si="320"/>
        <v>A+J=</v>
      </c>
      <c r="AA431" s="108">
        <f t="shared" si="321"/>
        <v>45313</v>
      </c>
      <c r="AB431" s="4"/>
      <c r="AD431" s="178">
        <f>[2]Plan1!A490</f>
        <v>51247</v>
      </c>
      <c r="AE431" s="129" t="str">
        <f>[2]Plan1!C490</f>
        <v>Tiradentes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22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3"/>
      <c r="DH431" s="1"/>
      <c r="DI431" s="1"/>
      <c r="DJ431" s="1"/>
      <c r="DK431" s="1"/>
      <c r="DL431" s="1"/>
      <c r="DM431" s="1"/>
      <c r="DN431" s="1"/>
      <c r="DO431" s="1"/>
      <c r="DP431" s="1"/>
      <c r="DQ431" s="4"/>
      <c r="DR431" s="1"/>
      <c r="DS431" s="1"/>
      <c r="DT431" s="1"/>
      <c r="DU431" s="1"/>
      <c r="DV431" s="1"/>
      <c r="DW431" s="1"/>
    </row>
    <row r="432" spans="1:127" ht="15" x14ac:dyDescent="0.2">
      <c r="A432" s="102">
        <f t="shared" si="313"/>
        <v>45308</v>
      </c>
      <c r="B432" s="103">
        <f t="shared" si="305"/>
        <v>519.65046112000005</v>
      </c>
      <c r="C432" s="180">
        <f t="shared" si="323"/>
        <v>503.58991725412329</v>
      </c>
      <c r="D432" s="104">
        <f t="shared" si="314"/>
        <v>1109.2360000000001</v>
      </c>
      <c r="E432" s="105">
        <f t="shared" si="326"/>
        <v>1115.8150000000001</v>
      </c>
      <c r="F432" s="106">
        <f t="shared" si="327"/>
        <v>45250</v>
      </c>
      <c r="G432" s="107">
        <f t="shared" si="306"/>
        <v>5.9311093401224202E-3</v>
      </c>
      <c r="H432" s="108">
        <f t="shared" si="319"/>
        <v>45313</v>
      </c>
      <c r="I432" s="108">
        <f t="shared" si="307"/>
        <v>45313</v>
      </c>
      <c r="J432" s="109">
        <f t="shared" si="315"/>
        <v>21</v>
      </c>
      <c r="K432" s="109">
        <f t="shared" si="330"/>
        <v>18</v>
      </c>
      <c r="L432" s="8">
        <f t="shared" si="316"/>
        <v>1.0050816499999999</v>
      </c>
      <c r="M432" s="110">
        <f t="shared" si="329"/>
        <v>1.0049794299999999</v>
      </c>
      <c r="N432" s="110">
        <f t="shared" si="324"/>
        <v>1.0158481835681581</v>
      </c>
      <c r="O432" s="103">
        <f t="shared" si="328"/>
        <v>1.02101036</v>
      </c>
      <c r="P432" s="103">
        <f t="shared" si="308"/>
        <v>514.17052269999999</v>
      </c>
      <c r="Q432" s="11">
        <f t="shared" si="322"/>
        <v>0</v>
      </c>
      <c r="R432" s="30">
        <f t="shared" si="317"/>
        <v>0</v>
      </c>
      <c r="S432" s="8">
        <f t="shared" si="309"/>
        <v>0</v>
      </c>
      <c r="T432" s="113">
        <f t="shared" si="318"/>
        <v>0.16</v>
      </c>
      <c r="U432" s="111">
        <f t="shared" si="325"/>
        <v>18</v>
      </c>
      <c r="V432" s="111">
        <v>252</v>
      </c>
      <c r="W432" s="110">
        <f t="shared" si="310"/>
        <v>1.0106578230000001</v>
      </c>
      <c r="X432" s="103">
        <f t="shared" si="311"/>
        <v>5.4799384199999999</v>
      </c>
      <c r="Y432" s="103">
        <f t="shared" si="312"/>
        <v>0</v>
      </c>
      <c r="Z432" s="114" t="str">
        <f t="shared" si="320"/>
        <v>A+J=</v>
      </c>
      <c r="AA432" s="108">
        <f t="shared" si="321"/>
        <v>45313</v>
      </c>
      <c r="AB432" s="4"/>
      <c r="AD432" s="178">
        <f>[2]Plan1!A491</f>
        <v>51257</v>
      </c>
      <c r="AE432" s="129" t="str">
        <f>[2]Plan1!C491</f>
        <v>Dia do Trabalho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22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3"/>
      <c r="DH432" s="1"/>
      <c r="DI432" s="1"/>
      <c r="DJ432" s="1"/>
      <c r="DK432" s="1"/>
      <c r="DL432" s="1"/>
      <c r="DM432" s="1"/>
      <c r="DN432" s="1"/>
      <c r="DO432" s="1"/>
      <c r="DP432" s="1"/>
      <c r="DQ432" s="4"/>
      <c r="DR432" s="1"/>
      <c r="DS432" s="1"/>
      <c r="DT432" s="1"/>
      <c r="DU432" s="1"/>
      <c r="DV432" s="1"/>
      <c r="DW432" s="1"/>
    </row>
    <row r="433" spans="1:127" ht="15" x14ac:dyDescent="0.2">
      <c r="A433" s="102">
        <f t="shared" si="313"/>
        <v>45309</v>
      </c>
      <c r="B433" s="103">
        <f t="shared" si="305"/>
        <v>520.10305097000003</v>
      </c>
      <c r="C433" s="180">
        <f t="shared" si="323"/>
        <v>503.58991725412329</v>
      </c>
      <c r="D433" s="104">
        <f t="shared" si="314"/>
        <v>1109.2360000000001</v>
      </c>
      <c r="E433" s="105">
        <f t="shared" si="326"/>
        <v>1115.8150000000001</v>
      </c>
      <c r="F433" s="106">
        <f t="shared" si="327"/>
        <v>45250</v>
      </c>
      <c r="G433" s="107">
        <f t="shared" si="306"/>
        <v>5.9311093401224202E-3</v>
      </c>
      <c r="H433" s="108">
        <f t="shared" si="319"/>
        <v>45313</v>
      </c>
      <c r="I433" s="108">
        <f t="shared" si="307"/>
        <v>45313</v>
      </c>
      <c r="J433" s="109">
        <f t="shared" si="315"/>
        <v>21</v>
      </c>
      <c r="K433" s="109">
        <f t="shared" si="330"/>
        <v>19</v>
      </c>
      <c r="L433" s="8">
        <f t="shared" si="316"/>
        <v>1.00536472</v>
      </c>
      <c r="M433" s="110">
        <f t="shared" si="329"/>
        <v>1.0049794299999999</v>
      </c>
      <c r="N433" s="110">
        <f t="shared" si="324"/>
        <v>1.0158481835681581</v>
      </c>
      <c r="O433" s="103">
        <f t="shared" si="328"/>
        <v>1.0212979200000001</v>
      </c>
      <c r="P433" s="103">
        <f t="shared" si="308"/>
        <v>514.31533502000002</v>
      </c>
      <c r="Q433" s="11">
        <f t="shared" si="322"/>
        <v>0</v>
      </c>
      <c r="R433" s="30">
        <f t="shared" si="317"/>
        <v>0</v>
      </c>
      <c r="S433" s="8">
        <f t="shared" si="309"/>
        <v>0</v>
      </c>
      <c r="T433" s="113">
        <f t="shared" si="318"/>
        <v>0.16</v>
      </c>
      <c r="U433" s="111">
        <f t="shared" si="325"/>
        <v>19</v>
      </c>
      <c r="V433" s="111">
        <v>252</v>
      </c>
      <c r="W433" s="110">
        <f t="shared" si="310"/>
        <v>1.0112532439999999</v>
      </c>
      <c r="X433" s="103">
        <f t="shared" si="311"/>
        <v>5.7877159499999999</v>
      </c>
      <c r="Y433" s="103">
        <f t="shared" si="312"/>
        <v>0</v>
      </c>
      <c r="Z433" s="114" t="str">
        <f t="shared" si="320"/>
        <v>A+J=</v>
      </c>
      <c r="AA433" s="108">
        <f t="shared" si="321"/>
        <v>45313</v>
      </c>
      <c r="AB433" s="4"/>
      <c r="AD433" s="178">
        <f>[2]Plan1!A492</f>
        <v>51287</v>
      </c>
      <c r="AE433" s="129" t="str">
        <f>[2]Plan1!C492</f>
        <v>Corpus Christi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22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3"/>
      <c r="DH433" s="1"/>
      <c r="DI433" s="1"/>
      <c r="DJ433" s="1"/>
      <c r="DK433" s="1"/>
      <c r="DL433" s="1"/>
      <c r="DM433" s="1"/>
      <c r="DN433" s="1"/>
      <c r="DO433" s="1"/>
      <c r="DP433" s="1"/>
      <c r="DQ433" s="4"/>
      <c r="DR433" s="1"/>
      <c r="DS433" s="1"/>
      <c r="DT433" s="1"/>
      <c r="DU433" s="1"/>
      <c r="DV433" s="1"/>
      <c r="DW433" s="1"/>
    </row>
    <row r="434" spans="1:127" ht="15" x14ac:dyDescent="0.2">
      <c r="A434" s="102">
        <f t="shared" si="313"/>
        <v>45310</v>
      </c>
      <c r="B434" s="103">
        <f t="shared" si="305"/>
        <v>520.55603410000003</v>
      </c>
      <c r="C434" s="180">
        <f t="shared" si="323"/>
        <v>503.58991725412329</v>
      </c>
      <c r="D434" s="104">
        <f t="shared" si="314"/>
        <v>1109.2360000000001</v>
      </c>
      <c r="E434" s="105">
        <f t="shared" si="326"/>
        <v>1115.8150000000001</v>
      </c>
      <c r="F434" s="106">
        <f t="shared" si="327"/>
        <v>45250</v>
      </c>
      <c r="G434" s="107">
        <f t="shared" si="306"/>
        <v>5.9311093401224202E-3</v>
      </c>
      <c r="H434" s="108">
        <f t="shared" si="319"/>
        <v>45313</v>
      </c>
      <c r="I434" s="108">
        <f t="shared" si="307"/>
        <v>45313</v>
      </c>
      <c r="J434" s="109">
        <f t="shared" si="315"/>
        <v>21</v>
      </c>
      <c r="K434" s="109">
        <f t="shared" si="330"/>
        <v>20</v>
      </c>
      <c r="L434" s="8">
        <f t="shared" si="316"/>
        <v>1.00564787</v>
      </c>
      <c r="M434" s="110">
        <f t="shared" si="329"/>
        <v>1.0049794299999999</v>
      </c>
      <c r="N434" s="110">
        <f t="shared" si="324"/>
        <v>1.0158481835681581</v>
      </c>
      <c r="O434" s="103">
        <f t="shared" si="328"/>
        <v>1.0215855599999999</v>
      </c>
      <c r="P434" s="103">
        <f t="shared" si="308"/>
        <v>514.46018762000006</v>
      </c>
      <c r="Q434" s="11">
        <f t="shared" si="322"/>
        <v>0</v>
      </c>
      <c r="R434" s="30">
        <f t="shared" si="317"/>
        <v>0</v>
      </c>
      <c r="S434" s="8">
        <f t="shared" si="309"/>
        <v>0</v>
      </c>
      <c r="T434" s="113">
        <f t="shared" si="318"/>
        <v>0.16</v>
      </c>
      <c r="U434" s="111">
        <f t="shared" si="325"/>
        <v>20</v>
      </c>
      <c r="V434" s="111">
        <v>252</v>
      </c>
      <c r="W434" s="110">
        <f t="shared" si="310"/>
        <v>1.0118490149999999</v>
      </c>
      <c r="X434" s="103">
        <f t="shared" si="311"/>
        <v>6.0958464799999996</v>
      </c>
      <c r="Y434" s="103">
        <f t="shared" si="312"/>
        <v>0</v>
      </c>
      <c r="Z434" s="114" t="str">
        <f t="shared" si="320"/>
        <v>A+J=</v>
      </c>
      <c r="AA434" s="108">
        <f t="shared" si="321"/>
        <v>45313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22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3"/>
      <c r="DH434" s="1"/>
      <c r="DI434" s="1"/>
      <c r="DJ434" s="1"/>
      <c r="DK434" s="1"/>
      <c r="DL434" s="1"/>
      <c r="DM434" s="1"/>
      <c r="DN434" s="1"/>
      <c r="DO434" s="1"/>
      <c r="DP434" s="1"/>
      <c r="DQ434" s="4"/>
      <c r="DR434" s="1"/>
      <c r="DS434" s="1"/>
      <c r="DT434" s="1"/>
      <c r="DU434" s="1"/>
      <c r="DV434" s="1"/>
      <c r="DW434" s="1"/>
    </row>
    <row r="435" spans="1:127" ht="15" x14ac:dyDescent="0.2">
      <c r="A435" s="102">
        <f t="shared" si="313"/>
        <v>45311</v>
      </c>
      <c r="B435" s="103">
        <f t="shared" si="305"/>
        <v>521.00941175000003</v>
      </c>
      <c r="C435" s="180">
        <f t="shared" si="323"/>
        <v>503.58991725412329</v>
      </c>
      <c r="D435" s="104">
        <f t="shared" si="314"/>
        <v>1109.2360000000001</v>
      </c>
      <c r="E435" s="105">
        <f t="shared" si="326"/>
        <v>1115.8150000000001</v>
      </c>
      <c r="F435" s="106">
        <f t="shared" si="327"/>
        <v>45250</v>
      </c>
      <c r="G435" s="107">
        <f t="shared" si="306"/>
        <v>5.9311093401224202E-3</v>
      </c>
      <c r="H435" s="108">
        <f t="shared" si="319"/>
        <v>45342</v>
      </c>
      <c r="I435" s="108">
        <f t="shared" si="307"/>
        <v>45313</v>
      </c>
      <c r="J435" s="109">
        <f t="shared" si="315"/>
        <v>21</v>
      </c>
      <c r="K435" s="109">
        <f t="shared" si="330"/>
        <v>21</v>
      </c>
      <c r="L435" s="8">
        <f t="shared" si="316"/>
        <v>1.0059311</v>
      </c>
      <c r="M435" s="110">
        <f t="shared" si="329"/>
        <v>1.0049794299999999</v>
      </c>
      <c r="N435" s="110">
        <f t="shared" si="324"/>
        <v>1.0158481835681581</v>
      </c>
      <c r="O435" s="103">
        <f t="shared" si="328"/>
        <v>1.0218732800000001</v>
      </c>
      <c r="P435" s="103">
        <f t="shared" si="308"/>
        <v>514.60508050999999</v>
      </c>
      <c r="Q435" s="11">
        <f t="shared" si="322"/>
        <v>0</v>
      </c>
      <c r="R435" s="30">
        <f t="shared" si="317"/>
        <v>0</v>
      </c>
      <c r="S435" s="8">
        <f t="shared" si="309"/>
        <v>0</v>
      </c>
      <c r="T435" s="113">
        <f t="shared" si="318"/>
        <v>0.16</v>
      </c>
      <c r="U435" s="111">
        <f t="shared" si="325"/>
        <v>21</v>
      </c>
      <c r="V435" s="111">
        <v>252</v>
      </c>
      <c r="W435" s="110">
        <f t="shared" si="310"/>
        <v>1.0124451379999999</v>
      </c>
      <c r="X435" s="103">
        <f t="shared" si="311"/>
        <v>6.4043312400000003</v>
      </c>
      <c r="Y435" s="103">
        <f t="shared" si="312"/>
        <v>0</v>
      </c>
      <c r="Z435" s="114" t="str">
        <f t="shared" si="320"/>
        <v>A+J=</v>
      </c>
      <c r="AA435" s="108">
        <f t="shared" si="321"/>
        <v>45313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22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3"/>
      <c r="DH435" s="1"/>
      <c r="DI435" s="1"/>
      <c r="DJ435" s="1"/>
      <c r="DK435" s="1"/>
      <c r="DL435" s="1"/>
      <c r="DM435" s="1"/>
      <c r="DN435" s="1"/>
      <c r="DO435" s="1"/>
      <c r="DP435" s="1"/>
      <c r="DQ435" s="4"/>
      <c r="DR435" s="1"/>
      <c r="DS435" s="1"/>
      <c r="DT435" s="1"/>
      <c r="DU435" s="1"/>
      <c r="DV435" s="1"/>
      <c r="DW435" s="1"/>
    </row>
    <row r="436" spans="1:127" ht="15" x14ac:dyDescent="0.2">
      <c r="A436" s="102">
        <f t="shared" si="313"/>
        <v>45312</v>
      </c>
      <c r="B436" s="103">
        <f t="shared" si="305"/>
        <v>521.00941175000003</v>
      </c>
      <c r="C436" s="180">
        <f t="shared" si="323"/>
        <v>503.58991725412329</v>
      </c>
      <c r="D436" s="104">
        <f t="shared" si="314"/>
        <v>1109.2360000000001</v>
      </c>
      <c r="E436" s="105">
        <f t="shared" si="326"/>
        <v>1115.8150000000001</v>
      </c>
      <c r="F436" s="106">
        <f t="shared" si="327"/>
        <v>45250</v>
      </c>
      <c r="G436" s="107">
        <f t="shared" si="306"/>
        <v>5.9311093401224202E-3</v>
      </c>
      <c r="H436" s="108">
        <f t="shared" si="319"/>
        <v>45342</v>
      </c>
      <c r="I436" s="108">
        <f t="shared" si="307"/>
        <v>45313</v>
      </c>
      <c r="J436" s="109">
        <f t="shared" si="315"/>
        <v>21</v>
      </c>
      <c r="K436" s="109">
        <f t="shared" si="330"/>
        <v>21</v>
      </c>
      <c r="L436" s="8">
        <f t="shared" si="316"/>
        <v>1.0059311</v>
      </c>
      <c r="M436" s="110">
        <f t="shared" si="329"/>
        <v>1.0049794299999999</v>
      </c>
      <c r="N436" s="110">
        <f t="shared" si="324"/>
        <v>1.0158481835681581</v>
      </c>
      <c r="O436" s="103">
        <f t="shared" si="328"/>
        <v>1.0218732800000001</v>
      </c>
      <c r="P436" s="103">
        <f t="shared" si="308"/>
        <v>514.60508050999999</v>
      </c>
      <c r="Q436" s="11">
        <f t="shared" si="322"/>
        <v>0</v>
      </c>
      <c r="R436" s="30">
        <f t="shared" si="317"/>
        <v>0</v>
      </c>
      <c r="S436" s="8">
        <f t="shared" si="309"/>
        <v>0</v>
      </c>
      <c r="T436" s="113">
        <f t="shared" si="318"/>
        <v>0.16</v>
      </c>
      <c r="U436" s="111">
        <f t="shared" si="325"/>
        <v>21</v>
      </c>
      <c r="V436" s="111">
        <v>252</v>
      </c>
      <c r="W436" s="110">
        <f t="shared" si="310"/>
        <v>1.0124451379999999</v>
      </c>
      <c r="X436" s="103">
        <f t="shared" si="311"/>
        <v>6.4043312400000003</v>
      </c>
      <c r="Y436" s="103">
        <f t="shared" si="312"/>
        <v>0</v>
      </c>
      <c r="Z436" s="114" t="str">
        <f t="shared" si="320"/>
        <v>A+J=</v>
      </c>
      <c r="AA436" s="108">
        <f t="shared" si="321"/>
        <v>45313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22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3"/>
      <c r="DH436" s="1"/>
      <c r="DI436" s="1"/>
      <c r="DJ436" s="1"/>
      <c r="DK436" s="1"/>
      <c r="DL436" s="1"/>
      <c r="DM436" s="1"/>
      <c r="DN436" s="1"/>
      <c r="DO436" s="1"/>
      <c r="DP436" s="1"/>
      <c r="DQ436" s="4"/>
      <c r="DR436" s="1"/>
      <c r="DS436" s="1"/>
      <c r="DT436" s="1"/>
      <c r="DU436" s="1"/>
      <c r="DV436" s="1"/>
      <c r="DW436" s="1"/>
    </row>
    <row r="437" spans="1:127" ht="15" x14ac:dyDescent="0.2">
      <c r="A437" s="102">
        <f t="shared" si="313"/>
        <v>45313</v>
      </c>
      <c r="B437" s="103">
        <f t="shared" si="305"/>
        <v>521.00941175000003</v>
      </c>
      <c r="C437" s="180">
        <f t="shared" si="323"/>
        <v>503.58991725412329</v>
      </c>
      <c r="D437" s="104">
        <f t="shared" si="314"/>
        <v>1109.2360000000001</v>
      </c>
      <c r="E437" s="105">
        <f t="shared" si="326"/>
        <v>1115.8150000000001</v>
      </c>
      <c r="F437" s="106">
        <f t="shared" si="327"/>
        <v>45250</v>
      </c>
      <c r="G437" s="107">
        <f t="shared" si="306"/>
        <v>5.9311093401224202E-3</v>
      </c>
      <c r="H437" s="108">
        <f t="shared" si="319"/>
        <v>45342</v>
      </c>
      <c r="I437" s="108">
        <f t="shared" si="307"/>
        <v>45313</v>
      </c>
      <c r="J437" s="109">
        <f t="shared" si="315"/>
        <v>21</v>
      </c>
      <c r="K437" s="109">
        <f t="shared" si="330"/>
        <v>21</v>
      </c>
      <c r="L437" s="8">
        <f t="shared" si="316"/>
        <v>1.0059311</v>
      </c>
      <c r="M437" s="110">
        <f t="shared" si="329"/>
        <v>1.0049794299999999</v>
      </c>
      <c r="N437" s="110">
        <f t="shared" si="324"/>
        <v>1.0158481835681581</v>
      </c>
      <c r="O437" s="103">
        <f t="shared" si="328"/>
        <v>1.0218732800000001</v>
      </c>
      <c r="P437" s="103">
        <f t="shared" si="308"/>
        <v>514.60508050999999</v>
      </c>
      <c r="Q437" s="11">
        <f t="shared" si="322"/>
        <v>14</v>
      </c>
      <c r="R437" s="30">
        <f t="shared" si="317"/>
        <v>5.747E-2</v>
      </c>
      <c r="S437" s="8">
        <f t="shared" si="309"/>
        <v>29.574353970000001</v>
      </c>
      <c r="T437" s="113">
        <f t="shared" si="318"/>
        <v>0.16</v>
      </c>
      <c r="U437" s="111">
        <f t="shared" si="325"/>
        <v>21</v>
      </c>
      <c r="V437" s="111">
        <v>252</v>
      </c>
      <c r="W437" s="110">
        <f t="shared" si="310"/>
        <v>1.0124451379999999</v>
      </c>
      <c r="X437" s="103">
        <f t="shared" si="311"/>
        <v>6.4043312400000003</v>
      </c>
      <c r="Y437" s="103">
        <f t="shared" si="312"/>
        <v>35.978685210000002</v>
      </c>
      <c r="Z437" s="114" t="str">
        <f t="shared" si="320"/>
        <v>A+J=</v>
      </c>
      <c r="AA437" s="108">
        <f t="shared" si="321"/>
        <v>45313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22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3"/>
      <c r="DH437" s="1"/>
      <c r="DI437" s="1"/>
      <c r="DJ437" s="1"/>
      <c r="DK437" s="1"/>
      <c r="DL437" s="1"/>
      <c r="DM437" s="1"/>
      <c r="DN437" s="1"/>
      <c r="DO437" s="1"/>
      <c r="DP437" s="1"/>
      <c r="DQ437" s="4"/>
      <c r="DR437" s="1"/>
      <c r="DS437" s="1"/>
      <c r="DT437" s="1"/>
      <c r="DU437" s="1"/>
      <c r="DV437" s="1"/>
      <c r="DW437" s="1"/>
    </row>
    <row r="438" spans="1:127" ht="15" x14ac:dyDescent="0.2">
      <c r="A438" s="102">
        <f t="shared" si="313"/>
        <v>45314</v>
      </c>
      <c r="B438" s="103">
        <f t="shared" si="305"/>
        <v>485.50483030000004</v>
      </c>
      <c r="C438" s="180">
        <f t="shared" si="323"/>
        <v>474.64860471681925</v>
      </c>
      <c r="D438" s="104">
        <f t="shared" si="314"/>
        <v>1115.8150000000001</v>
      </c>
      <c r="E438" s="105">
        <f t="shared" si="326"/>
        <v>1124.0719999999999</v>
      </c>
      <c r="F438" s="106">
        <f t="shared" si="327"/>
        <v>45282</v>
      </c>
      <c r="G438" s="107">
        <f t="shared" si="306"/>
        <v>7.3999722176165683E-3</v>
      </c>
      <c r="H438" s="108">
        <f t="shared" si="319"/>
        <v>45342</v>
      </c>
      <c r="I438" s="108">
        <f t="shared" si="307"/>
        <v>45342</v>
      </c>
      <c r="J438" s="109">
        <f t="shared" si="315"/>
        <v>19</v>
      </c>
      <c r="K438" s="109">
        <f t="shared" si="330"/>
        <v>1</v>
      </c>
      <c r="L438" s="8">
        <f t="shared" si="316"/>
        <v>1.0003881100000001</v>
      </c>
      <c r="M438" s="110">
        <f t="shared" si="329"/>
        <v>1.0059311</v>
      </c>
      <c r="N438" s="110">
        <f t="shared" si="324"/>
        <v>1.0218732807297191</v>
      </c>
      <c r="O438" s="103">
        <f t="shared" si="328"/>
        <v>1.0222698699999999</v>
      </c>
      <c r="P438" s="103">
        <f t="shared" si="308"/>
        <v>485.21896743000002</v>
      </c>
      <c r="Q438" s="11">
        <f t="shared" si="322"/>
        <v>0</v>
      </c>
      <c r="R438" s="30">
        <f t="shared" si="317"/>
        <v>0</v>
      </c>
      <c r="S438" s="8">
        <f t="shared" si="309"/>
        <v>0</v>
      </c>
      <c r="T438" s="113">
        <f t="shared" si="318"/>
        <v>0.16</v>
      </c>
      <c r="U438" s="111">
        <f t="shared" si="325"/>
        <v>1</v>
      </c>
      <c r="V438" s="111">
        <v>252</v>
      </c>
      <c r="W438" s="110">
        <f t="shared" si="310"/>
        <v>1.0005891419999999</v>
      </c>
      <c r="X438" s="103">
        <f t="shared" si="311"/>
        <v>0.28586286999999999</v>
      </c>
      <c r="Y438" s="103">
        <f t="shared" si="312"/>
        <v>0</v>
      </c>
      <c r="Z438" s="114" t="str">
        <f t="shared" si="320"/>
        <v>A+J=</v>
      </c>
      <c r="AA438" s="108">
        <f t="shared" si="321"/>
        <v>45342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22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3"/>
      <c r="DH438" s="1"/>
      <c r="DI438" s="1"/>
      <c r="DJ438" s="1"/>
      <c r="DK438" s="1"/>
      <c r="DL438" s="1"/>
      <c r="DM438" s="1"/>
      <c r="DN438" s="1"/>
      <c r="DO438" s="1"/>
      <c r="DP438" s="1"/>
      <c r="DQ438" s="4"/>
      <c r="DR438" s="1"/>
      <c r="DS438" s="1"/>
      <c r="DT438" s="1"/>
      <c r="DU438" s="1"/>
      <c r="DV438" s="1"/>
      <c r="DW438" s="1"/>
    </row>
    <row r="439" spans="1:127" ht="15" x14ac:dyDescent="0.2">
      <c r="A439" s="102">
        <f t="shared" si="313"/>
        <v>45315</v>
      </c>
      <c r="B439" s="103">
        <f t="shared" si="305"/>
        <v>485.97940460000001</v>
      </c>
      <c r="C439" s="180">
        <f t="shared" si="323"/>
        <v>474.64860471681925</v>
      </c>
      <c r="D439" s="104">
        <f t="shared" si="314"/>
        <v>1115.8150000000001</v>
      </c>
      <c r="E439" s="105">
        <f t="shared" si="326"/>
        <v>1124.0719999999999</v>
      </c>
      <c r="F439" s="106">
        <f t="shared" si="327"/>
        <v>45282</v>
      </c>
      <c r="G439" s="107">
        <f t="shared" si="306"/>
        <v>7.3999722176165683E-3</v>
      </c>
      <c r="H439" s="108">
        <f t="shared" si="319"/>
        <v>45342</v>
      </c>
      <c r="I439" s="108">
        <f t="shared" si="307"/>
        <v>45342</v>
      </c>
      <c r="J439" s="109">
        <f t="shared" si="315"/>
        <v>19</v>
      </c>
      <c r="K439" s="109">
        <f t="shared" si="330"/>
        <v>2</v>
      </c>
      <c r="L439" s="8">
        <f t="shared" si="316"/>
        <v>1.0007763700000001</v>
      </c>
      <c r="M439" s="110">
        <f t="shared" si="329"/>
        <v>1.0059311</v>
      </c>
      <c r="N439" s="110">
        <f t="shared" si="324"/>
        <v>1.0218732807297191</v>
      </c>
      <c r="O439" s="103">
        <f t="shared" si="328"/>
        <v>1.02266663</v>
      </c>
      <c r="P439" s="103">
        <f t="shared" si="308"/>
        <v>485.40728901</v>
      </c>
      <c r="Q439" s="11">
        <f t="shared" si="322"/>
        <v>0</v>
      </c>
      <c r="R439" s="30">
        <f t="shared" si="317"/>
        <v>0</v>
      </c>
      <c r="S439" s="8">
        <f t="shared" si="309"/>
        <v>0</v>
      </c>
      <c r="T439" s="113">
        <f t="shared" si="318"/>
        <v>0.16</v>
      </c>
      <c r="U439" s="111">
        <f t="shared" si="325"/>
        <v>2</v>
      </c>
      <c r="V439" s="111">
        <v>252</v>
      </c>
      <c r="W439" s="110">
        <f t="shared" si="310"/>
        <v>1.0011786300000001</v>
      </c>
      <c r="X439" s="103">
        <f t="shared" si="311"/>
        <v>0.57211559000000001</v>
      </c>
      <c r="Y439" s="103">
        <f t="shared" si="312"/>
        <v>0</v>
      </c>
      <c r="Z439" s="114" t="str">
        <f t="shared" si="320"/>
        <v>A+J=</v>
      </c>
      <c r="AA439" s="108">
        <f t="shared" si="321"/>
        <v>45342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22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3"/>
      <c r="DH439" s="1"/>
      <c r="DI439" s="1"/>
      <c r="DJ439" s="1"/>
      <c r="DK439" s="1"/>
      <c r="DL439" s="1"/>
      <c r="DM439" s="1"/>
      <c r="DN439" s="1"/>
      <c r="DO439" s="1"/>
      <c r="DP439" s="1"/>
      <c r="DQ439" s="4"/>
      <c r="DR439" s="1"/>
      <c r="DS439" s="1"/>
      <c r="DT439" s="1"/>
      <c r="DU439" s="1"/>
      <c r="DV439" s="1"/>
      <c r="DW439" s="1"/>
    </row>
    <row r="440" spans="1:127" ht="15" x14ac:dyDescent="0.2">
      <c r="A440" s="102">
        <f t="shared" si="313"/>
        <v>45316</v>
      </c>
      <c r="B440" s="103">
        <f t="shared" si="305"/>
        <v>486.45444172000003</v>
      </c>
      <c r="C440" s="180">
        <f t="shared" si="323"/>
        <v>474.64860471681925</v>
      </c>
      <c r="D440" s="104">
        <f t="shared" si="314"/>
        <v>1115.8150000000001</v>
      </c>
      <c r="E440" s="105">
        <f t="shared" si="326"/>
        <v>1124.0719999999999</v>
      </c>
      <c r="F440" s="106">
        <f t="shared" si="327"/>
        <v>45282</v>
      </c>
      <c r="G440" s="107">
        <f t="shared" si="306"/>
        <v>7.3999722176165683E-3</v>
      </c>
      <c r="H440" s="108">
        <f t="shared" si="319"/>
        <v>45342</v>
      </c>
      <c r="I440" s="108">
        <f t="shared" si="307"/>
        <v>45342</v>
      </c>
      <c r="J440" s="109">
        <f t="shared" si="315"/>
        <v>19</v>
      </c>
      <c r="K440" s="109">
        <f t="shared" si="330"/>
        <v>3</v>
      </c>
      <c r="L440" s="8">
        <f t="shared" si="316"/>
        <v>1.00116479</v>
      </c>
      <c r="M440" s="110">
        <f t="shared" si="329"/>
        <v>1.0059311</v>
      </c>
      <c r="N440" s="110">
        <f t="shared" si="324"/>
        <v>1.0218732807297191</v>
      </c>
      <c r="O440" s="103">
        <f t="shared" si="328"/>
        <v>1.0230635400000001</v>
      </c>
      <c r="P440" s="103">
        <f t="shared" si="308"/>
        <v>485.59568179000001</v>
      </c>
      <c r="Q440" s="11">
        <f t="shared" si="322"/>
        <v>0</v>
      </c>
      <c r="R440" s="30">
        <f t="shared" si="317"/>
        <v>0</v>
      </c>
      <c r="S440" s="8">
        <f t="shared" si="309"/>
        <v>0</v>
      </c>
      <c r="T440" s="113">
        <f t="shared" si="318"/>
        <v>0.16</v>
      </c>
      <c r="U440" s="111">
        <f t="shared" si="325"/>
        <v>3</v>
      </c>
      <c r="V440" s="111">
        <v>252</v>
      </c>
      <c r="W440" s="110">
        <f t="shared" si="310"/>
        <v>1.001768467</v>
      </c>
      <c r="X440" s="103">
        <f t="shared" si="311"/>
        <v>0.85875992999999995</v>
      </c>
      <c r="Y440" s="103">
        <f t="shared" si="312"/>
        <v>0</v>
      </c>
      <c r="Z440" s="114" t="str">
        <f t="shared" si="320"/>
        <v>A+J=</v>
      </c>
      <c r="AA440" s="108">
        <f t="shared" si="321"/>
        <v>45342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22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3"/>
      <c r="DH440" s="1"/>
      <c r="DI440" s="1"/>
      <c r="DJ440" s="1"/>
      <c r="DK440" s="1"/>
      <c r="DL440" s="1"/>
      <c r="DM440" s="1"/>
      <c r="DN440" s="1"/>
      <c r="DO440" s="1"/>
      <c r="DP440" s="1"/>
      <c r="DQ440" s="4"/>
      <c r="DR440" s="1"/>
      <c r="DS440" s="1"/>
      <c r="DT440" s="1"/>
      <c r="DU440" s="1"/>
      <c r="DV440" s="1"/>
      <c r="DW440" s="1"/>
    </row>
    <row r="441" spans="1:127" ht="15" x14ac:dyDescent="0.2">
      <c r="A441" s="102">
        <f t="shared" si="313"/>
        <v>45317</v>
      </c>
      <c r="B441" s="103">
        <f t="shared" si="305"/>
        <v>486.92994054000002</v>
      </c>
      <c r="C441" s="180">
        <f t="shared" si="323"/>
        <v>474.64860471681925</v>
      </c>
      <c r="D441" s="104">
        <f t="shared" si="314"/>
        <v>1115.8150000000001</v>
      </c>
      <c r="E441" s="105">
        <f t="shared" si="326"/>
        <v>1124.0719999999999</v>
      </c>
      <c r="F441" s="106">
        <f t="shared" si="327"/>
        <v>45282</v>
      </c>
      <c r="G441" s="107">
        <f t="shared" si="306"/>
        <v>7.3999722176165683E-3</v>
      </c>
      <c r="H441" s="108">
        <f t="shared" si="319"/>
        <v>45342</v>
      </c>
      <c r="I441" s="108">
        <f t="shared" si="307"/>
        <v>45342</v>
      </c>
      <c r="J441" s="109">
        <f t="shared" si="315"/>
        <v>19</v>
      </c>
      <c r="K441" s="109">
        <f t="shared" si="330"/>
        <v>4</v>
      </c>
      <c r="L441" s="8">
        <f t="shared" si="316"/>
        <v>1.00155335</v>
      </c>
      <c r="M441" s="110">
        <f t="shared" si="329"/>
        <v>1.0059311</v>
      </c>
      <c r="N441" s="110">
        <f t="shared" si="324"/>
        <v>1.0218732807297191</v>
      </c>
      <c r="O441" s="103">
        <f t="shared" si="328"/>
        <v>1.0234605999999999</v>
      </c>
      <c r="P441" s="103">
        <f t="shared" si="308"/>
        <v>485.78414577000001</v>
      </c>
      <c r="Q441" s="11">
        <f t="shared" si="322"/>
        <v>0</v>
      </c>
      <c r="R441" s="30">
        <f t="shared" si="317"/>
        <v>0</v>
      </c>
      <c r="S441" s="8">
        <f t="shared" si="309"/>
        <v>0</v>
      </c>
      <c r="T441" s="113">
        <f t="shared" si="318"/>
        <v>0.16</v>
      </c>
      <c r="U441" s="111">
        <f t="shared" si="325"/>
        <v>4</v>
      </c>
      <c r="V441" s="111">
        <v>252</v>
      </c>
      <c r="W441" s="110">
        <f t="shared" si="310"/>
        <v>1.0023586499999999</v>
      </c>
      <c r="X441" s="103">
        <f t="shared" si="311"/>
        <v>1.14579477</v>
      </c>
      <c r="Y441" s="103">
        <f t="shared" si="312"/>
        <v>0</v>
      </c>
      <c r="Z441" s="114" t="str">
        <f t="shared" si="320"/>
        <v>A+J=</v>
      </c>
      <c r="AA441" s="108">
        <f t="shared" si="321"/>
        <v>45342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22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3"/>
      <c r="DH441" s="1"/>
      <c r="DI441" s="1"/>
      <c r="DJ441" s="1"/>
      <c r="DK441" s="1"/>
      <c r="DL441" s="1"/>
      <c r="DM441" s="1"/>
      <c r="DN441" s="1"/>
      <c r="DO441" s="1"/>
      <c r="DP441" s="1"/>
      <c r="DQ441" s="4"/>
      <c r="DR441" s="1"/>
      <c r="DS441" s="1"/>
      <c r="DT441" s="1"/>
      <c r="DU441" s="1"/>
      <c r="DV441" s="1"/>
      <c r="DW441" s="1"/>
    </row>
    <row r="442" spans="1:127" ht="15" x14ac:dyDescent="0.2">
      <c r="A442" s="102">
        <f t="shared" si="313"/>
        <v>45318</v>
      </c>
      <c r="B442" s="103">
        <f t="shared" si="305"/>
        <v>487.40591233999999</v>
      </c>
      <c r="C442" s="180">
        <f t="shared" si="323"/>
        <v>474.64860471681925</v>
      </c>
      <c r="D442" s="104">
        <f t="shared" si="314"/>
        <v>1115.8150000000001</v>
      </c>
      <c r="E442" s="105">
        <f t="shared" si="326"/>
        <v>1124.0719999999999</v>
      </c>
      <c r="F442" s="106">
        <f t="shared" si="327"/>
        <v>45282</v>
      </c>
      <c r="G442" s="107">
        <f t="shared" si="306"/>
        <v>7.3999722176165683E-3</v>
      </c>
      <c r="H442" s="108">
        <f t="shared" si="319"/>
        <v>45342</v>
      </c>
      <c r="I442" s="108">
        <f t="shared" si="307"/>
        <v>45342</v>
      </c>
      <c r="J442" s="109">
        <f t="shared" si="315"/>
        <v>19</v>
      </c>
      <c r="K442" s="109">
        <f t="shared" si="330"/>
        <v>5</v>
      </c>
      <c r="L442" s="8">
        <f t="shared" si="316"/>
        <v>1.0019420699999999</v>
      </c>
      <c r="M442" s="110">
        <f t="shared" si="329"/>
        <v>1.0059311</v>
      </c>
      <c r="N442" s="110">
        <f t="shared" si="324"/>
        <v>1.0218732807297191</v>
      </c>
      <c r="O442" s="103">
        <f t="shared" si="328"/>
        <v>1.0238578300000001</v>
      </c>
      <c r="P442" s="103">
        <f t="shared" si="308"/>
        <v>485.97269043</v>
      </c>
      <c r="Q442" s="11">
        <f t="shared" si="322"/>
        <v>0</v>
      </c>
      <c r="R442" s="30">
        <f t="shared" si="317"/>
        <v>0</v>
      </c>
      <c r="S442" s="8">
        <f t="shared" si="309"/>
        <v>0</v>
      </c>
      <c r="T442" s="113">
        <f t="shared" si="318"/>
        <v>0.16</v>
      </c>
      <c r="U442" s="111">
        <f t="shared" si="325"/>
        <v>5</v>
      </c>
      <c r="V442" s="111">
        <v>252</v>
      </c>
      <c r="W442" s="110">
        <f t="shared" si="310"/>
        <v>1.0029491820000001</v>
      </c>
      <c r="X442" s="103">
        <f t="shared" si="311"/>
        <v>1.4332219100000001</v>
      </c>
      <c r="Y442" s="103">
        <f t="shared" si="312"/>
        <v>0</v>
      </c>
      <c r="Z442" s="114" t="str">
        <f t="shared" si="320"/>
        <v>A+J=</v>
      </c>
      <c r="AA442" s="108">
        <f t="shared" si="321"/>
        <v>45342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22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3"/>
      <c r="DH442" s="1"/>
      <c r="DI442" s="1"/>
      <c r="DJ442" s="1"/>
      <c r="DK442" s="1"/>
      <c r="DL442" s="1"/>
      <c r="DM442" s="1"/>
      <c r="DN442" s="1"/>
      <c r="DO442" s="1"/>
      <c r="DP442" s="1"/>
      <c r="DQ442" s="4"/>
      <c r="DR442" s="1"/>
      <c r="DS442" s="1"/>
      <c r="DT442" s="1"/>
      <c r="DU442" s="1"/>
      <c r="DV442" s="1"/>
      <c r="DW442" s="1"/>
    </row>
    <row r="443" spans="1:127" ht="15" x14ac:dyDescent="0.2">
      <c r="A443" s="102">
        <f t="shared" si="313"/>
        <v>45319</v>
      </c>
      <c r="B443" s="103">
        <f t="shared" si="305"/>
        <v>487.40591233999999</v>
      </c>
      <c r="C443" s="180">
        <f t="shared" si="323"/>
        <v>474.64860471681925</v>
      </c>
      <c r="D443" s="104">
        <f t="shared" si="314"/>
        <v>1115.8150000000001</v>
      </c>
      <c r="E443" s="105">
        <f t="shared" si="326"/>
        <v>1124.0719999999999</v>
      </c>
      <c r="F443" s="106">
        <f t="shared" si="327"/>
        <v>45282</v>
      </c>
      <c r="G443" s="107">
        <f t="shared" si="306"/>
        <v>7.3999722176165683E-3</v>
      </c>
      <c r="H443" s="108">
        <f t="shared" si="319"/>
        <v>45342</v>
      </c>
      <c r="I443" s="108">
        <f t="shared" si="307"/>
        <v>45342</v>
      </c>
      <c r="J443" s="109">
        <f t="shared" si="315"/>
        <v>19</v>
      </c>
      <c r="K443" s="109">
        <f t="shared" si="330"/>
        <v>5</v>
      </c>
      <c r="L443" s="8">
        <f t="shared" si="316"/>
        <v>1.0019420699999999</v>
      </c>
      <c r="M443" s="110">
        <f t="shared" si="329"/>
        <v>1.0059311</v>
      </c>
      <c r="N443" s="110">
        <f t="shared" si="324"/>
        <v>1.0218732807297191</v>
      </c>
      <c r="O443" s="103">
        <f t="shared" si="328"/>
        <v>1.0238578300000001</v>
      </c>
      <c r="P443" s="103">
        <f t="shared" si="308"/>
        <v>485.97269043</v>
      </c>
      <c r="Q443" s="11">
        <f t="shared" si="322"/>
        <v>0</v>
      </c>
      <c r="R443" s="30">
        <f t="shared" si="317"/>
        <v>0</v>
      </c>
      <c r="S443" s="8">
        <f t="shared" si="309"/>
        <v>0</v>
      </c>
      <c r="T443" s="113">
        <f t="shared" si="318"/>
        <v>0.16</v>
      </c>
      <c r="U443" s="111">
        <f t="shared" si="325"/>
        <v>5</v>
      </c>
      <c r="V443" s="111">
        <v>252</v>
      </c>
      <c r="W443" s="110">
        <f t="shared" si="310"/>
        <v>1.0029491820000001</v>
      </c>
      <c r="X443" s="103">
        <f t="shared" si="311"/>
        <v>1.4332219100000001</v>
      </c>
      <c r="Y443" s="103">
        <f t="shared" si="312"/>
        <v>0</v>
      </c>
      <c r="Z443" s="114" t="str">
        <f t="shared" si="320"/>
        <v>A+J=</v>
      </c>
      <c r="AA443" s="108">
        <f t="shared" si="321"/>
        <v>45342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22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3"/>
      <c r="DH443" s="1"/>
      <c r="DI443" s="1"/>
      <c r="DJ443" s="1"/>
      <c r="DK443" s="1"/>
      <c r="DL443" s="1"/>
      <c r="DM443" s="1"/>
      <c r="DN443" s="1"/>
      <c r="DO443" s="1"/>
      <c r="DP443" s="1"/>
      <c r="DQ443" s="4"/>
      <c r="DR443" s="1"/>
      <c r="DS443" s="1"/>
      <c r="DT443" s="1"/>
      <c r="DU443" s="1"/>
      <c r="DV443" s="1"/>
      <c r="DW443" s="1"/>
    </row>
    <row r="444" spans="1:127" ht="15" x14ac:dyDescent="0.2">
      <c r="A444" s="102">
        <f t="shared" si="313"/>
        <v>45320</v>
      </c>
      <c r="B444" s="103">
        <f t="shared" si="305"/>
        <v>487.40591233999999</v>
      </c>
      <c r="C444" s="180">
        <f t="shared" si="323"/>
        <v>474.64860471681925</v>
      </c>
      <c r="D444" s="104">
        <f t="shared" si="314"/>
        <v>1115.8150000000001</v>
      </c>
      <c r="E444" s="105">
        <f t="shared" si="326"/>
        <v>1124.0719999999999</v>
      </c>
      <c r="F444" s="106">
        <f t="shared" si="327"/>
        <v>45282</v>
      </c>
      <c r="G444" s="107">
        <f t="shared" si="306"/>
        <v>7.3999722176165683E-3</v>
      </c>
      <c r="H444" s="108">
        <f t="shared" si="319"/>
        <v>45342</v>
      </c>
      <c r="I444" s="108">
        <f t="shared" si="307"/>
        <v>45342</v>
      </c>
      <c r="J444" s="109">
        <f t="shared" si="315"/>
        <v>19</v>
      </c>
      <c r="K444" s="109">
        <f t="shared" si="330"/>
        <v>5</v>
      </c>
      <c r="L444" s="8">
        <f t="shared" si="316"/>
        <v>1.0019420699999999</v>
      </c>
      <c r="M444" s="110">
        <f t="shared" si="329"/>
        <v>1.0059311</v>
      </c>
      <c r="N444" s="110">
        <f t="shared" si="324"/>
        <v>1.0218732807297191</v>
      </c>
      <c r="O444" s="103">
        <f t="shared" si="328"/>
        <v>1.0238578300000001</v>
      </c>
      <c r="P444" s="103">
        <f t="shared" si="308"/>
        <v>485.97269043</v>
      </c>
      <c r="Q444" s="11">
        <f t="shared" si="322"/>
        <v>0</v>
      </c>
      <c r="R444" s="30">
        <f t="shared" si="317"/>
        <v>0</v>
      </c>
      <c r="S444" s="8">
        <f t="shared" si="309"/>
        <v>0</v>
      </c>
      <c r="T444" s="113">
        <f t="shared" si="318"/>
        <v>0.16</v>
      </c>
      <c r="U444" s="111">
        <f t="shared" si="325"/>
        <v>5</v>
      </c>
      <c r="V444" s="111">
        <v>252</v>
      </c>
      <c r="W444" s="110">
        <f t="shared" si="310"/>
        <v>1.0029491820000001</v>
      </c>
      <c r="X444" s="103">
        <f t="shared" si="311"/>
        <v>1.4332219100000001</v>
      </c>
      <c r="Y444" s="103">
        <f t="shared" si="312"/>
        <v>0</v>
      </c>
      <c r="Z444" s="114" t="str">
        <f t="shared" si="320"/>
        <v>A+J=</v>
      </c>
      <c r="AA444" s="108">
        <f t="shared" si="321"/>
        <v>45342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22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3"/>
      <c r="DH444" s="1"/>
      <c r="DI444" s="1"/>
      <c r="DJ444" s="1"/>
      <c r="DK444" s="1"/>
      <c r="DL444" s="1"/>
      <c r="DM444" s="1"/>
      <c r="DN444" s="1"/>
      <c r="DO444" s="1"/>
      <c r="DP444" s="1"/>
      <c r="DQ444" s="4"/>
      <c r="DR444" s="1"/>
      <c r="DS444" s="1"/>
      <c r="DT444" s="1"/>
      <c r="DU444" s="1"/>
      <c r="DV444" s="1"/>
      <c r="DW444" s="1"/>
    </row>
    <row r="445" spans="1:127" ht="15" x14ac:dyDescent="0.2">
      <c r="A445" s="102">
        <f t="shared" si="313"/>
        <v>45321</v>
      </c>
      <c r="B445" s="103">
        <f t="shared" si="305"/>
        <v>487.88234221000005</v>
      </c>
      <c r="C445" s="180">
        <f t="shared" si="323"/>
        <v>474.64860471681925</v>
      </c>
      <c r="D445" s="104">
        <f t="shared" si="314"/>
        <v>1115.8150000000001</v>
      </c>
      <c r="E445" s="105">
        <f t="shared" si="326"/>
        <v>1124.0719999999999</v>
      </c>
      <c r="F445" s="106">
        <f t="shared" si="327"/>
        <v>45282</v>
      </c>
      <c r="G445" s="107">
        <f t="shared" si="306"/>
        <v>7.3999722176165683E-3</v>
      </c>
      <c r="H445" s="108">
        <f t="shared" si="319"/>
        <v>45342</v>
      </c>
      <c r="I445" s="108">
        <f t="shared" si="307"/>
        <v>45342</v>
      </c>
      <c r="J445" s="109">
        <f t="shared" si="315"/>
        <v>19</v>
      </c>
      <c r="K445" s="109">
        <f t="shared" si="330"/>
        <v>6</v>
      </c>
      <c r="L445" s="8">
        <f t="shared" si="316"/>
        <v>1.00233094</v>
      </c>
      <c r="M445" s="110">
        <f t="shared" si="329"/>
        <v>1.0059311</v>
      </c>
      <c r="N445" s="110">
        <f t="shared" si="324"/>
        <v>1.0218732807297191</v>
      </c>
      <c r="O445" s="103">
        <f t="shared" si="328"/>
        <v>1.0242552</v>
      </c>
      <c r="P445" s="103">
        <f t="shared" si="308"/>
        <v>486.16130155000002</v>
      </c>
      <c r="Q445" s="11">
        <f t="shared" si="322"/>
        <v>0</v>
      </c>
      <c r="R445" s="30">
        <f t="shared" si="317"/>
        <v>0</v>
      </c>
      <c r="S445" s="8">
        <f t="shared" si="309"/>
        <v>0</v>
      </c>
      <c r="T445" s="113">
        <f t="shared" si="318"/>
        <v>0.16</v>
      </c>
      <c r="U445" s="111">
        <f t="shared" si="325"/>
        <v>6</v>
      </c>
      <c r="V445" s="111">
        <v>252</v>
      </c>
      <c r="W445" s="110">
        <f t="shared" si="310"/>
        <v>1.003540061</v>
      </c>
      <c r="X445" s="103">
        <f t="shared" si="311"/>
        <v>1.7210406600000001</v>
      </c>
      <c r="Y445" s="103">
        <f t="shared" si="312"/>
        <v>0</v>
      </c>
      <c r="Z445" s="114" t="str">
        <f t="shared" si="320"/>
        <v>A+J=</v>
      </c>
      <c r="AA445" s="108">
        <f t="shared" si="321"/>
        <v>45342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22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3"/>
      <c r="DH445" s="1"/>
      <c r="DI445" s="1"/>
      <c r="DJ445" s="1"/>
      <c r="DK445" s="1"/>
      <c r="DL445" s="1"/>
      <c r="DM445" s="1"/>
      <c r="DN445" s="1"/>
      <c r="DO445" s="1"/>
      <c r="DP445" s="1"/>
      <c r="DQ445" s="4"/>
      <c r="DR445" s="1"/>
      <c r="DS445" s="1"/>
      <c r="DT445" s="1"/>
      <c r="DU445" s="1"/>
      <c r="DV445" s="1"/>
      <c r="DW445" s="1"/>
    </row>
    <row r="446" spans="1:127" ht="15" x14ac:dyDescent="0.2">
      <c r="A446" s="102">
        <f t="shared" si="313"/>
        <v>45322</v>
      </c>
      <c r="B446" s="103">
        <f t="shared" si="305"/>
        <v>488.35924048000004</v>
      </c>
      <c r="C446" s="180">
        <f t="shared" si="323"/>
        <v>474.64860471681925</v>
      </c>
      <c r="D446" s="104">
        <f t="shared" si="314"/>
        <v>1115.8150000000001</v>
      </c>
      <c r="E446" s="105">
        <f t="shared" si="326"/>
        <v>1124.0719999999999</v>
      </c>
      <c r="F446" s="106">
        <f t="shared" si="327"/>
        <v>45282</v>
      </c>
      <c r="G446" s="107">
        <f t="shared" si="306"/>
        <v>7.3999722176165683E-3</v>
      </c>
      <c r="H446" s="108">
        <f t="shared" si="319"/>
        <v>45342</v>
      </c>
      <c r="I446" s="108">
        <f t="shared" si="307"/>
        <v>45342</v>
      </c>
      <c r="J446" s="109">
        <f t="shared" si="315"/>
        <v>19</v>
      </c>
      <c r="K446" s="109">
        <f t="shared" si="330"/>
        <v>7</v>
      </c>
      <c r="L446" s="8">
        <f t="shared" si="316"/>
        <v>1.0027199600000001</v>
      </c>
      <c r="M446" s="110">
        <f t="shared" si="329"/>
        <v>1.0059311</v>
      </c>
      <c r="N446" s="110">
        <f t="shared" si="324"/>
        <v>1.0218732807297191</v>
      </c>
      <c r="O446" s="103">
        <f t="shared" si="328"/>
        <v>1.0246527299999999</v>
      </c>
      <c r="P446" s="103">
        <f t="shared" si="308"/>
        <v>486.34998861000003</v>
      </c>
      <c r="Q446" s="11">
        <f t="shared" si="322"/>
        <v>0</v>
      </c>
      <c r="R446" s="30">
        <f t="shared" si="317"/>
        <v>0</v>
      </c>
      <c r="S446" s="8">
        <f t="shared" si="309"/>
        <v>0</v>
      </c>
      <c r="T446" s="113">
        <f t="shared" si="318"/>
        <v>0.16</v>
      </c>
      <c r="U446" s="111">
        <f t="shared" si="325"/>
        <v>7</v>
      </c>
      <c r="V446" s="111">
        <v>252</v>
      </c>
      <c r="W446" s="110">
        <f t="shared" si="310"/>
        <v>1.004131288</v>
      </c>
      <c r="X446" s="103">
        <f t="shared" si="311"/>
        <v>2.0092518699999999</v>
      </c>
      <c r="Y446" s="103">
        <f t="shared" si="312"/>
        <v>0</v>
      </c>
      <c r="Z446" s="114" t="str">
        <f t="shared" si="320"/>
        <v>A+J=</v>
      </c>
      <c r="AA446" s="108">
        <f t="shared" si="321"/>
        <v>45342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22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3"/>
      <c r="DH446" s="1"/>
      <c r="DI446" s="1"/>
      <c r="DJ446" s="1"/>
      <c r="DK446" s="1"/>
      <c r="DL446" s="1"/>
      <c r="DM446" s="1"/>
      <c r="DN446" s="1"/>
      <c r="DO446" s="1"/>
      <c r="DP446" s="1"/>
      <c r="DQ446" s="4"/>
      <c r="DR446" s="1"/>
      <c r="DS446" s="1"/>
      <c r="DT446" s="1"/>
      <c r="DU446" s="1"/>
      <c r="DV446" s="1"/>
      <c r="DW446" s="1"/>
    </row>
    <row r="447" spans="1:127" ht="15" x14ac:dyDescent="0.2">
      <c r="A447" s="102">
        <f t="shared" si="313"/>
        <v>45323</v>
      </c>
      <c r="B447" s="103">
        <f t="shared" si="305"/>
        <v>488.83659841999997</v>
      </c>
      <c r="C447" s="180">
        <f t="shared" si="323"/>
        <v>474.64860471681925</v>
      </c>
      <c r="D447" s="104">
        <f t="shared" si="314"/>
        <v>1115.8150000000001</v>
      </c>
      <c r="E447" s="105">
        <f t="shared" si="326"/>
        <v>1124.0719999999999</v>
      </c>
      <c r="F447" s="106">
        <f t="shared" si="327"/>
        <v>45282</v>
      </c>
      <c r="G447" s="107">
        <f t="shared" si="306"/>
        <v>7.3999722176165683E-3</v>
      </c>
      <c r="H447" s="108">
        <f t="shared" si="319"/>
        <v>45342</v>
      </c>
      <c r="I447" s="108">
        <f t="shared" si="307"/>
        <v>45342</v>
      </c>
      <c r="J447" s="109">
        <f t="shared" si="315"/>
        <v>19</v>
      </c>
      <c r="K447" s="109">
        <f t="shared" si="330"/>
        <v>8</v>
      </c>
      <c r="L447" s="8">
        <f t="shared" si="316"/>
        <v>1.00310912</v>
      </c>
      <c r="M447" s="110">
        <f t="shared" si="329"/>
        <v>1.0059311</v>
      </c>
      <c r="N447" s="110">
        <f t="shared" si="324"/>
        <v>1.0218732807297191</v>
      </c>
      <c r="O447" s="103">
        <f t="shared" si="328"/>
        <v>1.0250504</v>
      </c>
      <c r="P447" s="103">
        <f t="shared" si="308"/>
        <v>486.53874211999999</v>
      </c>
      <c r="Q447" s="11">
        <f t="shared" si="322"/>
        <v>0</v>
      </c>
      <c r="R447" s="30">
        <f t="shared" si="317"/>
        <v>0</v>
      </c>
      <c r="S447" s="8">
        <f t="shared" si="309"/>
        <v>0</v>
      </c>
      <c r="T447" s="113">
        <f t="shared" si="318"/>
        <v>0.16</v>
      </c>
      <c r="U447" s="111">
        <f t="shared" si="325"/>
        <v>8</v>
      </c>
      <c r="V447" s="111">
        <v>252</v>
      </c>
      <c r="W447" s="110">
        <f t="shared" si="310"/>
        <v>1.0047228640000001</v>
      </c>
      <c r="X447" s="103">
        <f t="shared" si="311"/>
        <v>2.2978562999999999</v>
      </c>
      <c r="Y447" s="103">
        <f t="shared" si="312"/>
        <v>0</v>
      </c>
      <c r="Z447" s="114" t="str">
        <f t="shared" si="320"/>
        <v>A+J=</v>
      </c>
      <c r="AA447" s="108">
        <f t="shared" si="321"/>
        <v>45342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22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3"/>
      <c r="DH447" s="1"/>
      <c r="DI447" s="1"/>
      <c r="DJ447" s="1"/>
      <c r="DK447" s="1"/>
      <c r="DL447" s="1"/>
      <c r="DM447" s="1"/>
      <c r="DN447" s="1"/>
      <c r="DO447" s="1"/>
      <c r="DP447" s="1"/>
      <c r="DQ447" s="4"/>
      <c r="DR447" s="1"/>
      <c r="DS447" s="1"/>
      <c r="DT447" s="1"/>
      <c r="DU447" s="1"/>
      <c r="DV447" s="1"/>
      <c r="DW447" s="1"/>
    </row>
    <row r="448" spans="1:127" ht="15" x14ac:dyDescent="0.2">
      <c r="A448" s="102">
        <f t="shared" si="313"/>
        <v>45324</v>
      </c>
      <c r="B448" s="103">
        <f t="shared" si="305"/>
        <v>489.3144302</v>
      </c>
      <c r="C448" s="180">
        <f t="shared" si="323"/>
        <v>474.64860471681925</v>
      </c>
      <c r="D448" s="104">
        <f t="shared" si="314"/>
        <v>1115.8150000000001</v>
      </c>
      <c r="E448" s="105">
        <f t="shared" si="326"/>
        <v>1124.0719999999999</v>
      </c>
      <c r="F448" s="106">
        <f t="shared" si="327"/>
        <v>45282</v>
      </c>
      <c r="G448" s="107">
        <f t="shared" si="306"/>
        <v>7.3999722176165683E-3</v>
      </c>
      <c r="H448" s="108">
        <f t="shared" si="319"/>
        <v>45342</v>
      </c>
      <c r="I448" s="108">
        <f t="shared" si="307"/>
        <v>45342</v>
      </c>
      <c r="J448" s="109">
        <f t="shared" si="315"/>
        <v>19</v>
      </c>
      <c r="K448" s="109">
        <f t="shared" si="330"/>
        <v>9</v>
      </c>
      <c r="L448" s="8">
        <f t="shared" si="316"/>
        <v>1.00349844</v>
      </c>
      <c r="M448" s="110">
        <f t="shared" si="329"/>
        <v>1.0059311</v>
      </c>
      <c r="N448" s="110">
        <f t="shared" si="324"/>
        <v>1.0218732807297191</v>
      </c>
      <c r="O448" s="103">
        <f t="shared" si="328"/>
        <v>1.02544824</v>
      </c>
      <c r="P448" s="103">
        <f t="shared" si="308"/>
        <v>486.72757632000003</v>
      </c>
      <c r="Q448" s="11">
        <f t="shared" si="322"/>
        <v>0</v>
      </c>
      <c r="R448" s="30">
        <f t="shared" si="317"/>
        <v>0</v>
      </c>
      <c r="S448" s="8">
        <f t="shared" si="309"/>
        <v>0</v>
      </c>
      <c r="T448" s="113">
        <f t="shared" si="318"/>
        <v>0.16</v>
      </c>
      <c r="U448" s="111">
        <f t="shared" si="325"/>
        <v>9</v>
      </c>
      <c r="V448" s="111">
        <v>252</v>
      </c>
      <c r="W448" s="110">
        <f t="shared" si="310"/>
        <v>1.005314788</v>
      </c>
      <c r="X448" s="103">
        <f t="shared" si="311"/>
        <v>2.58685388</v>
      </c>
      <c r="Y448" s="103">
        <f t="shared" si="312"/>
        <v>0</v>
      </c>
      <c r="Z448" s="114" t="str">
        <f t="shared" si="320"/>
        <v>A+J=</v>
      </c>
      <c r="AA448" s="108">
        <f t="shared" si="321"/>
        <v>45342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22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3"/>
      <c r="DH448" s="1"/>
      <c r="DI448" s="1"/>
      <c r="DJ448" s="1"/>
      <c r="DK448" s="1"/>
      <c r="DL448" s="1"/>
      <c r="DM448" s="1"/>
      <c r="DN448" s="1"/>
      <c r="DO448" s="1"/>
      <c r="DP448" s="1"/>
      <c r="DQ448" s="4"/>
      <c r="DR448" s="1"/>
      <c r="DS448" s="1"/>
      <c r="DT448" s="1"/>
      <c r="DU448" s="1"/>
      <c r="DV448" s="1"/>
      <c r="DW448" s="1"/>
    </row>
    <row r="449" spans="1:127" ht="15" x14ac:dyDescent="0.2">
      <c r="A449" s="102">
        <f t="shared" si="313"/>
        <v>45325</v>
      </c>
      <c r="B449" s="103">
        <f t="shared" si="305"/>
        <v>489.79273183999999</v>
      </c>
      <c r="C449" s="180">
        <f t="shared" si="323"/>
        <v>474.64860471681925</v>
      </c>
      <c r="D449" s="104">
        <f t="shared" si="314"/>
        <v>1115.8150000000001</v>
      </c>
      <c r="E449" s="105">
        <f t="shared" si="326"/>
        <v>1124.0719999999999</v>
      </c>
      <c r="F449" s="106">
        <f t="shared" si="327"/>
        <v>45282</v>
      </c>
      <c r="G449" s="107">
        <f t="shared" si="306"/>
        <v>7.3999722176165683E-3</v>
      </c>
      <c r="H449" s="108">
        <f t="shared" si="319"/>
        <v>45342</v>
      </c>
      <c r="I449" s="108">
        <f t="shared" si="307"/>
        <v>45342</v>
      </c>
      <c r="J449" s="109">
        <f t="shared" si="315"/>
        <v>19</v>
      </c>
      <c r="K449" s="109">
        <f t="shared" si="330"/>
        <v>10</v>
      </c>
      <c r="L449" s="8">
        <f t="shared" si="316"/>
        <v>1.0038879199999999</v>
      </c>
      <c r="M449" s="110">
        <f t="shared" si="329"/>
        <v>1.0059311</v>
      </c>
      <c r="N449" s="110">
        <f t="shared" si="324"/>
        <v>1.0218732807297191</v>
      </c>
      <c r="O449" s="103">
        <f t="shared" si="328"/>
        <v>1.0258462399999999</v>
      </c>
      <c r="P449" s="103">
        <f t="shared" si="308"/>
        <v>486.91648645999999</v>
      </c>
      <c r="Q449" s="11">
        <f t="shared" si="322"/>
        <v>0</v>
      </c>
      <c r="R449" s="30">
        <f t="shared" si="317"/>
        <v>0</v>
      </c>
      <c r="S449" s="8">
        <f t="shared" si="309"/>
        <v>0</v>
      </c>
      <c r="T449" s="113">
        <f t="shared" si="318"/>
        <v>0.16</v>
      </c>
      <c r="U449" s="111">
        <f t="shared" si="325"/>
        <v>10</v>
      </c>
      <c r="V449" s="111">
        <v>252</v>
      </c>
      <c r="W449" s="110">
        <f t="shared" si="310"/>
        <v>1.005907061</v>
      </c>
      <c r="X449" s="103">
        <f t="shared" si="311"/>
        <v>2.8762453799999999</v>
      </c>
      <c r="Y449" s="103">
        <f t="shared" si="312"/>
        <v>0</v>
      </c>
      <c r="Z449" s="114" t="str">
        <f t="shared" si="320"/>
        <v>A+J=</v>
      </c>
      <c r="AA449" s="108">
        <f t="shared" si="321"/>
        <v>45342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22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3"/>
      <c r="DH449" s="1"/>
      <c r="DI449" s="1"/>
      <c r="DJ449" s="1"/>
      <c r="DK449" s="1"/>
      <c r="DL449" s="1"/>
      <c r="DM449" s="1"/>
      <c r="DN449" s="1"/>
      <c r="DO449" s="1"/>
      <c r="DP449" s="1"/>
      <c r="DQ449" s="4"/>
      <c r="DR449" s="1"/>
      <c r="DS449" s="1"/>
      <c r="DT449" s="1"/>
      <c r="DU449" s="1"/>
      <c r="DV449" s="1"/>
      <c r="DW449" s="1"/>
    </row>
    <row r="450" spans="1:127" ht="15" x14ac:dyDescent="0.2">
      <c r="A450" s="102">
        <f t="shared" si="313"/>
        <v>45326</v>
      </c>
      <c r="B450" s="103">
        <f t="shared" si="305"/>
        <v>489.79273183999999</v>
      </c>
      <c r="C450" s="180">
        <f t="shared" si="323"/>
        <v>474.64860471681925</v>
      </c>
      <c r="D450" s="104">
        <f t="shared" si="314"/>
        <v>1115.8150000000001</v>
      </c>
      <c r="E450" s="105">
        <f t="shared" si="326"/>
        <v>1124.0719999999999</v>
      </c>
      <c r="F450" s="106">
        <f t="shared" si="327"/>
        <v>45282</v>
      </c>
      <c r="G450" s="107">
        <f t="shared" si="306"/>
        <v>7.3999722176165683E-3</v>
      </c>
      <c r="H450" s="108">
        <f t="shared" si="319"/>
        <v>45342</v>
      </c>
      <c r="I450" s="108">
        <f t="shared" si="307"/>
        <v>45342</v>
      </c>
      <c r="J450" s="109">
        <f t="shared" si="315"/>
        <v>19</v>
      </c>
      <c r="K450" s="109">
        <f t="shared" si="330"/>
        <v>10</v>
      </c>
      <c r="L450" s="8">
        <f t="shared" si="316"/>
        <v>1.0038879199999999</v>
      </c>
      <c r="M450" s="110">
        <f t="shared" si="329"/>
        <v>1.0059311</v>
      </c>
      <c r="N450" s="110">
        <f t="shared" si="324"/>
        <v>1.0218732807297191</v>
      </c>
      <c r="O450" s="103">
        <f t="shared" si="328"/>
        <v>1.0258462399999999</v>
      </c>
      <c r="P450" s="103">
        <f t="shared" si="308"/>
        <v>486.91648645999999</v>
      </c>
      <c r="Q450" s="11">
        <f t="shared" si="322"/>
        <v>0</v>
      </c>
      <c r="R450" s="30">
        <f t="shared" si="317"/>
        <v>0</v>
      </c>
      <c r="S450" s="8">
        <f t="shared" si="309"/>
        <v>0</v>
      </c>
      <c r="T450" s="113">
        <f t="shared" si="318"/>
        <v>0.16</v>
      </c>
      <c r="U450" s="111">
        <f t="shared" si="325"/>
        <v>10</v>
      </c>
      <c r="V450" s="111">
        <v>252</v>
      </c>
      <c r="W450" s="110">
        <f t="shared" si="310"/>
        <v>1.005907061</v>
      </c>
      <c r="X450" s="103">
        <f t="shared" si="311"/>
        <v>2.8762453799999999</v>
      </c>
      <c r="Y450" s="103">
        <f t="shared" si="312"/>
        <v>0</v>
      </c>
      <c r="Z450" s="114" t="str">
        <f t="shared" si="320"/>
        <v>A+J=</v>
      </c>
      <c r="AA450" s="108">
        <f t="shared" si="321"/>
        <v>45342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22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3"/>
      <c r="DH450" s="1"/>
      <c r="DI450" s="1"/>
      <c r="DJ450" s="1"/>
      <c r="DK450" s="1"/>
      <c r="DL450" s="1"/>
      <c r="DM450" s="1"/>
      <c r="DN450" s="1"/>
      <c r="DO450" s="1"/>
      <c r="DP450" s="1"/>
      <c r="DQ450" s="4"/>
      <c r="DR450" s="1"/>
      <c r="DS450" s="1"/>
      <c r="DT450" s="1"/>
      <c r="DU450" s="1"/>
      <c r="DV450" s="1"/>
      <c r="DW450" s="1"/>
    </row>
    <row r="451" spans="1:127" ht="15" x14ac:dyDescent="0.2">
      <c r="A451" s="102">
        <f t="shared" si="313"/>
        <v>45327</v>
      </c>
      <c r="B451" s="103">
        <f t="shared" si="305"/>
        <v>489.79273183999999</v>
      </c>
      <c r="C451" s="180">
        <f t="shared" si="323"/>
        <v>474.64860471681925</v>
      </c>
      <c r="D451" s="104">
        <f t="shared" si="314"/>
        <v>1115.8150000000001</v>
      </c>
      <c r="E451" s="105">
        <f t="shared" si="326"/>
        <v>1124.0719999999999</v>
      </c>
      <c r="F451" s="106">
        <f t="shared" si="327"/>
        <v>45282</v>
      </c>
      <c r="G451" s="107">
        <f t="shared" si="306"/>
        <v>7.3999722176165683E-3</v>
      </c>
      <c r="H451" s="108">
        <f t="shared" si="319"/>
        <v>45342</v>
      </c>
      <c r="I451" s="108">
        <f t="shared" si="307"/>
        <v>45342</v>
      </c>
      <c r="J451" s="109">
        <f t="shared" si="315"/>
        <v>19</v>
      </c>
      <c r="K451" s="109">
        <f t="shared" si="330"/>
        <v>10</v>
      </c>
      <c r="L451" s="8">
        <f t="shared" si="316"/>
        <v>1.0038879199999999</v>
      </c>
      <c r="M451" s="110">
        <f t="shared" si="329"/>
        <v>1.0059311</v>
      </c>
      <c r="N451" s="110">
        <f t="shared" si="324"/>
        <v>1.0218732807297191</v>
      </c>
      <c r="O451" s="103">
        <f t="shared" si="328"/>
        <v>1.0258462399999999</v>
      </c>
      <c r="P451" s="103">
        <f t="shared" si="308"/>
        <v>486.91648645999999</v>
      </c>
      <c r="Q451" s="11">
        <f t="shared" si="322"/>
        <v>0</v>
      </c>
      <c r="R451" s="30">
        <f t="shared" si="317"/>
        <v>0</v>
      </c>
      <c r="S451" s="8">
        <f t="shared" si="309"/>
        <v>0</v>
      </c>
      <c r="T451" s="113">
        <f t="shared" si="318"/>
        <v>0.16</v>
      </c>
      <c r="U451" s="111">
        <f t="shared" si="325"/>
        <v>10</v>
      </c>
      <c r="V451" s="111">
        <v>252</v>
      </c>
      <c r="W451" s="110">
        <f t="shared" si="310"/>
        <v>1.005907061</v>
      </c>
      <c r="X451" s="103">
        <f t="shared" si="311"/>
        <v>2.8762453799999999</v>
      </c>
      <c r="Y451" s="103">
        <f t="shared" si="312"/>
        <v>0</v>
      </c>
      <c r="Z451" s="114" t="str">
        <f t="shared" si="320"/>
        <v>A+J=</v>
      </c>
      <c r="AA451" s="108">
        <f t="shared" si="321"/>
        <v>45342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22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3"/>
      <c r="DH451" s="1"/>
      <c r="DI451" s="1"/>
      <c r="DJ451" s="1"/>
      <c r="DK451" s="1"/>
      <c r="DL451" s="1"/>
      <c r="DM451" s="1"/>
      <c r="DN451" s="1"/>
      <c r="DO451" s="1"/>
      <c r="DP451" s="1"/>
      <c r="DQ451" s="4"/>
      <c r="DR451" s="1"/>
      <c r="DS451" s="1"/>
      <c r="DT451" s="1"/>
      <c r="DU451" s="1"/>
      <c r="DV451" s="1"/>
      <c r="DW451" s="1"/>
    </row>
    <row r="452" spans="1:127" ht="15" x14ac:dyDescent="0.2">
      <c r="A452" s="102">
        <f t="shared" si="313"/>
        <v>45328</v>
      </c>
      <c r="B452" s="103">
        <f t="shared" si="305"/>
        <v>490.27149414999997</v>
      </c>
      <c r="C452" s="180">
        <f t="shared" si="323"/>
        <v>474.64860471681925</v>
      </c>
      <c r="D452" s="104">
        <f t="shared" si="314"/>
        <v>1115.8150000000001</v>
      </c>
      <c r="E452" s="105">
        <f t="shared" si="326"/>
        <v>1124.0719999999999</v>
      </c>
      <c r="F452" s="106">
        <f t="shared" si="327"/>
        <v>45282</v>
      </c>
      <c r="G452" s="107">
        <f t="shared" si="306"/>
        <v>7.3999722176165683E-3</v>
      </c>
      <c r="H452" s="108">
        <f t="shared" si="319"/>
        <v>45342</v>
      </c>
      <c r="I452" s="108">
        <f t="shared" si="307"/>
        <v>45342</v>
      </c>
      <c r="J452" s="109">
        <f t="shared" si="315"/>
        <v>19</v>
      </c>
      <c r="K452" s="109">
        <f t="shared" si="330"/>
        <v>11</v>
      </c>
      <c r="L452" s="8">
        <f t="shared" si="316"/>
        <v>1.0042775399999999</v>
      </c>
      <c r="M452" s="110">
        <f t="shared" si="329"/>
        <v>1.0059311</v>
      </c>
      <c r="N452" s="110">
        <f t="shared" si="324"/>
        <v>1.0218732807297191</v>
      </c>
      <c r="O452" s="103">
        <f t="shared" si="328"/>
        <v>1.0262443800000001</v>
      </c>
      <c r="P452" s="103">
        <f t="shared" si="308"/>
        <v>487.10546305999998</v>
      </c>
      <c r="Q452" s="11">
        <f t="shared" si="322"/>
        <v>0</v>
      </c>
      <c r="R452" s="30">
        <f t="shared" si="317"/>
        <v>0</v>
      </c>
      <c r="S452" s="8">
        <f t="shared" si="309"/>
        <v>0</v>
      </c>
      <c r="T452" s="113">
        <f t="shared" si="318"/>
        <v>0.16</v>
      </c>
      <c r="U452" s="111">
        <f t="shared" si="325"/>
        <v>11</v>
      </c>
      <c r="V452" s="111">
        <v>252</v>
      </c>
      <c r="W452" s="110">
        <f t="shared" si="310"/>
        <v>1.0064996829999999</v>
      </c>
      <c r="X452" s="103">
        <f t="shared" si="311"/>
        <v>3.1660310900000002</v>
      </c>
      <c r="Y452" s="103">
        <f t="shared" si="312"/>
        <v>0</v>
      </c>
      <c r="Z452" s="114" t="str">
        <f t="shared" si="320"/>
        <v>A+J=</v>
      </c>
      <c r="AA452" s="108">
        <f t="shared" si="321"/>
        <v>45342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22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3"/>
      <c r="DH452" s="1"/>
      <c r="DI452" s="1"/>
      <c r="DJ452" s="1"/>
      <c r="DK452" s="1"/>
      <c r="DL452" s="1"/>
      <c r="DM452" s="1"/>
      <c r="DN452" s="1"/>
      <c r="DO452" s="1"/>
      <c r="DP452" s="1"/>
      <c r="DQ452" s="4"/>
      <c r="DR452" s="1"/>
      <c r="DS452" s="1"/>
      <c r="DT452" s="1"/>
      <c r="DU452" s="1"/>
      <c r="DV452" s="1"/>
      <c r="DW452" s="1"/>
    </row>
    <row r="453" spans="1:127" ht="15" x14ac:dyDescent="0.2">
      <c r="A453" s="102">
        <f t="shared" si="313"/>
        <v>45329</v>
      </c>
      <c r="B453" s="103">
        <f t="shared" si="305"/>
        <v>490.75072699000003</v>
      </c>
      <c r="C453" s="180">
        <f t="shared" si="323"/>
        <v>474.64860471681925</v>
      </c>
      <c r="D453" s="104">
        <f t="shared" si="314"/>
        <v>1115.8150000000001</v>
      </c>
      <c r="E453" s="105">
        <f t="shared" si="326"/>
        <v>1124.0719999999999</v>
      </c>
      <c r="F453" s="106">
        <f t="shared" si="327"/>
        <v>45282</v>
      </c>
      <c r="G453" s="107">
        <f t="shared" si="306"/>
        <v>7.3999722176165683E-3</v>
      </c>
      <c r="H453" s="108">
        <f t="shared" si="319"/>
        <v>45342</v>
      </c>
      <c r="I453" s="108">
        <f t="shared" si="307"/>
        <v>45342</v>
      </c>
      <c r="J453" s="109">
        <f t="shared" si="315"/>
        <v>19</v>
      </c>
      <c r="K453" s="109">
        <f t="shared" si="330"/>
        <v>12</v>
      </c>
      <c r="L453" s="8">
        <f t="shared" si="316"/>
        <v>1.0046673100000001</v>
      </c>
      <c r="M453" s="110">
        <f t="shared" si="329"/>
        <v>1.0059311</v>
      </c>
      <c r="N453" s="110">
        <f t="shared" si="324"/>
        <v>1.0218732807297191</v>
      </c>
      <c r="O453" s="103">
        <f t="shared" si="328"/>
        <v>1.0266426799999999</v>
      </c>
      <c r="P453" s="103">
        <f t="shared" si="308"/>
        <v>487.29451560000001</v>
      </c>
      <c r="Q453" s="11">
        <f t="shared" si="322"/>
        <v>0</v>
      </c>
      <c r="R453" s="30">
        <f t="shared" si="317"/>
        <v>0</v>
      </c>
      <c r="S453" s="8">
        <f t="shared" si="309"/>
        <v>0</v>
      </c>
      <c r="T453" s="113">
        <f t="shared" si="318"/>
        <v>0.16</v>
      </c>
      <c r="U453" s="111">
        <f t="shared" si="325"/>
        <v>12</v>
      </c>
      <c r="V453" s="111">
        <v>252</v>
      </c>
      <c r="W453" s="110">
        <f t="shared" si="310"/>
        <v>1.007092654</v>
      </c>
      <c r="X453" s="103">
        <f t="shared" si="311"/>
        <v>3.45621139</v>
      </c>
      <c r="Y453" s="103">
        <f t="shared" si="312"/>
        <v>0</v>
      </c>
      <c r="Z453" s="114" t="str">
        <f t="shared" si="320"/>
        <v>A+J=</v>
      </c>
      <c r="AA453" s="108">
        <f t="shared" si="321"/>
        <v>45342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22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3"/>
      <c r="DH453" s="1"/>
      <c r="DI453" s="1"/>
      <c r="DJ453" s="1"/>
      <c r="DK453" s="1"/>
      <c r="DL453" s="1"/>
      <c r="DM453" s="1"/>
      <c r="DN453" s="1"/>
      <c r="DO453" s="1"/>
      <c r="DP453" s="1"/>
      <c r="DQ453" s="4"/>
      <c r="DR453" s="1"/>
      <c r="DS453" s="1"/>
      <c r="DT453" s="1"/>
      <c r="DU453" s="1"/>
      <c r="DV453" s="1"/>
      <c r="DW453" s="1"/>
    </row>
    <row r="454" spans="1:127" ht="15" x14ac:dyDescent="0.2">
      <c r="A454" s="102">
        <f t="shared" si="313"/>
        <v>45330</v>
      </c>
      <c r="B454" s="103">
        <f t="shared" si="305"/>
        <v>491.23042591000001</v>
      </c>
      <c r="C454" s="180">
        <f t="shared" si="323"/>
        <v>474.64860471681925</v>
      </c>
      <c r="D454" s="104">
        <f t="shared" si="314"/>
        <v>1115.8150000000001</v>
      </c>
      <c r="E454" s="105">
        <f t="shared" si="326"/>
        <v>1124.0719999999999</v>
      </c>
      <c r="F454" s="106">
        <f t="shared" si="327"/>
        <v>45282</v>
      </c>
      <c r="G454" s="107">
        <f t="shared" si="306"/>
        <v>7.3999722176165683E-3</v>
      </c>
      <c r="H454" s="108">
        <f t="shared" si="319"/>
        <v>45342</v>
      </c>
      <c r="I454" s="108">
        <f t="shared" si="307"/>
        <v>45342</v>
      </c>
      <c r="J454" s="109">
        <f t="shared" si="315"/>
        <v>19</v>
      </c>
      <c r="K454" s="109">
        <f t="shared" si="330"/>
        <v>13</v>
      </c>
      <c r="L454" s="8">
        <f t="shared" si="316"/>
        <v>1.00505724</v>
      </c>
      <c r="M454" s="110">
        <f t="shared" si="329"/>
        <v>1.0059311</v>
      </c>
      <c r="N454" s="110">
        <f t="shared" si="324"/>
        <v>1.0218732807297191</v>
      </c>
      <c r="O454" s="103">
        <f t="shared" si="328"/>
        <v>1.02704113</v>
      </c>
      <c r="P454" s="103">
        <f t="shared" si="308"/>
        <v>487.48363934000002</v>
      </c>
      <c r="Q454" s="11">
        <f t="shared" si="322"/>
        <v>0</v>
      </c>
      <c r="R454" s="30">
        <f t="shared" si="317"/>
        <v>0</v>
      </c>
      <c r="S454" s="8">
        <f t="shared" si="309"/>
        <v>0</v>
      </c>
      <c r="T454" s="113">
        <f t="shared" si="318"/>
        <v>0.16</v>
      </c>
      <c r="U454" s="111">
        <f t="shared" si="325"/>
        <v>13</v>
      </c>
      <c r="V454" s="111">
        <v>252</v>
      </c>
      <c r="W454" s="110">
        <f t="shared" si="310"/>
        <v>1.0076859739999999</v>
      </c>
      <c r="X454" s="103">
        <f t="shared" si="311"/>
        <v>3.7467865699999998</v>
      </c>
      <c r="Y454" s="103">
        <f t="shared" si="312"/>
        <v>0</v>
      </c>
      <c r="Z454" s="114" t="str">
        <f t="shared" si="320"/>
        <v>A+J=</v>
      </c>
      <c r="AA454" s="108">
        <f t="shared" si="321"/>
        <v>45342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22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3"/>
      <c r="DH454" s="1"/>
      <c r="DI454" s="1"/>
      <c r="DJ454" s="1"/>
      <c r="DK454" s="1"/>
      <c r="DL454" s="1"/>
      <c r="DM454" s="1"/>
      <c r="DN454" s="1"/>
      <c r="DO454" s="1"/>
      <c r="DP454" s="1"/>
      <c r="DQ454" s="4"/>
      <c r="DR454" s="1"/>
      <c r="DS454" s="1"/>
      <c r="DT454" s="1"/>
      <c r="DU454" s="1"/>
      <c r="DV454" s="1"/>
      <c r="DW454" s="1"/>
    </row>
    <row r="455" spans="1:127" ht="15" x14ac:dyDescent="0.2">
      <c r="A455" s="102">
        <f t="shared" si="313"/>
        <v>45331</v>
      </c>
      <c r="B455" s="103">
        <f t="shared" si="305"/>
        <v>491.71059651000002</v>
      </c>
      <c r="C455" s="180">
        <f t="shared" si="323"/>
        <v>474.64860471681925</v>
      </c>
      <c r="D455" s="104">
        <f t="shared" si="314"/>
        <v>1115.8150000000001</v>
      </c>
      <c r="E455" s="105">
        <f t="shared" si="326"/>
        <v>1124.0719999999999</v>
      </c>
      <c r="F455" s="106">
        <f t="shared" si="327"/>
        <v>45282</v>
      </c>
      <c r="G455" s="107">
        <f t="shared" si="306"/>
        <v>7.3999722176165683E-3</v>
      </c>
      <c r="H455" s="108">
        <f t="shared" si="319"/>
        <v>45342</v>
      </c>
      <c r="I455" s="108">
        <f t="shared" si="307"/>
        <v>45342</v>
      </c>
      <c r="J455" s="109">
        <f t="shared" si="315"/>
        <v>19</v>
      </c>
      <c r="K455" s="109">
        <f t="shared" si="330"/>
        <v>14</v>
      </c>
      <c r="L455" s="8">
        <f t="shared" si="316"/>
        <v>1.0054473100000001</v>
      </c>
      <c r="M455" s="110">
        <f t="shared" si="329"/>
        <v>1.0059311</v>
      </c>
      <c r="N455" s="110">
        <f t="shared" si="324"/>
        <v>1.0218732807297191</v>
      </c>
      <c r="O455" s="103">
        <f t="shared" si="328"/>
        <v>1.0274397399999999</v>
      </c>
      <c r="P455" s="103">
        <f t="shared" si="308"/>
        <v>487.67283902000003</v>
      </c>
      <c r="Q455" s="11">
        <f t="shared" si="322"/>
        <v>0</v>
      </c>
      <c r="R455" s="30">
        <f t="shared" si="317"/>
        <v>0</v>
      </c>
      <c r="S455" s="8">
        <f t="shared" si="309"/>
        <v>0</v>
      </c>
      <c r="T455" s="113">
        <f t="shared" si="318"/>
        <v>0.16</v>
      </c>
      <c r="U455" s="111">
        <f t="shared" si="325"/>
        <v>14</v>
      </c>
      <c r="V455" s="111">
        <v>252</v>
      </c>
      <c r="W455" s="110">
        <f t="shared" si="310"/>
        <v>1.0082796439999999</v>
      </c>
      <c r="X455" s="103">
        <f t="shared" si="311"/>
        <v>4.0377574899999997</v>
      </c>
      <c r="Y455" s="103">
        <f t="shared" si="312"/>
        <v>0</v>
      </c>
      <c r="Z455" s="114" t="str">
        <f t="shared" si="320"/>
        <v>A+J=</v>
      </c>
      <c r="AA455" s="108">
        <f t="shared" si="321"/>
        <v>45342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22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3"/>
      <c r="DH455" s="1"/>
      <c r="DI455" s="1"/>
      <c r="DJ455" s="1"/>
      <c r="DK455" s="1"/>
      <c r="DL455" s="1"/>
      <c r="DM455" s="1"/>
      <c r="DN455" s="1"/>
      <c r="DO455" s="1"/>
      <c r="DP455" s="1"/>
      <c r="DQ455" s="4"/>
      <c r="DR455" s="1"/>
      <c r="DS455" s="1"/>
      <c r="DT455" s="1"/>
      <c r="DU455" s="1"/>
      <c r="DV455" s="1"/>
      <c r="DW455" s="1"/>
    </row>
    <row r="456" spans="1:127" ht="15" x14ac:dyDescent="0.2">
      <c r="A456" s="102">
        <f t="shared" si="313"/>
        <v>45332</v>
      </c>
      <c r="B456" s="103">
        <f t="shared" si="305"/>
        <v>492.19123432999999</v>
      </c>
      <c r="C456" s="180">
        <f t="shared" si="323"/>
        <v>474.64860471681925</v>
      </c>
      <c r="D456" s="104">
        <f t="shared" si="314"/>
        <v>1115.8150000000001</v>
      </c>
      <c r="E456" s="105">
        <f t="shared" si="326"/>
        <v>1124.0719999999999</v>
      </c>
      <c r="F456" s="106">
        <f t="shared" si="327"/>
        <v>45282</v>
      </c>
      <c r="G456" s="107">
        <f t="shared" si="306"/>
        <v>7.3999722176165683E-3</v>
      </c>
      <c r="H456" s="108">
        <f t="shared" si="319"/>
        <v>45342</v>
      </c>
      <c r="I456" s="108">
        <f t="shared" si="307"/>
        <v>45342</v>
      </c>
      <c r="J456" s="109">
        <f t="shared" si="315"/>
        <v>19</v>
      </c>
      <c r="K456" s="109">
        <f t="shared" si="330"/>
        <v>15</v>
      </c>
      <c r="L456" s="8">
        <f t="shared" si="316"/>
        <v>1.0058375399999999</v>
      </c>
      <c r="M456" s="110">
        <f t="shared" si="329"/>
        <v>1.0059311</v>
      </c>
      <c r="N456" s="110">
        <f t="shared" si="324"/>
        <v>1.0218732807297191</v>
      </c>
      <c r="O456" s="103">
        <f t="shared" si="328"/>
        <v>1.0278385000000001</v>
      </c>
      <c r="P456" s="103">
        <f t="shared" si="308"/>
        <v>487.86210989</v>
      </c>
      <c r="Q456" s="11">
        <f t="shared" si="322"/>
        <v>0</v>
      </c>
      <c r="R456" s="30">
        <f t="shared" si="317"/>
        <v>0</v>
      </c>
      <c r="S456" s="8">
        <f t="shared" si="309"/>
        <v>0</v>
      </c>
      <c r="T456" s="113">
        <f t="shared" si="318"/>
        <v>0.16</v>
      </c>
      <c r="U456" s="111">
        <f t="shared" si="325"/>
        <v>15</v>
      </c>
      <c r="V456" s="111">
        <v>252</v>
      </c>
      <c r="W456" s="110">
        <f t="shared" si="310"/>
        <v>1.008873664</v>
      </c>
      <c r="X456" s="103">
        <f t="shared" si="311"/>
        <v>4.3291244400000002</v>
      </c>
      <c r="Y456" s="103">
        <f t="shared" si="312"/>
        <v>0</v>
      </c>
      <c r="Z456" s="114" t="str">
        <f t="shared" si="320"/>
        <v>A+J=</v>
      </c>
      <c r="AA456" s="108">
        <f t="shared" si="321"/>
        <v>45342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22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3"/>
      <c r="DH456" s="1"/>
      <c r="DI456" s="1"/>
      <c r="DJ456" s="1"/>
      <c r="DK456" s="1"/>
      <c r="DL456" s="1"/>
      <c r="DM456" s="1"/>
      <c r="DN456" s="1"/>
      <c r="DO456" s="1"/>
      <c r="DP456" s="1"/>
      <c r="DQ456" s="4"/>
      <c r="DR456" s="1"/>
      <c r="DS456" s="1"/>
      <c r="DT456" s="1"/>
      <c r="DU456" s="1"/>
      <c r="DV456" s="1"/>
      <c r="DW456" s="1"/>
    </row>
    <row r="457" spans="1:127" ht="15" x14ac:dyDescent="0.2">
      <c r="A457" s="102">
        <f t="shared" si="313"/>
        <v>45333</v>
      </c>
      <c r="B457" s="103">
        <f t="shared" si="305"/>
        <v>492.19123432999999</v>
      </c>
      <c r="C457" s="180">
        <f t="shared" si="323"/>
        <v>474.64860471681925</v>
      </c>
      <c r="D457" s="104">
        <f t="shared" si="314"/>
        <v>1115.8150000000001</v>
      </c>
      <c r="E457" s="105">
        <f t="shared" si="326"/>
        <v>1124.0719999999999</v>
      </c>
      <c r="F457" s="106">
        <f t="shared" si="327"/>
        <v>45282</v>
      </c>
      <c r="G457" s="107">
        <f t="shared" si="306"/>
        <v>7.3999722176165683E-3</v>
      </c>
      <c r="H457" s="108">
        <f t="shared" si="319"/>
        <v>45342</v>
      </c>
      <c r="I457" s="108">
        <f t="shared" si="307"/>
        <v>45342</v>
      </c>
      <c r="J457" s="109">
        <f t="shared" si="315"/>
        <v>19</v>
      </c>
      <c r="K457" s="109">
        <f t="shared" si="330"/>
        <v>15</v>
      </c>
      <c r="L457" s="8">
        <f t="shared" si="316"/>
        <v>1.0058375399999999</v>
      </c>
      <c r="M457" s="110">
        <f t="shared" si="329"/>
        <v>1.0059311</v>
      </c>
      <c r="N457" s="110">
        <f t="shared" si="324"/>
        <v>1.0218732807297191</v>
      </c>
      <c r="O457" s="103">
        <f t="shared" si="328"/>
        <v>1.0278385000000001</v>
      </c>
      <c r="P457" s="103">
        <f t="shared" si="308"/>
        <v>487.86210989</v>
      </c>
      <c r="Q457" s="11">
        <f t="shared" si="322"/>
        <v>0</v>
      </c>
      <c r="R457" s="30">
        <f t="shared" si="317"/>
        <v>0</v>
      </c>
      <c r="S457" s="8">
        <f t="shared" si="309"/>
        <v>0</v>
      </c>
      <c r="T457" s="113">
        <f t="shared" si="318"/>
        <v>0.16</v>
      </c>
      <c r="U457" s="111">
        <f t="shared" si="325"/>
        <v>15</v>
      </c>
      <c r="V457" s="111">
        <v>252</v>
      </c>
      <c r="W457" s="110">
        <f t="shared" si="310"/>
        <v>1.008873664</v>
      </c>
      <c r="X457" s="103">
        <f t="shared" si="311"/>
        <v>4.3291244400000002</v>
      </c>
      <c r="Y457" s="103">
        <f t="shared" si="312"/>
        <v>0</v>
      </c>
      <c r="Z457" s="114" t="str">
        <f t="shared" si="320"/>
        <v>A+J=</v>
      </c>
      <c r="AA457" s="108">
        <f t="shared" si="321"/>
        <v>45342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22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3"/>
      <c r="DH457" s="1"/>
      <c r="DI457" s="1"/>
      <c r="DJ457" s="1"/>
      <c r="DK457" s="1"/>
      <c r="DL457" s="1"/>
      <c r="DM457" s="1"/>
      <c r="DN457" s="1"/>
      <c r="DO457" s="1"/>
      <c r="DP457" s="1"/>
      <c r="DQ457" s="4"/>
      <c r="DR457" s="1"/>
      <c r="DS457" s="1"/>
      <c r="DT457" s="1"/>
      <c r="DU457" s="1"/>
      <c r="DV457" s="1"/>
      <c r="DW457" s="1"/>
    </row>
    <row r="458" spans="1:127" ht="15" x14ac:dyDescent="0.2">
      <c r="A458" s="102">
        <f t="shared" si="313"/>
        <v>45334</v>
      </c>
      <c r="B458" s="103">
        <f t="shared" ref="B458:B521" si="331">(P458+X458)</f>
        <v>492.19123432999999</v>
      </c>
      <c r="C458" s="180">
        <f t="shared" si="323"/>
        <v>474.64860471681925</v>
      </c>
      <c r="D458" s="104">
        <f t="shared" si="314"/>
        <v>1115.8150000000001</v>
      </c>
      <c r="E458" s="105">
        <f t="shared" si="326"/>
        <v>1124.0719999999999</v>
      </c>
      <c r="F458" s="106">
        <f t="shared" si="327"/>
        <v>45282</v>
      </c>
      <c r="G458" s="107">
        <f t="shared" ref="G458:G521" si="332">(E458/D458)-1</f>
        <v>7.3999722176165683E-3</v>
      </c>
      <c r="H458" s="108">
        <f t="shared" si="319"/>
        <v>45342</v>
      </c>
      <c r="I458" s="108">
        <f t="shared" ref="I458:I521" si="333">IF(A458&gt;I457,H458,I457)</f>
        <v>45342</v>
      </c>
      <c r="J458" s="109">
        <f t="shared" si="315"/>
        <v>19</v>
      </c>
      <c r="K458" s="109">
        <f t="shared" si="330"/>
        <v>15</v>
      </c>
      <c r="L458" s="8">
        <f t="shared" si="316"/>
        <v>1.0058375399999999</v>
      </c>
      <c r="M458" s="110">
        <f t="shared" si="329"/>
        <v>1.0059311</v>
      </c>
      <c r="N458" s="110">
        <f t="shared" si="324"/>
        <v>1.0218732807297191</v>
      </c>
      <c r="O458" s="103">
        <f t="shared" si="328"/>
        <v>1.0278385000000001</v>
      </c>
      <c r="P458" s="103">
        <f t="shared" ref="P458:P521" si="334">TRUNC(C458*O458,8)</f>
        <v>487.86210989</v>
      </c>
      <c r="Q458" s="11">
        <f t="shared" si="322"/>
        <v>0</v>
      </c>
      <c r="R458" s="30">
        <f t="shared" si="317"/>
        <v>0</v>
      </c>
      <c r="S458" s="8">
        <f t="shared" ref="S458:S521" si="335">IF(R458&gt;0,TRUNC(R458*P458,8),0)</f>
        <v>0</v>
      </c>
      <c r="T458" s="113">
        <f t="shared" si="318"/>
        <v>0.16</v>
      </c>
      <c r="U458" s="111">
        <f t="shared" si="325"/>
        <v>15</v>
      </c>
      <c r="V458" s="111">
        <v>252</v>
      </c>
      <c r="W458" s="110">
        <f t="shared" ref="W458:W521" si="336">ROUND((1+T458)^TRUNC((U458/V458),9),9)</f>
        <v>1.008873664</v>
      </c>
      <c r="X458" s="103">
        <f t="shared" ref="X458:X521" si="337">TRUNC((P458*(W458-1)),8)</f>
        <v>4.3291244400000002</v>
      </c>
      <c r="Y458" s="103">
        <f t="shared" ref="Y458:Y521" si="338">IF(Q458&gt;0,S458+X458,0)</f>
        <v>0</v>
      </c>
      <c r="Z458" s="114" t="str">
        <f t="shared" si="320"/>
        <v>A+J=</v>
      </c>
      <c r="AA458" s="108">
        <f t="shared" si="321"/>
        <v>45342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22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3"/>
      <c r="DH458" s="1"/>
      <c r="DI458" s="1"/>
      <c r="DJ458" s="1"/>
      <c r="DK458" s="1"/>
      <c r="DL458" s="1"/>
      <c r="DM458" s="1"/>
      <c r="DN458" s="1"/>
      <c r="DO458" s="1"/>
      <c r="DP458" s="1"/>
      <c r="DQ458" s="4"/>
      <c r="DR458" s="1"/>
      <c r="DS458" s="1"/>
      <c r="DT458" s="1"/>
      <c r="DU458" s="1"/>
      <c r="DV458" s="1"/>
      <c r="DW458" s="1"/>
    </row>
    <row r="459" spans="1:127" ht="15" x14ac:dyDescent="0.2">
      <c r="A459" s="102">
        <f t="shared" ref="A459:A522" si="339">(A458+1)</f>
        <v>45335</v>
      </c>
      <c r="B459" s="103">
        <f t="shared" si="331"/>
        <v>492.19123432999999</v>
      </c>
      <c r="C459" s="180">
        <f t="shared" si="323"/>
        <v>474.64860471681925</v>
      </c>
      <c r="D459" s="104">
        <f t="shared" ref="D459:D522" si="340">IF(E459=E458,D458,E458)</f>
        <v>1115.8150000000001</v>
      </c>
      <c r="E459" s="105">
        <f t="shared" si="326"/>
        <v>1124.0719999999999</v>
      </c>
      <c r="F459" s="106">
        <f t="shared" si="327"/>
        <v>45282</v>
      </c>
      <c r="G459" s="107">
        <f t="shared" si="332"/>
        <v>7.3999722176165683E-3</v>
      </c>
      <c r="H459" s="108">
        <f t="shared" si="319"/>
        <v>45342</v>
      </c>
      <c r="I459" s="108">
        <f t="shared" si="333"/>
        <v>45342</v>
      </c>
      <c r="J459" s="109">
        <f t="shared" ref="J459:J522" si="341">IF(I459=I458,J458,NETWORKDAYS(I458,I459,$AD$171:$AD$502)-1)</f>
        <v>19</v>
      </c>
      <c r="K459" s="109">
        <f t="shared" si="330"/>
        <v>15</v>
      </c>
      <c r="L459" s="8">
        <f t="shared" ref="L459:L522" si="342">IF(E459&lt;D459,1,TRUNC((E459/D459)^TRUNC((K459/J459),9),8))</f>
        <v>1.0058375399999999</v>
      </c>
      <c r="M459" s="110">
        <f t="shared" si="329"/>
        <v>1.0059311</v>
      </c>
      <c r="N459" s="110">
        <f t="shared" si="324"/>
        <v>1.0218732807297191</v>
      </c>
      <c r="O459" s="103">
        <f t="shared" si="328"/>
        <v>1.0278385000000001</v>
      </c>
      <c r="P459" s="103">
        <f t="shared" si="334"/>
        <v>487.86210989</v>
      </c>
      <c r="Q459" s="11">
        <f t="shared" si="322"/>
        <v>0</v>
      </c>
      <c r="R459" s="30">
        <f t="shared" ref="R459:R522" si="343">IF(Q459&gt;0,VLOOKUP($A459,$AD$10:$AI$165,6),0)</f>
        <v>0</v>
      </c>
      <c r="S459" s="8">
        <f t="shared" si="335"/>
        <v>0</v>
      </c>
      <c r="T459" s="113">
        <f t="shared" ref="T459:T522" si="344">(T458)</f>
        <v>0.16</v>
      </c>
      <c r="U459" s="111">
        <f t="shared" si="325"/>
        <v>15</v>
      </c>
      <c r="V459" s="111">
        <v>252</v>
      </c>
      <c r="W459" s="110">
        <f t="shared" si="336"/>
        <v>1.008873664</v>
      </c>
      <c r="X459" s="103">
        <f t="shared" si="337"/>
        <v>4.3291244400000002</v>
      </c>
      <c r="Y459" s="103">
        <f t="shared" si="338"/>
        <v>0</v>
      </c>
      <c r="Z459" s="114" t="str">
        <f t="shared" si="320"/>
        <v>A+J=</v>
      </c>
      <c r="AA459" s="108">
        <f t="shared" si="321"/>
        <v>45342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22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3"/>
      <c r="DH459" s="1"/>
      <c r="DI459" s="1"/>
      <c r="DJ459" s="1"/>
      <c r="DK459" s="1"/>
      <c r="DL459" s="1"/>
      <c r="DM459" s="1"/>
      <c r="DN459" s="1"/>
      <c r="DO459" s="1"/>
      <c r="DP459" s="1"/>
      <c r="DQ459" s="4"/>
      <c r="DR459" s="1"/>
      <c r="DS459" s="1"/>
      <c r="DT459" s="1"/>
      <c r="DU459" s="1"/>
      <c r="DV459" s="1"/>
      <c r="DW459" s="1"/>
    </row>
    <row r="460" spans="1:127" ht="15" x14ac:dyDescent="0.2">
      <c r="A460" s="102">
        <f t="shared" si="339"/>
        <v>45336</v>
      </c>
      <c r="B460" s="103">
        <f t="shared" si="331"/>
        <v>492.19123432999999</v>
      </c>
      <c r="C460" s="180">
        <f t="shared" si="323"/>
        <v>474.64860471681925</v>
      </c>
      <c r="D460" s="104">
        <f t="shared" si="340"/>
        <v>1115.8150000000001</v>
      </c>
      <c r="E460" s="105">
        <f t="shared" si="326"/>
        <v>1124.0719999999999</v>
      </c>
      <c r="F460" s="106">
        <f t="shared" si="327"/>
        <v>45282</v>
      </c>
      <c r="G460" s="107">
        <f t="shared" si="332"/>
        <v>7.3999722176165683E-3</v>
      </c>
      <c r="H460" s="108">
        <f t="shared" ref="H460:H523" si="345">IF(DAY(A460)=H$9,VLOOKUP(A460,AH$118:AN$450,4),H459)</f>
        <v>45342</v>
      </c>
      <c r="I460" s="108">
        <f t="shared" si="333"/>
        <v>45342</v>
      </c>
      <c r="J460" s="109">
        <f t="shared" si="341"/>
        <v>19</v>
      </c>
      <c r="K460" s="109">
        <f t="shared" si="330"/>
        <v>15</v>
      </c>
      <c r="L460" s="8">
        <f t="shared" si="342"/>
        <v>1.0058375399999999</v>
      </c>
      <c r="M460" s="110">
        <f t="shared" si="329"/>
        <v>1.0059311</v>
      </c>
      <c r="N460" s="110">
        <f t="shared" si="324"/>
        <v>1.0218732807297191</v>
      </c>
      <c r="O460" s="103">
        <f t="shared" si="328"/>
        <v>1.0278385000000001</v>
      </c>
      <c r="P460" s="103">
        <f t="shared" si="334"/>
        <v>487.86210989</v>
      </c>
      <c r="Q460" s="11">
        <f t="shared" si="322"/>
        <v>0</v>
      </c>
      <c r="R460" s="30">
        <f t="shared" si="343"/>
        <v>0</v>
      </c>
      <c r="S460" s="8">
        <f t="shared" si="335"/>
        <v>0</v>
      </c>
      <c r="T460" s="113">
        <f t="shared" si="344"/>
        <v>0.16</v>
      </c>
      <c r="U460" s="111">
        <f t="shared" si="325"/>
        <v>15</v>
      </c>
      <c r="V460" s="111">
        <v>252</v>
      </c>
      <c r="W460" s="110">
        <f t="shared" si="336"/>
        <v>1.008873664</v>
      </c>
      <c r="X460" s="103">
        <f t="shared" si="337"/>
        <v>4.3291244400000002</v>
      </c>
      <c r="Y460" s="103">
        <f t="shared" si="338"/>
        <v>0</v>
      </c>
      <c r="Z460" s="114" t="str">
        <f t="shared" ref="Z460:Z523" si="346">IF($Q459&gt;0,VLOOKUP($A459,$AD$10:$AM$165,9),Z459)</f>
        <v>A+J=</v>
      </c>
      <c r="AA460" s="108">
        <f t="shared" ref="AA460:AA523" si="347">IF($Q459&gt;0,VLOOKUP($A459,$AD$10:$AM$165,10),AA459)</f>
        <v>45342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22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3"/>
      <c r="DH460" s="1"/>
      <c r="DI460" s="1"/>
      <c r="DJ460" s="1"/>
      <c r="DK460" s="1"/>
      <c r="DL460" s="1"/>
      <c r="DM460" s="1"/>
      <c r="DN460" s="1"/>
      <c r="DO460" s="1"/>
      <c r="DP460" s="1"/>
      <c r="DQ460" s="4"/>
      <c r="DR460" s="1"/>
      <c r="DS460" s="1"/>
      <c r="DT460" s="1"/>
      <c r="DU460" s="1"/>
      <c r="DV460" s="1"/>
      <c r="DW460" s="1"/>
    </row>
    <row r="461" spans="1:127" ht="15" x14ac:dyDescent="0.2">
      <c r="A461" s="102">
        <f t="shared" si="339"/>
        <v>45337</v>
      </c>
      <c r="B461" s="103">
        <f t="shared" si="331"/>
        <v>492.67234400999996</v>
      </c>
      <c r="C461" s="180">
        <f t="shared" si="323"/>
        <v>474.64860471681925</v>
      </c>
      <c r="D461" s="104">
        <f t="shared" si="340"/>
        <v>1115.8150000000001</v>
      </c>
      <c r="E461" s="105">
        <f t="shared" si="326"/>
        <v>1124.0719999999999</v>
      </c>
      <c r="F461" s="106">
        <f t="shared" si="327"/>
        <v>45282</v>
      </c>
      <c r="G461" s="107">
        <f t="shared" si="332"/>
        <v>7.3999722176165683E-3</v>
      </c>
      <c r="H461" s="108">
        <f t="shared" si="345"/>
        <v>45342</v>
      </c>
      <c r="I461" s="108">
        <f t="shared" si="333"/>
        <v>45342</v>
      </c>
      <c r="J461" s="109">
        <f t="shared" si="341"/>
        <v>19</v>
      </c>
      <c r="K461" s="109">
        <f t="shared" si="330"/>
        <v>16</v>
      </c>
      <c r="L461" s="8">
        <f t="shared" si="342"/>
        <v>1.0062279199999999</v>
      </c>
      <c r="M461" s="110">
        <f t="shared" si="329"/>
        <v>1.0059311</v>
      </c>
      <c r="N461" s="110">
        <f t="shared" si="324"/>
        <v>1.0218732807297191</v>
      </c>
      <c r="O461" s="103">
        <f t="shared" si="328"/>
        <v>1.02823742</v>
      </c>
      <c r="P461" s="103">
        <f t="shared" si="334"/>
        <v>488.05145671999998</v>
      </c>
      <c r="Q461" s="11">
        <f t="shared" ref="Q461:Q524" si="348">IF(VLOOKUP(A461,AD$10:AK$165,8)=VLOOKUP(A460,AD$10:AK$165,8),0,VLOOKUP(A461,AD$10:AK$165,8))</f>
        <v>0</v>
      </c>
      <c r="R461" s="30">
        <f t="shared" si="343"/>
        <v>0</v>
      </c>
      <c r="S461" s="8">
        <f t="shared" si="335"/>
        <v>0</v>
      </c>
      <c r="T461" s="113">
        <f t="shared" si="344"/>
        <v>0.16</v>
      </c>
      <c r="U461" s="111">
        <f t="shared" si="325"/>
        <v>16</v>
      </c>
      <c r="V461" s="111">
        <v>252</v>
      </c>
      <c r="W461" s="110">
        <f t="shared" si="336"/>
        <v>1.0094680330000001</v>
      </c>
      <c r="X461" s="103">
        <f t="shared" si="337"/>
        <v>4.6208872899999998</v>
      </c>
      <c r="Y461" s="103">
        <f t="shared" si="338"/>
        <v>0</v>
      </c>
      <c r="Z461" s="114" t="str">
        <f t="shared" si="346"/>
        <v>A+J=</v>
      </c>
      <c r="AA461" s="108">
        <f t="shared" si="347"/>
        <v>45342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22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3"/>
      <c r="DH461" s="1"/>
      <c r="DI461" s="1"/>
      <c r="DJ461" s="1"/>
      <c r="DK461" s="1"/>
      <c r="DL461" s="1"/>
      <c r="DM461" s="1"/>
      <c r="DN461" s="1"/>
      <c r="DO461" s="1"/>
      <c r="DP461" s="1"/>
      <c r="DQ461" s="4"/>
      <c r="DR461" s="1"/>
      <c r="DS461" s="1"/>
      <c r="DT461" s="1"/>
      <c r="DU461" s="1"/>
      <c r="DV461" s="1"/>
      <c r="DW461" s="1"/>
    </row>
    <row r="462" spans="1:127" ht="15" x14ac:dyDescent="0.2">
      <c r="A462" s="102">
        <f t="shared" si="339"/>
        <v>45338</v>
      </c>
      <c r="B462" s="103">
        <f t="shared" si="331"/>
        <v>493.15392204999995</v>
      </c>
      <c r="C462" s="180">
        <f t="shared" si="323"/>
        <v>474.64860471681925</v>
      </c>
      <c r="D462" s="104">
        <f t="shared" si="340"/>
        <v>1115.8150000000001</v>
      </c>
      <c r="E462" s="105">
        <f t="shared" si="326"/>
        <v>1124.0719999999999</v>
      </c>
      <c r="F462" s="106">
        <f t="shared" si="327"/>
        <v>45282</v>
      </c>
      <c r="G462" s="107">
        <f t="shared" si="332"/>
        <v>7.3999722176165683E-3</v>
      </c>
      <c r="H462" s="108">
        <f t="shared" si="345"/>
        <v>45342</v>
      </c>
      <c r="I462" s="108">
        <f t="shared" si="333"/>
        <v>45342</v>
      </c>
      <c r="J462" s="109">
        <f t="shared" si="341"/>
        <v>19</v>
      </c>
      <c r="K462" s="109">
        <f t="shared" si="330"/>
        <v>17</v>
      </c>
      <c r="L462" s="8">
        <f t="shared" si="342"/>
        <v>1.0066184499999999</v>
      </c>
      <c r="M462" s="110">
        <f t="shared" si="329"/>
        <v>1.0059311</v>
      </c>
      <c r="N462" s="110">
        <f t="shared" si="324"/>
        <v>1.0218732807297191</v>
      </c>
      <c r="O462" s="103">
        <f t="shared" si="328"/>
        <v>1.02863649</v>
      </c>
      <c r="P462" s="103">
        <f t="shared" si="334"/>
        <v>488.24087472999997</v>
      </c>
      <c r="Q462" s="11">
        <f t="shared" si="348"/>
        <v>0</v>
      </c>
      <c r="R462" s="30">
        <f t="shared" si="343"/>
        <v>0</v>
      </c>
      <c r="S462" s="8">
        <f t="shared" si="335"/>
        <v>0</v>
      </c>
      <c r="T462" s="113">
        <f t="shared" si="344"/>
        <v>0.16</v>
      </c>
      <c r="U462" s="111">
        <f t="shared" si="325"/>
        <v>17</v>
      </c>
      <c r="V462" s="111">
        <v>252</v>
      </c>
      <c r="W462" s="110">
        <f t="shared" si="336"/>
        <v>1.0100627529999999</v>
      </c>
      <c r="X462" s="103">
        <f t="shared" si="337"/>
        <v>4.9130473200000004</v>
      </c>
      <c r="Y462" s="103">
        <f t="shared" si="338"/>
        <v>0</v>
      </c>
      <c r="Z462" s="114" t="str">
        <f t="shared" si="346"/>
        <v>A+J=</v>
      </c>
      <c r="AA462" s="108">
        <f t="shared" si="347"/>
        <v>45342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22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3"/>
      <c r="DH462" s="1"/>
      <c r="DI462" s="1"/>
      <c r="DJ462" s="1"/>
      <c r="DK462" s="1"/>
      <c r="DL462" s="1"/>
      <c r="DM462" s="1"/>
      <c r="DN462" s="1"/>
      <c r="DO462" s="1"/>
      <c r="DP462" s="1"/>
      <c r="DQ462" s="4"/>
      <c r="DR462" s="1"/>
      <c r="DS462" s="1"/>
      <c r="DT462" s="1"/>
      <c r="DU462" s="1"/>
      <c r="DV462" s="1"/>
      <c r="DW462" s="1"/>
    </row>
    <row r="463" spans="1:127" ht="15" x14ac:dyDescent="0.2">
      <c r="A463" s="102">
        <f t="shared" si="339"/>
        <v>45339</v>
      </c>
      <c r="B463" s="103">
        <f t="shared" si="331"/>
        <v>493.63597310999995</v>
      </c>
      <c r="C463" s="180">
        <f t="shared" si="323"/>
        <v>474.64860471681925</v>
      </c>
      <c r="D463" s="104">
        <f t="shared" si="340"/>
        <v>1115.8150000000001</v>
      </c>
      <c r="E463" s="105">
        <f t="shared" si="326"/>
        <v>1124.0719999999999</v>
      </c>
      <c r="F463" s="106">
        <f t="shared" si="327"/>
        <v>45282</v>
      </c>
      <c r="G463" s="107">
        <f t="shared" si="332"/>
        <v>7.3999722176165683E-3</v>
      </c>
      <c r="H463" s="108">
        <f t="shared" si="345"/>
        <v>45342</v>
      </c>
      <c r="I463" s="108">
        <f t="shared" si="333"/>
        <v>45342</v>
      </c>
      <c r="J463" s="109">
        <f t="shared" si="341"/>
        <v>19</v>
      </c>
      <c r="K463" s="109">
        <f t="shared" si="330"/>
        <v>18</v>
      </c>
      <c r="L463" s="8">
        <f t="shared" si="342"/>
        <v>1.0070091299999999</v>
      </c>
      <c r="M463" s="110">
        <f t="shared" si="329"/>
        <v>1.0059311</v>
      </c>
      <c r="N463" s="110">
        <f t="shared" si="324"/>
        <v>1.0218732807297191</v>
      </c>
      <c r="O463" s="103">
        <f t="shared" si="328"/>
        <v>1.02903572</v>
      </c>
      <c r="P463" s="103">
        <f t="shared" si="334"/>
        <v>488.43036869999997</v>
      </c>
      <c r="Q463" s="11">
        <f t="shared" si="348"/>
        <v>0</v>
      </c>
      <c r="R463" s="30">
        <f t="shared" si="343"/>
        <v>0</v>
      </c>
      <c r="S463" s="8">
        <f t="shared" si="335"/>
        <v>0</v>
      </c>
      <c r="T463" s="113">
        <f t="shared" si="344"/>
        <v>0.16</v>
      </c>
      <c r="U463" s="111">
        <f t="shared" si="325"/>
        <v>18</v>
      </c>
      <c r="V463" s="111">
        <v>252</v>
      </c>
      <c r="W463" s="110">
        <f t="shared" si="336"/>
        <v>1.0106578230000001</v>
      </c>
      <c r="X463" s="103">
        <f t="shared" si="337"/>
        <v>5.2056044100000003</v>
      </c>
      <c r="Y463" s="103">
        <f t="shared" si="338"/>
        <v>0</v>
      </c>
      <c r="Z463" s="114" t="str">
        <f t="shared" si="346"/>
        <v>A+J=</v>
      </c>
      <c r="AA463" s="108">
        <f t="shared" si="347"/>
        <v>45342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22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3"/>
      <c r="DH463" s="1"/>
      <c r="DI463" s="1"/>
      <c r="DJ463" s="1"/>
      <c r="DK463" s="1"/>
      <c r="DL463" s="1"/>
      <c r="DM463" s="1"/>
      <c r="DN463" s="1"/>
      <c r="DO463" s="1"/>
      <c r="DP463" s="1"/>
      <c r="DQ463" s="4"/>
      <c r="DR463" s="1"/>
      <c r="DS463" s="1"/>
      <c r="DT463" s="1"/>
      <c r="DU463" s="1"/>
      <c r="DV463" s="1"/>
      <c r="DW463" s="1"/>
    </row>
    <row r="464" spans="1:127" ht="15" x14ac:dyDescent="0.2">
      <c r="A464" s="102">
        <f t="shared" si="339"/>
        <v>45340</v>
      </c>
      <c r="B464" s="103">
        <f t="shared" si="331"/>
        <v>493.63597310999995</v>
      </c>
      <c r="C464" s="180">
        <f t="shared" si="323"/>
        <v>474.64860471681925</v>
      </c>
      <c r="D464" s="104">
        <f t="shared" si="340"/>
        <v>1115.8150000000001</v>
      </c>
      <c r="E464" s="105">
        <f t="shared" si="326"/>
        <v>1124.0719999999999</v>
      </c>
      <c r="F464" s="106">
        <f t="shared" si="327"/>
        <v>45282</v>
      </c>
      <c r="G464" s="107">
        <f t="shared" si="332"/>
        <v>7.3999722176165683E-3</v>
      </c>
      <c r="H464" s="108">
        <f t="shared" si="345"/>
        <v>45342</v>
      </c>
      <c r="I464" s="108">
        <f t="shared" si="333"/>
        <v>45342</v>
      </c>
      <c r="J464" s="109">
        <f t="shared" si="341"/>
        <v>19</v>
      </c>
      <c r="K464" s="109">
        <f t="shared" si="330"/>
        <v>18</v>
      </c>
      <c r="L464" s="8">
        <f t="shared" si="342"/>
        <v>1.0070091299999999</v>
      </c>
      <c r="M464" s="110">
        <f t="shared" si="329"/>
        <v>1.0059311</v>
      </c>
      <c r="N464" s="110">
        <f t="shared" si="324"/>
        <v>1.0218732807297191</v>
      </c>
      <c r="O464" s="103">
        <f t="shared" si="328"/>
        <v>1.02903572</v>
      </c>
      <c r="P464" s="103">
        <f t="shared" si="334"/>
        <v>488.43036869999997</v>
      </c>
      <c r="Q464" s="11">
        <f t="shared" si="348"/>
        <v>0</v>
      </c>
      <c r="R464" s="30">
        <f t="shared" si="343"/>
        <v>0</v>
      </c>
      <c r="S464" s="8">
        <f t="shared" si="335"/>
        <v>0</v>
      </c>
      <c r="T464" s="113">
        <f t="shared" si="344"/>
        <v>0.16</v>
      </c>
      <c r="U464" s="111">
        <f t="shared" si="325"/>
        <v>18</v>
      </c>
      <c r="V464" s="111">
        <v>252</v>
      </c>
      <c r="W464" s="110">
        <f t="shared" si="336"/>
        <v>1.0106578230000001</v>
      </c>
      <c r="X464" s="103">
        <f t="shared" si="337"/>
        <v>5.2056044100000003</v>
      </c>
      <c r="Y464" s="103">
        <f t="shared" si="338"/>
        <v>0</v>
      </c>
      <c r="Z464" s="114" t="str">
        <f t="shared" si="346"/>
        <v>A+J=</v>
      </c>
      <c r="AA464" s="108">
        <f t="shared" si="347"/>
        <v>45342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22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3"/>
      <c r="DH464" s="1"/>
      <c r="DI464" s="1"/>
      <c r="DJ464" s="1"/>
      <c r="DK464" s="1"/>
      <c r="DL464" s="1"/>
      <c r="DM464" s="1"/>
      <c r="DN464" s="1"/>
      <c r="DO464" s="1"/>
      <c r="DP464" s="1"/>
      <c r="DQ464" s="4"/>
      <c r="DR464" s="1"/>
      <c r="DS464" s="1"/>
      <c r="DT464" s="1"/>
      <c r="DU464" s="1"/>
      <c r="DV464" s="1"/>
      <c r="DW464" s="1"/>
    </row>
    <row r="465" spans="1:127" ht="15" x14ac:dyDescent="0.2">
      <c r="A465" s="102">
        <f t="shared" si="339"/>
        <v>45341</v>
      </c>
      <c r="B465" s="103">
        <f t="shared" si="331"/>
        <v>493.63597310999995</v>
      </c>
      <c r="C465" s="180">
        <f t="shared" si="323"/>
        <v>474.64860471681925</v>
      </c>
      <c r="D465" s="104">
        <f t="shared" si="340"/>
        <v>1115.8150000000001</v>
      </c>
      <c r="E465" s="105">
        <f t="shared" si="326"/>
        <v>1124.0719999999999</v>
      </c>
      <c r="F465" s="106">
        <f t="shared" si="327"/>
        <v>45282</v>
      </c>
      <c r="G465" s="107">
        <f t="shared" si="332"/>
        <v>7.3999722176165683E-3</v>
      </c>
      <c r="H465" s="108">
        <f t="shared" si="345"/>
        <v>45342</v>
      </c>
      <c r="I465" s="108">
        <f t="shared" si="333"/>
        <v>45342</v>
      </c>
      <c r="J465" s="109">
        <f t="shared" si="341"/>
        <v>19</v>
      </c>
      <c r="K465" s="109">
        <f t="shared" si="330"/>
        <v>18</v>
      </c>
      <c r="L465" s="8">
        <f t="shared" si="342"/>
        <v>1.0070091299999999</v>
      </c>
      <c r="M465" s="110">
        <f t="shared" si="329"/>
        <v>1.0059311</v>
      </c>
      <c r="N465" s="110">
        <f t="shared" si="324"/>
        <v>1.0218732807297191</v>
      </c>
      <c r="O465" s="103">
        <f t="shared" si="328"/>
        <v>1.02903572</v>
      </c>
      <c r="P465" s="103">
        <f t="shared" si="334"/>
        <v>488.43036869999997</v>
      </c>
      <c r="Q465" s="11">
        <f t="shared" si="348"/>
        <v>0</v>
      </c>
      <c r="R465" s="30">
        <f t="shared" si="343"/>
        <v>0</v>
      </c>
      <c r="S465" s="8">
        <f t="shared" si="335"/>
        <v>0</v>
      </c>
      <c r="T465" s="113">
        <f t="shared" si="344"/>
        <v>0.16</v>
      </c>
      <c r="U465" s="111">
        <f t="shared" si="325"/>
        <v>18</v>
      </c>
      <c r="V465" s="111">
        <v>252</v>
      </c>
      <c r="W465" s="110">
        <f t="shared" si="336"/>
        <v>1.0106578230000001</v>
      </c>
      <c r="X465" s="103">
        <f t="shared" si="337"/>
        <v>5.2056044100000003</v>
      </c>
      <c r="Y465" s="103">
        <f t="shared" si="338"/>
        <v>0</v>
      </c>
      <c r="Z465" s="114" t="str">
        <f t="shared" si="346"/>
        <v>A+J=</v>
      </c>
      <c r="AA465" s="108">
        <f t="shared" si="347"/>
        <v>45342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22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3"/>
      <c r="DH465" s="1"/>
      <c r="DI465" s="1"/>
      <c r="DJ465" s="1"/>
      <c r="DK465" s="1"/>
      <c r="DL465" s="1"/>
      <c r="DM465" s="1"/>
      <c r="DN465" s="1"/>
      <c r="DO465" s="1"/>
      <c r="DP465" s="1"/>
      <c r="DQ465" s="4"/>
      <c r="DR465" s="1"/>
      <c r="DS465" s="1"/>
      <c r="DT465" s="1"/>
      <c r="DU465" s="1"/>
      <c r="DV465" s="1"/>
      <c r="DW465" s="1"/>
    </row>
    <row r="466" spans="1:127" ht="15" x14ac:dyDescent="0.2">
      <c r="A466" s="102">
        <f t="shared" si="339"/>
        <v>45342</v>
      </c>
      <c r="B466" s="103">
        <f t="shared" si="331"/>
        <v>494.11849799000004</v>
      </c>
      <c r="C466" s="180">
        <f t="shared" ref="C466:C529" si="349">C465-(S465/O465)</f>
        <v>474.64860471681925</v>
      </c>
      <c r="D466" s="104">
        <f t="shared" si="340"/>
        <v>1115.8150000000001</v>
      </c>
      <c r="E466" s="105">
        <f t="shared" si="326"/>
        <v>1124.0719999999999</v>
      </c>
      <c r="F466" s="106">
        <f t="shared" si="327"/>
        <v>45282</v>
      </c>
      <c r="G466" s="107">
        <f t="shared" si="332"/>
        <v>7.3999722176165683E-3</v>
      </c>
      <c r="H466" s="108">
        <f t="shared" si="345"/>
        <v>45371</v>
      </c>
      <c r="I466" s="108">
        <f t="shared" si="333"/>
        <v>45342</v>
      </c>
      <c r="J466" s="109">
        <f t="shared" si="341"/>
        <v>19</v>
      </c>
      <c r="K466" s="109">
        <f t="shared" si="330"/>
        <v>19</v>
      </c>
      <c r="L466" s="8">
        <f t="shared" si="342"/>
        <v>1.00739997</v>
      </c>
      <c r="M466" s="110">
        <f t="shared" si="329"/>
        <v>1.0059311</v>
      </c>
      <c r="N466" s="110">
        <f t="shared" si="324"/>
        <v>1.0218732807297191</v>
      </c>
      <c r="O466" s="103">
        <f t="shared" si="328"/>
        <v>1.0294351100000001</v>
      </c>
      <c r="P466" s="103">
        <f t="shared" si="334"/>
        <v>488.61993860000001</v>
      </c>
      <c r="Q466" s="11">
        <f t="shared" si="348"/>
        <v>15</v>
      </c>
      <c r="R466" s="30">
        <f t="shared" si="343"/>
        <v>6.0144999999999997E-2</v>
      </c>
      <c r="S466" s="8">
        <f t="shared" si="335"/>
        <v>29.388046200000002</v>
      </c>
      <c r="T466" s="113">
        <f t="shared" si="344"/>
        <v>0.16</v>
      </c>
      <c r="U466" s="111">
        <f t="shared" si="325"/>
        <v>19</v>
      </c>
      <c r="V466" s="111">
        <v>252</v>
      </c>
      <c r="W466" s="110">
        <f t="shared" si="336"/>
        <v>1.0112532439999999</v>
      </c>
      <c r="X466" s="103">
        <f t="shared" si="337"/>
        <v>5.4985593899999996</v>
      </c>
      <c r="Y466" s="103">
        <f t="shared" si="338"/>
        <v>34.886605590000002</v>
      </c>
      <c r="Z466" s="114" t="str">
        <f t="shared" si="346"/>
        <v>A+J=</v>
      </c>
      <c r="AA466" s="108">
        <f t="shared" si="347"/>
        <v>45342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22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3"/>
      <c r="DH466" s="1"/>
      <c r="DI466" s="1"/>
      <c r="DJ466" s="1"/>
      <c r="DK466" s="1"/>
      <c r="DL466" s="1"/>
      <c r="DM466" s="1"/>
      <c r="DN466" s="1"/>
      <c r="DO466" s="1"/>
      <c r="DP466" s="1"/>
      <c r="DQ466" s="4"/>
      <c r="DR466" s="1"/>
      <c r="DS466" s="1"/>
      <c r="DT466" s="1"/>
      <c r="DU466" s="1"/>
      <c r="DV466" s="1"/>
      <c r="DW466" s="1"/>
    </row>
    <row r="467" spans="1:127" ht="15" x14ac:dyDescent="0.2">
      <c r="A467" s="102">
        <f t="shared" si="339"/>
        <v>45343</v>
      </c>
      <c r="B467" s="103">
        <f t="shared" si="331"/>
        <v>459.51814380000002</v>
      </c>
      <c r="C467" s="180">
        <f t="shared" si="349"/>
        <v>446.10086439348794</v>
      </c>
      <c r="D467" s="104">
        <f t="shared" si="340"/>
        <v>1124.0719999999999</v>
      </c>
      <c r="E467" s="105">
        <f t="shared" si="326"/>
        <v>1124.8789999999999</v>
      </c>
      <c r="F467" s="106">
        <f t="shared" si="327"/>
        <v>45311</v>
      </c>
      <c r="G467" s="107">
        <f t="shared" si="332"/>
        <v>7.1792554213612192E-4</v>
      </c>
      <c r="H467" s="108">
        <f t="shared" si="345"/>
        <v>45371</v>
      </c>
      <c r="I467" s="108">
        <f t="shared" si="333"/>
        <v>45371</v>
      </c>
      <c r="J467" s="109">
        <f t="shared" si="341"/>
        <v>21</v>
      </c>
      <c r="K467" s="109">
        <f t="shared" si="330"/>
        <v>1</v>
      </c>
      <c r="L467" s="8">
        <f t="shared" si="342"/>
        <v>1.0000341699999999</v>
      </c>
      <c r="M467" s="110">
        <f t="shared" si="329"/>
        <v>1.00739997</v>
      </c>
      <c r="N467" s="110">
        <f t="shared" si="324"/>
        <v>1.0294351123509207</v>
      </c>
      <c r="O467" s="103">
        <f t="shared" si="328"/>
        <v>1.02947028</v>
      </c>
      <c r="P467" s="103">
        <f t="shared" si="334"/>
        <v>459.24758177000001</v>
      </c>
      <c r="Q467" s="11">
        <f t="shared" si="348"/>
        <v>0</v>
      </c>
      <c r="R467" s="30">
        <f t="shared" si="343"/>
        <v>0</v>
      </c>
      <c r="S467" s="8">
        <f t="shared" si="335"/>
        <v>0</v>
      </c>
      <c r="T467" s="113">
        <f t="shared" si="344"/>
        <v>0.16</v>
      </c>
      <c r="U467" s="111">
        <f t="shared" si="325"/>
        <v>1</v>
      </c>
      <c r="V467" s="111">
        <v>252</v>
      </c>
      <c r="W467" s="110">
        <f t="shared" si="336"/>
        <v>1.0005891419999999</v>
      </c>
      <c r="X467" s="103">
        <f t="shared" si="337"/>
        <v>0.27056203000000001</v>
      </c>
      <c r="Y467" s="103">
        <f t="shared" si="338"/>
        <v>0</v>
      </c>
      <c r="Z467" s="114" t="str">
        <f t="shared" si="346"/>
        <v>A+J=</v>
      </c>
      <c r="AA467" s="108">
        <f t="shared" si="347"/>
        <v>45371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22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3"/>
      <c r="DH467" s="1"/>
      <c r="DI467" s="1"/>
      <c r="DJ467" s="1"/>
      <c r="DK467" s="1"/>
      <c r="DL467" s="1"/>
      <c r="DM467" s="1"/>
      <c r="DN467" s="1"/>
      <c r="DO467" s="1"/>
      <c r="DP467" s="1"/>
      <c r="DQ467" s="4"/>
      <c r="DR467" s="1"/>
      <c r="DS467" s="1"/>
      <c r="DT467" s="1"/>
      <c r="DU467" s="1"/>
      <c r="DV467" s="1"/>
      <c r="DW467" s="1"/>
    </row>
    <row r="468" spans="1:127" ht="15" x14ac:dyDescent="0.2">
      <c r="A468" s="102">
        <f t="shared" si="339"/>
        <v>45344</v>
      </c>
      <c r="B468" s="103">
        <f t="shared" si="331"/>
        <v>459.80458153000001</v>
      </c>
      <c r="C468" s="180">
        <f t="shared" si="349"/>
        <v>446.10086439348794</v>
      </c>
      <c r="D468" s="104">
        <f t="shared" si="340"/>
        <v>1124.0719999999999</v>
      </c>
      <c r="E468" s="105">
        <f t="shared" si="326"/>
        <v>1124.8789999999999</v>
      </c>
      <c r="F468" s="106">
        <f t="shared" si="327"/>
        <v>45311</v>
      </c>
      <c r="G468" s="107">
        <f t="shared" si="332"/>
        <v>7.1792554213612192E-4</v>
      </c>
      <c r="H468" s="108">
        <f t="shared" si="345"/>
        <v>45371</v>
      </c>
      <c r="I468" s="108">
        <f t="shared" si="333"/>
        <v>45371</v>
      </c>
      <c r="J468" s="109">
        <f t="shared" si="341"/>
        <v>21</v>
      </c>
      <c r="K468" s="109">
        <f t="shared" si="330"/>
        <v>2</v>
      </c>
      <c r="L468" s="8">
        <f t="shared" si="342"/>
        <v>1.0000683500000001</v>
      </c>
      <c r="M468" s="110">
        <f t="shared" si="329"/>
        <v>1.00739997</v>
      </c>
      <c r="N468" s="110">
        <f t="shared" si="324"/>
        <v>1.0294351123509207</v>
      </c>
      <c r="O468" s="103">
        <f t="shared" si="328"/>
        <v>1.0295054699999999</v>
      </c>
      <c r="P468" s="103">
        <f t="shared" si="334"/>
        <v>459.26328006</v>
      </c>
      <c r="Q468" s="11">
        <f t="shared" si="348"/>
        <v>0</v>
      </c>
      <c r="R468" s="30">
        <f t="shared" si="343"/>
        <v>0</v>
      </c>
      <c r="S468" s="8">
        <f t="shared" si="335"/>
        <v>0</v>
      </c>
      <c r="T468" s="113">
        <f t="shared" si="344"/>
        <v>0.16</v>
      </c>
      <c r="U468" s="111">
        <f t="shared" si="325"/>
        <v>2</v>
      </c>
      <c r="V468" s="111">
        <v>252</v>
      </c>
      <c r="W468" s="110">
        <f t="shared" si="336"/>
        <v>1.0011786300000001</v>
      </c>
      <c r="X468" s="103">
        <f t="shared" si="337"/>
        <v>0.54130146999999995</v>
      </c>
      <c r="Y468" s="103">
        <f t="shared" si="338"/>
        <v>0</v>
      </c>
      <c r="Z468" s="114" t="str">
        <f t="shared" si="346"/>
        <v>A+J=</v>
      </c>
      <c r="AA468" s="108">
        <f t="shared" si="347"/>
        <v>45371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22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3"/>
      <c r="DH468" s="1"/>
      <c r="DI468" s="1"/>
      <c r="DJ468" s="1"/>
      <c r="DK468" s="1"/>
      <c r="DL468" s="1"/>
      <c r="DM468" s="1"/>
      <c r="DN468" s="1"/>
      <c r="DO468" s="1"/>
      <c r="DP468" s="1"/>
      <c r="DQ468" s="4"/>
      <c r="DR468" s="1"/>
      <c r="DS468" s="1"/>
      <c r="DT468" s="1"/>
      <c r="DU468" s="1"/>
      <c r="DV468" s="1"/>
      <c r="DW468" s="1"/>
    </row>
    <row r="469" spans="1:127" ht="15" x14ac:dyDescent="0.2">
      <c r="A469" s="102">
        <f t="shared" si="339"/>
        <v>45345</v>
      </c>
      <c r="B469" s="103">
        <f t="shared" si="331"/>
        <v>460.09119358999999</v>
      </c>
      <c r="C469" s="180">
        <f t="shared" si="349"/>
        <v>446.10086439348794</v>
      </c>
      <c r="D469" s="104">
        <f t="shared" si="340"/>
        <v>1124.0719999999999</v>
      </c>
      <c r="E469" s="105">
        <f t="shared" si="326"/>
        <v>1124.8789999999999</v>
      </c>
      <c r="F469" s="106">
        <f t="shared" si="327"/>
        <v>45311</v>
      </c>
      <c r="G469" s="107">
        <f t="shared" si="332"/>
        <v>7.1792554213612192E-4</v>
      </c>
      <c r="H469" s="108">
        <f t="shared" si="345"/>
        <v>45371</v>
      </c>
      <c r="I469" s="108">
        <f t="shared" si="333"/>
        <v>45371</v>
      </c>
      <c r="J469" s="109">
        <f t="shared" si="341"/>
        <v>21</v>
      </c>
      <c r="K469" s="109">
        <f t="shared" si="330"/>
        <v>3</v>
      </c>
      <c r="L469" s="8">
        <f t="shared" si="342"/>
        <v>1.00010252</v>
      </c>
      <c r="M469" s="110">
        <f t="shared" si="329"/>
        <v>1.00739997</v>
      </c>
      <c r="N469" s="110">
        <f t="shared" si="324"/>
        <v>1.0294351123509207</v>
      </c>
      <c r="O469" s="103">
        <f t="shared" si="328"/>
        <v>1.0295406499999999</v>
      </c>
      <c r="P469" s="103">
        <f t="shared" si="334"/>
        <v>459.27897388999997</v>
      </c>
      <c r="Q469" s="11">
        <f t="shared" si="348"/>
        <v>0</v>
      </c>
      <c r="R469" s="30">
        <f t="shared" si="343"/>
        <v>0</v>
      </c>
      <c r="S469" s="8">
        <f t="shared" si="335"/>
        <v>0</v>
      </c>
      <c r="T469" s="113">
        <f t="shared" si="344"/>
        <v>0.16</v>
      </c>
      <c r="U469" s="111">
        <f t="shared" si="325"/>
        <v>3</v>
      </c>
      <c r="V469" s="111">
        <v>252</v>
      </c>
      <c r="W469" s="110">
        <f t="shared" si="336"/>
        <v>1.001768467</v>
      </c>
      <c r="X469" s="103">
        <f t="shared" si="337"/>
        <v>0.81221969999999999</v>
      </c>
      <c r="Y469" s="103">
        <f t="shared" si="338"/>
        <v>0</v>
      </c>
      <c r="Z469" s="114" t="str">
        <f t="shared" si="346"/>
        <v>A+J=</v>
      </c>
      <c r="AA469" s="108">
        <f t="shared" si="347"/>
        <v>45371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22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3"/>
      <c r="DH469" s="1"/>
      <c r="DI469" s="1"/>
      <c r="DJ469" s="1"/>
      <c r="DK469" s="1"/>
      <c r="DL469" s="1"/>
      <c r="DM469" s="1"/>
      <c r="DN469" s="1"/>
      <c r="DO469" s="1"/>
      <c r="DP469" s="1"/>
      <c r="DQ469" s="4"/>
      <c r="DR469" s="1"/>
      <c r="DS469" s="1"/>
      <c r="DT469" s="1"/>
      <c r="DU469" s="1"/>
      <c r="DV469" s="1"/>
      <c r="DW469" s="1"/>
    </row>
    <row r="470" spans="1:127" ht="15" x14ac:dyDescent="0.2">
      <c r="A470" s="102">
        <f t="shared" si="339"/>
        <v>45346</v>
      </c>
      <c r="B470" s="103">
        <f t="shared" si="331"/>
        <v>460.37798307999998</v>
      </c>
      <c r="C470" s="180">
        <f t="shared" si="349"/>
        <v>446.10086439348794</v>
      </c>
      <c r="D470" s="104">
        <f t="shared" si="340"/>
        <v>1124.0719999999999</v>
      </c>
      <c r="E470" s="105">
        <f t="shared" si="326"/>
        <v>1124.8789999999999</v>
      </c>
      <c r="F470" s="106">
        <f t="shared" si="327"/>
        <v>45311</v>
      </c>
      <c r="G470" s="107">
        <f t="shared" si="332"/>
        <v>7.1792554213612192E-4</v>
      </c>
      <c r="H470" s="108">
        <f t="shared" si="345"/>
        <v>45371</v>
      </c>
      <c r="I470" s="108">
        <f t="shared" si="333"/>
        <v>45371</v>
      </c>
      <c r="J470" s="109">
        <f t="shared" si="341"/>
        <v>21</v>
      </c>
      <c r="K470" s="109">
        <f t="shared" si="330"/>
        <v>4</v>
      </c>
      <c r="L470" s="8">
        <f t="shared" si="342"/>
        <v>1.0001367000000001</v>
      </c>
      <c r="M470" s="110">
        <f t="shared" si="329"/>
        <v>1.00739997</v>
      </c>
      <c r="N470" s="110">
        <f t="shared" si="324"/>
        <v>1.0294351123509207</v>
      </c>
      <c r="O470" s="103">
        <f t="shared" si="328"/>
        <v>1.02957583</v>
      </c>
      <c r="P470" s="103">
        <f t="shared" si="334"/>
        <v>459.29466772000001</v>
      </c>
      <c r="Q470" s="11">
        <f t="shared" si="348"/>
        <v>0</v>
      </c>
      <c r="R470" s="30">
        <f t="shared" si="343"/>
        <v>0</v>
      </c>
      <c r="S470" s="8">
        <f t="shared" si="335"/>
        <v>0</v>
      </c>
      <c r="T470" s="113">
        <f t="shared" si="344"/>
        <v>0.16</v>
      </c>
      <c r="U470" s="111">
        <f t="shared" si="325"/>
        <v>4</v>
      </c>
      <c r="V470" s="111">
        <v>252</v>
      </c>
      <c r="W470" s="110">
        <f t="shared" si="336"/>
        <v>1.0023586499999999</v>
      </c>
      <c r="X470" s="103">
        <f t="shared" si="337"/>
        <v>1.0833153600000001</v>
      </c>
      <c r="Y470" s="103">
        <f t="shared" si="338"/>
        <v>0</v>
      </c>
      <c r="Z470" s="114" t="str">
        <f t="shared" si="346"/>
        <v>A+J=</v>
      </c>
      <c r="AA470" s="108">
        <f t="shared" si="347"/>
        <v>45371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22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3"/>
      <c r="DH470" s="1"/>
      <c r="DI470" s="1"/>
      <c r="DJ470" s="1"/>
      <c r="DK470" s="1"/>
      <c r="DL470" s="1"/>
      <c r="DM470" s="1"/>
      <c r="DN470" s="1"/>
      <c r="DO470" s="1"/>
      <c r="DP470" s="1"/>
      <c r="DQ470" s="4"/>
      <c r="DR470" s="1"/>
      <c r="DS470" s="1"/>
      <c r="DT470" s="1"/>
      <c r="DU470" s="1"/>
      <c r="DV470" s="1"/>
      <c r="DW470" s="1"/>
    </row>
    <row r="471" spans="1:127" ht="15" x14ac:dyDescent="0.2">
      <c r="A471" s="102">
        <f t="shared" si="339"/>
        <v>45347</v>
      </c>
      <c r="B471" s="103">
        <f t="shared" si="331"/>
        <v>460.37798307999998</v>
      </c>
      <c r="C471" s="180">
        <f t="shared" si="349"/>
        <v>446.10086439348794</v>
      </c>
      <c r="D471" s="104">
        <f t="shared" si="340"/>
        <v>1124.0719999999999</v>
      </c>
      <c r="E471" s="105">
        <f t="shared" si="326"/>
        <v>1124.8789999999999</v>
      </c>
      <c r="F471" s="106">
        <f t="shared" si="327"/>
        <v>45311</v>
      </c>
      <c r="G471" s="107">
        <f t="shared" si="332"/>
        <v>7.1792554213612192E-4</v>
      </c>
      <c r="H471" s="108">
        <f t="shared" si="345"/>
        <v>45371</v>
      </c>
      <c r="I471" s="108">
        <f t="shared" si="333"/>
        <v>45371</v>
      </c>
      <c r="J471" s="109">
        <f t="shared" si="341"/>
        <v>21</v>
      </c>
      <c r="K471" s="109">
        <f t="shared" si="330"/>
        <v>4</v>
      </c>
      <c r="L471" s="8">
        <f t="shared" si="342"/>
        <v>1.0001367000000001</v>
      </c>
      <c r="M471" s="110">
        <f t="shared" si="329"/>
        <v>1.00739997</v>
      </c>
      <c r="N471" s="110">
        <f t="shared" si="324"/>
        <v>1.0294351123509207</v>
      </c>
      <c r="O471" s="103">
        <f t="shared" si="328"/>
        <v>1.02957583</v>
      </c>
      <c r="P471" s="103">
        <f t="shared" si="334"/>
        <v>459.29466772000001</v>
      </c>
      <c r="Q471" s="11">
        <f t="shared" si="348"/>
        <v>0</v>
      </c>
      <c r="R471" s="30">
        <f t="shared" si="343"/>
        <v>0</v>
      </c>
      <c r="S471" s="8">
        <f t="shared" si="335"/>
        <v>0</v>
      </c>
      <c r="T471" s="113">
        <f t="shared" si="344"/>
        <v>0.16</v>
      </c>
      <c r="U471" s="111">
        <f t="shared" si="325"/>
        <v>4</v>
      </c>
      <c r="V471" s="111">
        <v>252</v>
      </c>
      <c r="W471" s="110">
        <f t="shared" si="336"/>
        <v>1.0023586499999999</v>
      </c>
      <c r="X471" s="103">
        <f t="shared" si="337"/>
        <v>1.0833153600000001</v>
      </c>
      <c r="Y471" s="103">
        <f t="shared" si="338"/>
        <v>0</v>
      </c>
      <c r="Z471" s="114" t="str">
        <f t="shared" si="346"/>
        <v>A+J=</v>
      </c>
      <c r="AA471" s="108">
        <f t="shared" si="347"/>
        <v>45371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22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3"/>
      <c r="DH471" s="1"/>
      <c r="DI471" s="1"/>
      <c r="DJ471" s="1"/>
      <c r="DK471" s="1"/>
      <c r="DL471" s="1"/>
      <c r="DM471" s="1"/>
      <c r="DN471" s="1"/>
      <c r="DO471" s="1"/>
      <c r="DP471" s="1"/>
      <c r="DQ471" s="4"/>
      <c r="DR471" s="1"/>
      <c r="DS471" s="1"/>
      <c r="DT471" s="1"/>
      <c r="DU471" s="1"/>
      <c r="DV471" s="1"/>
      <c r="DW471" s="1"/>
    </row>
    <row r="472" spans="1:127" ht="15" x14ac:dyDescent="0.2">
      <c r="A472" s="102">
        <f t="shared" si="339"/>
        <v>45348</v>
      </c>
      <c r="B472" s="103">
        <f t="shared" si="331"/>
        <v>460.37798307999998</v>
      </c>
      <c r="C472" s="180">
        <f t="shared" si="349"/>
        <v>446.10086439348794</v>
      </c>
      <c r="D472" s="104">
        <f t="shared" si="340"/>
        <v>1124.0719999999999</v>
      </c>
      <c r="E472" s="105">
        <f t="shared" si="326"/>
        <v>1124.8789999999999</v>
      </c>
      <c r="F472" s="106">
        <f t="shared" si="327"/>
        <v>45311</v>
      </c>
      <c r="G472" s="107">
        <f t="shared" si="332"/>
        <v>7.1792554213612192E-4</v>
      </c>
      <c r="H472" s="108">
        <f t="shared" si="345"/>
        <v>45371</v>
      </c>
      <c r="I472" s="108">
        <f t="shared" si="333"/>
        <v>45371</v>
      </c>
      <c r="J472" s="109">
        <f t="shared" si="341"/>
        <v>21</v>
      </c>
      <c r="K472" s="109">
        <f t="shared" si="330"/>
        <v>4</v>
      </c>
      <c r="L472" s="8">
        <f t="shared" si="342"/>
        <v>1.0001367000000001</v>
      </c>
      <c r="M472" s="110">
        <f t="shared" si="329"/>
        <v>1.00739997</v>
      </c>
      <c r="N472" s="110">
        <f t="shared" si="324"/>
        <v>1.0294351123509207</v>
      </c>
      <c r="O472" s="103">
        <f t="shared" si="328"/>
        <v>1.02957583</v>
      </c>
      <c r="P472" s="103">
        <f t="shared" si="334"/>
        <v>459.29466772000001</v>
      </c>
      <c r="Q472" s="11">
        <f t="shared" si="348"/>
        <v>0</v>
      </c>
      <c r="R472" s="30">
        <f t="shared" si="343"/>
        <v>0</v>
      </c>
      <c r="S472" s="8">
        <f t="shared" si="335"/>
        <v>0</v>
      </c>
      <c r="T472" s="113">
        <f t="shared" si="344"/>
        <v>0.16</v>
      </c>
      <c r="U472" s="111">
        <f t="shared" si="325"/>
        <v>4</v>
      </c>
      <c r="V472" s="111">
        <v>252</v>
      </c>
      <c r="W472" s="110">
        <f t="shared" si="336"/>
        <v>1.0023586499999999</v>
      </c>
      <c r="X472" s="103">
        <f t="shared" si="337"/>
        <v>1.0833153600000001</v>
      </c>
      <c r="Y472" s="103">
        <f t="shared" si="338"/>
        <v>0</v>
      </c>
      <c r="Z472" s="114" t="str">
        <f t="shared" si="346"/>
        <v>A+J=</v>
      </c>
      <c r="AA472" s="108">
        <f t="shared" si="347"/>
        <v>45371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22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3"/>
      <c r="DH472" s="1"/>
      <c r="DI472" s="1"/>
      <c r="DJ472" s="1"/>
      <c r="DK472" s="1"/>
      <c r="DL472" s="1"/>
      <c r="DM472" s="1"/>
      <c r="DN472" s="1"/>
      <c r="DO472" s="1"/>
      <c r="DP472" s="1"/>
      <c r="DQ472" s="4"/>
      <c r="DR472" s="1"/>
      <c r="DS472" s="1"/>
      <c r="DT472" s="1"/>
      <c r="DU472" s="1"/>
      <c r="DV472" s="1"/>
      <c r="DW472" s="1"/>
    </row>
    <row r="473" spans="1:127" ht="15" x14ac:dyDescent="0.2">
      <c r="A473" s="102">
        <f t="shared" si="339"/>
        <v>45349</v>
      </c>
      <c r="B473" s="103">
        <f t="shared" si="331"/>
        <v>460.66495586999997</v>
      </c>
      <c r="C473" s="180">
        <f t="shared" si="349"/>
        <v>446.10086439348794</v>
      </c>
      <c r="D473" s="104">
        <f t="shared" si="340"/>
        <v>1124.0719999999999</v>
      </c>
      <c r="E473" s="105">
        <f t="shared" si="326"/>
        <v>1124.8789999999999</v>
      </c>
      <c r="F473" s="106">
        <f t="shared" si="327"/>
        <v>45311</v>
      </c>
      <c r="G473" s="107">
        <f t="shared" si="332"/>
        <v>7.1792554213612192E-4</v>
      </c>
      <c r="H473" s="108">
        <f t="shared" si="345"/>
        <v>45371</v>
      </c>
      <c r="I473" s="108">
        <f t="shared" si="333"/>
        <v>45371</v>
      </c>
      <c r="J473" s="109">
        <f t="shared" si="341"/>
        <v>21</v>
      </c>
      <c r="K473" s="109">
        <f t="shared" si="330"/>
        <v>5</v>
      </c>
      <c r="L473" s="8">
        <f t="shared" si="342"/>
        <v>1.00017088</v>
      </c>
      <c r="M473" s="110">
        <f t="shared" si="329"/>
        <v>1.00739997</v>
      </c>
      <c r="N473" s="110">
        <f t="shared" si="324"/>
        <v>1.0294351123509207</v>
      </c>
      <c r="O473" s="103">
        <f t="shared" si="328"/>
        <v>1.0296110199999999</v>
      </c>
      <c r="P473" s="103">
        <f t="shared" si="334"/>
        <v>459.31036601</v>
      </c>
      <c r="Q473" s="11">
        <f t="shared" si="348"/>
        <v>0</v>
      </c>
      <c r="R473" s="30">
        <f t="shared" si="343"/>
        <v>0</v>
      </c>
      <c r="S473" s="8">
        <f t="shared" si="335"/>
        <v>0</v>
      </c>
      <c r="T473" s="113">
        <f t="shared" si="344"/>
        <v>0.16</v>
      </c>
      <c r="U473" s="111">
        <f t="shared" si="325"/>
        <v>5</v>
      </c>
      <c r="V473" s="111">
        <v>252</v>
      </c>
      <c r="W473" s="110">
        <f t="shared" si="336"/>
        <v>1.0029491820000001</v>
      </c>
      <c r="X473" s="103">
        <f t="shared" si="337"/>
        <v>1.3545898599999999</v>
      </c>
      <c r="Y473" s="103">
        <f t="shared" si="338"/>
        <v>0</v>
      </c>
      <c r="Z473" s="114" t="str">
        <f t="shared" si="346"/>
        <v>A+J=</v>
      </c>
      <c r="AA473" s="108">
        <f t="shared" si="347"/>
        <v>45371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22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3"/>
      <c r="DH473" s="1"/>
      <c r="DI473" s="1"/>
      <c r="DJ473" s="1"/>
      <c r="DK473" s="1"/>
      <c r="DL473" s="1"/>
      <c r="DM473" s="1"/>
      <c r="DN473" s="1"/>
      <c r="DO473" s="1"/>
      <c r="DP473" s="1"/>
      <c r="DQ473" s="4"/>
      <c r="DR473" s="1"/>
      <c r="DS473" s="1"/>
      <c r="DT473" s="1"/>
      <c r="DU473" s="1"/>
      <c r="DV473" s="1"/>
      <c r="DW473" s="1"/>
    </row>
    <row r="474" spans="1:127" ht="15" x14ac:dyDescent="0.2">
      <c r="A474" s="102">
        <f t="shared" si="339"/>
        <v>45350</v>
      </c>
      <c r="B474" s="103">
        <f t="shared" si="331"/>
        <v>460.95210210000005</v>
      </c>
      <c r="C474" s="180">
        <f t="shared" si="349"/>
        <v>446.10086439348794</v>
      </c>
      <c r="D474" s="104">
        <f t="shared" si="340"/>
        <v>1124.0719999999999</v>
      </c>
      <c r="E474" s="105">
        <f t="shared" si="326"/>
        <v>1124.8789999999999</v>
      </c>
      <c r="F474" s="106">
        <f t="shared" si="327"/>
        <v>45311</v>
      </c>
      <c r="G474" s="107">
        <f t="shared" si="332"/>
        <v>7.1792554213612192E-4</v>
      </c>
      <c r="H474" s="108">
        <f t="shared" si="345"/>
        <v>45371</v>
      </c>
      <c r="I474" s="108">
        <f t="shared" si="333"/>
        <v>45371</v>
      </c>
      <c r="J474" s="109">
        <f t="shared" si="341"/>
        <v>21</v>
      </c>
      <c r="K474" s="109">
        <f t="shared" si="330"/>
        <v>6</v>
      </c>
      <c r="L474" s="8">
        <f t="shared" si="342"/>
        <v>1.0002050600000001</v>
      </c>
      <c r="M474" s="110">
        <f t="shared" si="329"/>
        <v>1.00739997</v>
      </c>
      <c r="N474" s="110">
        <f t="shared" si="324"/>
        <v>1.0294351123509207</v>
      </c>
      <c r="O474" s="103">
        <f t="shared" si="328"/>
        <v>1.0296462</v>
      </c>
      <c r="P474" s="103">
        <f t="shared" si="334"/>
        <v>459.32605983000002</v>
      </c>
      <c r="Q474" s="11">
        <f t="shared" si="348"/>
        <v>0</v>
      </c>
      <c r="R474" s="30">
        <f t="shared" si="343"/>
        <v>0</v>
      </c>
      <c r="S474" s="8">
        <f t="shared" si="335"/>
        <v>0</v>
      </c>
      <c r="T474" s="113">
        <f t="shared" si="344"/>
        <v>0.16</v>
      </c>
      <c r="U474" s="111">
        <f t="shared" si="325"/>
        <v>6</v>
      </c>
      <c r="V474" s="111">
        <v>252</v>
      </c>
      <c r="W474" s="110">
        <f t="shared" si="336"/>
        <v>1.003540061</v>
      </c>
      <c r="X474" s="103">
        <f t="shared" si="337"/>
        <v>1.6260422699999999</v>
      </c>
      <c r="Y474" s="103">
        <f t="shared" si="338"/>
        <v>0</v>
      </c>
      <c r="Z474" s="114" t="str">
        <f t="shared" si="346"/>
        <v>A+J=</v>
      </c>
      <c r="AA474" s="108">
        <f t="shared" si="347"/>
        <v>45371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22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3"/>
      <c r="DH474" s="1"/>
      <c r="DI474" s="1"/>
      <c r="DJ474" s="1"/>
      <c r="DK474" s="1"/>
      <c r="DL474" s="1"/>
      <c r="DM474" s="1"/>
      <c r="DN474" s="1"/>
      <c r="DO474" s="1"/>
      <c r="DP474" s="1"/>
      <c r="DQ474" s="4"/>
      <c r="DR474" s="1"/>
      <c r="DS474" s="1"/>
      <c r="DT474" s="1"/>
      <c r="DU474" s="1"/>
      <c r="DV474" s="1"/>
      <c r="DW474" s="1"/>
    </row>
    <row r="475" spans="1:127" ht="15" x14ac:dyDescent="0.2">
      <c r="A475" s="102">
        <f t="shared" si="339"/>
        <v>45351</v>
      </c>
      <c r="B475" s="103">
        <f t="shared" si="331"/>
        <v>461.23943569000005</v>
      </c>
      <c r="C475" s="180">
        <f t="shared" si="349"/>
        <v>446.10086439348794</v>
      </c>
      <c r="D475" s="104">
        <f t="shared" si="340"/>
        <v>1124.0719999999999</v>
      </c>
      <c r="E475" s="105">
        <f t="shared" si="326"/>
        <v>1124.8789999999999</v>
      </c>
      <c r="F475" s="106">
        <f t="shared" si="327"/>
        <v>45311</v>
      </c>
      <c r="G475" s="107">
        <f t="shared" si="332"/>
        <v>7.1792554213612192E-4</v>
      </c>
      <c r="H475" s="108">
        <f t="shared" si="345"/>
        <v>45371</v>
      </c>
      <c r="I475" s="108">
        <f t="shared" si="333"/>
        <v>45371</v>
      </c>
      <c r="J475" s="109">
        <f t="shared" si="341"/>
        <v>21</v>
      </c>
      <c r="K475" s="109">
        <f t="shared" si="330"/>
        <v>7</v>
      </c>
      <c r="L475" s="8">
        <f t="shared" si="342"/>
        <v>1.0002392499999999</v>
      </c>
      <c r="M475" s="110">
        <f t="shared" si="329"/>
        <v>1.00739997</v>
      </c>
      <c r="N475" s="110">
        <f t="shared" si="324"/>
        <v>1.0294351123509207</v>
      </c>
      <c r="O475" s="103">
        <f t="shared" si="328"/>
        <v>1.0296814000000001</v>
      </c>
      <c r="P475" s="103">
        <f t="shared" si="334"/>
        <v>459.34176258000002</v>
      </c>
      <c r="Q475" s="11">
        <f t="shared" si="348"/>
        <v>0</v>
      </c>
      <c r="R475" s="30">
        <f t="shared" si="343"/>
        <v>0</v>
      </c>
      <c r="S475" s="8">
        <f t="shared" si="335"/>
        <v>0</v>
      </c>
      <c r="T475" s="113">
        <f t="shared" si="344"/>
        <v>0.16</v>
      </c>
      <c r="U475" s="111">
        <f t="shared" si="325"/>
        <v>7</v>
      </c>
      <c r="V475" s="111">
        <v>252</v>
      </c>
      <c r="W475" s="110">
        <f t="shared" si="336"/>
        <v>1.004131288</v>
      </c>
      <c r="X475" s="103">
        <f t="shared" si="337"/>
        <v>1.8976731099999999</v>
      </c>
      <c r="Y475" s="103">
        <f t="shared" si="338"/>
        <v>0</v>
      </c>
      <c r="Z475" s="114" t="str">
        <f t="shared" si="346"/>
        <v>A+J=</v>
      </c>
      <c r="AA475" s="108">
        <f t="shared" si="347"/>
        <v>45371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22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3"/>
      <c r="DH475" s="1"/>
      <c r="DI475" s="1"/>
      <c r="DJ475" s="1"/>
      <c r="DK475" s="1"/>
      <c r="DL475" s="1"/>
      <c r="DM475" s="1"/>
      <c r="DN475" s="1"/>
      <c r="DO475" s="1"/>
      <c r="DP475" s="1"/>
      <c r="DQ475" s="4"/>
      <c r="DR475" s="1"/>
      <c r="DS475" s="1"/>
      <c r="DT475" s="1"/>
      <c r="DU475" s="1"/>
      <c r="DV475" s="1"/>
      <c r="DW475" s="1"/>
    </row>
    <row r="476" spans="1:127" ht="15" x14ac:dyDescent="0.2">
      <c r="A476" s="102">
        <f t="shared" si="339"/>
        <v>45352</v>
      </c>
      <c r="B476" s="103">
        <f t="shared" si="331"/>
        <v>461.52694367999999</v>
      </c>
      <c r="C476" s="180">
        <f t="shared" si="349"/>
        <v>446.10086439348794</v>
      </c>
      <c r="D476" s="104">
        <f t="shared" si="340"/>
        <v>1124.0719999999999</v>
      </c>
      <c r="E476" s="105">
        <f t="shared" si="326"/>
        <v>1124.8789999999999</v>
      </c>
      <c r="F476" s="106">
        <f t="shared" si="327"/>
        <v>45311</v>
      </c>
      <c r="G476" s="107">
        <f t="shared" si="332"/>
        <v>7.1792554213612192E-4</v>
      </c>
      <c r="H476" s="108">
        <f t="shared" si="345"/>
        <v>45371</v>
      </c>
      <c r="I476" s="108">
        <f t="shared" si="333"/>
        <v>45371</v>
      </c>
      <c r="J476" s="109">
        <f t="shared" si="341"/>
        <v>21</v>
      </c>
      <c r="K476" s="109">
        <f t="shared" si="330"/>
        <v>8</v>
      </c>
      <c r="L476" s="8">
        <f t="shared" si="342"/>
        <v>1.00027343</v>
      </c>
      <c r="M476" s="110">
        <f t="shared" si="329"/>
        <v>1.00739997</v>
      </c>
      <c r="N476" s="110">
        <f t="shared" si="324"/>
        <v>1.0294351123509207</v>
      </c>
      <c r="O476" s="103">
        <f t="shared" si="328"/>
        <v>1.02971659</v>
      </c>
      <c r="P476" s="103">
        <f t="shared" si="334"/>
        <v>459.35746087000001</v>
      </c>
      <c r="Q476" s="11">
        <f t="shared" si="348"/>
        <v>0</v>
      </c>
      <c r="R476" s="30">
        <f t="shared" si="343"/>
        <v>0</v>
      </c>
      <c r="S476" s="8">
        <f t="shared" si="335"/>
        <v>0</v>
      </c>
      <c r="T476" s="113">
        <f t="shared" si="344"/>
        <v>0.16</v>
      </c>
      <c r="U476" s="111">
        <f t="shared" si="325"/>
        <v>8</v>
      </c>
      <c r="V476" s="111">
        <v>252</v>
      </c>
      <c r="W476" s="110">
        <f t="shared" si="336"/>
        <v>1.0047228640000001</v>
      </c>
      <c r="X476" s="103">
        <f t="shared" si="337"/>
        <v>2.1694828099999999</v>
      </c>
      <c r="Y476" s="103">
        <f t="shared" si="338"/>
        <v>0</v>
      </c>
      <c r="Z476" s="114" t="str">
        <f t="shared" si="346"/>
        <v>A+J=</v>
      </c>
      <c r="AA476" s="108">
        <f t="shared" si="347"/>
        <v>45371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22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3"/>
      <c r="DH476" s="1"/>
      <c r="DI476" s="1"/>
      <c r="DJ476" s="1"/>
      <c r="DK476" s="1"/>
      <c r="DL476" s="1"/>
      <c r="DM476" s="1"/>
      <c r="DN476" s="1"/>
      <c r="DO476" s="1"/>
      <c r="DP476" s="1"/>
      <c r="DQ476" s="4"/>
      <c r="DR476" s="1"/>
      <c r="DS476" s="1"/>
      <c r="DT476" s="1"/>
      <c r="DU476" s="1"/>
      <c r="DV476" s="1"/>
      <c r="DW476" s="1"/>
    </row>
    <row r="477" spans="1:127" ht="15" x14ac:dyDescent="0.2">
      <c r="A477" s="102">
        <f t="shared" si="339"/>
        <v>45353</v>
      </c>
      <c r="B477" s="103">
        <f t="shared" si="331"/>
        <v>461.81462562999997</v>
      </c>
      <c r="C477" s="180">
        <f t="shared" si="349"/>
        <v>446.10086439348794</v>
      </c>
      <c r="D477" s="104">
        <f t="shared" si="340"/>
        <v>1124.0719999999999</v>
      </c>
      <c r="E477" s="105">
        <f t="shared" si="326"/>
        <v>1124.8789999999999</v>
      </c>
      <c r="F477" s="106">
        <f t="shared" si="327"/>
        <v>45311</v>
      </c>
      <c r="G477" s="107">
        <f t="shared" si="332"/>
        <v>7.1792554213612192E-4</v>
      </c>
      <c r="H477" s="108">
        <f t="shared" si="345"/>
        <v>45371</v>
      </c>
      <c r="I477" s="108">
        <f t="shared" si="333"/>
        <v>45371</v>
      </c>
      <c r="J477" s="109">
        <f t="shared" si="341"/>
        <v>21</v>
      </c>
      <c r="K477" s="109">
        <f t="shared" si="330"/>
        <v>9</v>
      </c>
      <c r="L477" s="8">
        <f t="shared" si="342"/>
        <v>1.0003076099999999</v>
      </c>
      <c r="M477" s="110">
        <f t="shared" si="329"/>
        <v>1.00739997</v>
      </c>
      <c r="N477" s="110">
        <f t="shared" si="324"/>
        <v>1.0294351123509207</v>
      </c>
      <c r="O477" s="103">
        <f t="shared" si="328"/>
        <v>1.0297517700000001</v>
      </c>
      <c r="P477" s="103">
        <f t="shared" si="334"/>
        <v>459.37315469999999</v>
      </c>
      <c r="Q477" s="11">
        <f t="shared" si="348"/>
        <v>0</v>
      </c>
      <c r="R477" s="30">
        <f t="shared" si="343"/>
        <v>0</v>
      </c>
      <c r="S477" s="8">
        <f t="shared" si="335"/>
        <v>0</v>
      </c>
      <c r="T477" s="113">
        <f t="shared" si="344"/>
        <v>0.16</v>
      </c>
      <c r="U477" s="111">
        <f t="shared" si="325"/>
        <v>9</v>
      </c>
      <c r="V477" s="111">
        <v>252</v>
      </c>
      <c r="W477" s="110">
        <f t="shared" si="336"/>
        <v>1.005314788</v>
      </c>
      <c r="X477" s="103">
        <f t="shared" si="337"/>
        <v>2.4414709299999999</v>
      </c>
      <c r="Y477" s="103">
        <f t="shared" si="338"/>
        <v>0</v>
      </c>
      <c r="Z477" s="114" t="str">
        <f t="shared" si="346"/>
        <v>A+J=</v>
      </c>
      <c r="AA477" s="108">
        <f t="shared" si="347"/>
        <v>45371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22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3"/>
      <c r="DH477" s="1"/>
      <c r="DI477" s="1"/>
      <c r="DJ477" s="1"/>
      <c r="DK477" s="1"/>
      <c r="DL477" s="1"/>
      <c r="DM477" s="1"/>
      <c r="DN477" s="1"/>
      <c r="DO477" s="1"/>
      <c r="DP477" s="1"/>
      <c r="DQ477" s="4"/>
      <c r="DR477" s="1"/>
      <c r="DS477" s="1"/>
      <c r="DT477" s="1"/>
      <c r="DU477" s="1"/>
      <c r="DV477" s="1"/>
      <c r="DW477" s="1"/>
    </row>
    <row r="478" spans="1:127" ht="15" x14ac:dyDescent="0.2">
      <c r="A478" s="102">
        <f t="shared" si="339"/>
        <v>45354</v>
      </c>
      <c r="B478" s="103">
        <f t="shared" si="331"/>
        <v>461.81462562999997</v>
      </c>
      <c r="C478" s="180">
        <f t="shared" si="349"/>
        <v>446.10086439348794</v>
      </c>
      <c r="D478" s="104">
        <f t="shared" si="340"/>
        <v>1124.0719999999999</v>
      </c>
      <c r="E478" s="105">
        <f t="shared" si="326"/>
        <v>1124.8789999999999</v>
      </c>
      <c r="F478" s="106">
        <f t="shared" si="327"/>
        <v>45311</v>
      </c>
      <c r="G478" s="107">
        <f t="shared" si="332"/>
        <v>7.1792554213612192E-4</v>
      </c>
      <c r="H478" s="108">
        <f t="shared" si="345"/>
        <v>45371</v>
      </c>
      <c r="I478" s="108">
        <f t="shared" si="333"/>
        <v>45371</v>
      </c>
      <c r="J478" s="109">
        <f t="shared" si="341"/>
        <v>21</v>
      </c>
      <c r="K478" s="109">
        <f t="shared" si="330"/>
        <v>9</v>
      </c>
      <c r="L478" s="8">
        <f t="shared" si="342"/>
        <v>1.0003076099999999</v>
      </c>
      <c r="M478" s="110">
        <f t="shared" si="329"/>
        <v>1.00739997</v>
      </c>
      <c r="N478" s="110">
        <f t="shared" si="324"/>
        <v>1.0294351123509207</v>
      </c>
      <c r="O478" s="103">
        <f t="shared" si="328"/>
        <v>1.0297517700000001</v>
      </c>
      <c r="P478" s="103">
        <f t="shared" si="334"/>
        <v>459.37315469999999</v>
      </c>
      <c r="Q478" s="11">
        <f t="shared" si="348"/>
        <v>0</v>
      </c>
      <c r="R478" s="30">
        <f t="shared" si="343"/>
        <v>0</v>
      </c>
      <c r="S478" s="8">
        <f t="shared" si="335"/>
        <v>0</v>
      </c>
      <c r="T478" s="113">
        <f t="shared" si="344"/>
        <v>0.16</v>
      </c>
      <c r="U478" s="111">
        <f t="shared" si="325"/>
        <v>9</v>
      </c>
      <c r="V478" s="111">
        <v>252</v>
      </c>
      <c r="W478" s="110">
        <f t="shared" si="336"/>
        <v>1.005314788</v>
      </c>
      <c r="X478" s="103">
        <f t="shared" si="337"/>
        <v>2.4414709299999999</v>
      </c>
      <c r="Y478" s="103">
        <f t="shared" si="338"/>
        <v>0</v>
      </c>
      <c r="Z478" s="114" t="str">
        <f t="shared" si="346"/>
        <v>A+J=</v>
      </c>
      <c r="AA478" s="108">
        <f t="shared" si="347"/>
        <v>45371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22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3"/>
      <c r="DH478" s="1"/>
      <c r="DI478" s="1"/>
      <c r="DJ478" s="1"/>
      <c r="DK478" s="1"/>
      <c r="DL478" s="1"/>
      <c r="DM478" s="1"/>
      <c r="DN478" s="1"/>
      <c r="DO478" s="1"/>
      <c r="DP478" s="1"/>
      <c r="DQ478" s="4"/>
      <c r="DR478" s="1"/>
      <c r="DS478" s="1"/>
      <c r="DT478" s="1"/>
      <c r="DU478" s="1"/>
      <c r="DV478" s="1"/>
      <c r="DW478" s="1"/>
    </row>
    <row r="479" spans="1:127" ht="15" x14ac:dyDescent="0.2">
      <c r="A479" s="102">
        <f t="shared" si="339"/>
        <v>45355</v>
      </c>
      <c r="B479" s="103">
        <f t="shared" si="331"/>
        <v>461.81462562999997</v>
      </c>
      <c r="C479" s="180">
        <f t="shared" si="349"/>
        <v>446.10086439348794</v>
      </c>
      <c r="D479" s="104">
        <f t="shared" si="340"/>
        <v>1124.0719999999999</v>
      </c>
      <c r="E479" s="105">
        <f t="shared" si="326"/>
        <v>1124.8789999999999</v>
      </c>
      <c r="F479" s="106">
        <f t="shared" si="327"/>
        <v>45311</v>
      </c>
      <c r="G479" s="107">
        <f t="shared" si="332"/>
        <v>7.1792554213612192E-4</v>
      </c>
      <c r="H479" s="108">
        <f t="shared" si="345"/>
        <v>45371</v>
      </c>
      <c r="I479" s="108">
        <f t="shared" si="333"/>
        <v>45371</v>
      </c>
      <c r="J479" s="109">
        <f t="shared" si="341"/>
        <v>21</v>
      </c>
      <c r="K479" s="109">
        <f t="shared" si="330"/>
        <v>9</v>
      </c>
      <c r="L479" s="8">
        <f t="shared" si="342"/>
        <v>1.0003076099999999</v>
      </c>
      <c r="M479" s="110">
        <f t="shared" si="329"/>
        <v>1.00739997</v>
      </c>
      <c r="N479" s="110">
        <f t="shared" ref="N479:N542" si="350">IF(I479&gt;I478,N478*M479,N478)</f>
        <v>1.0294351123509207</v>
      </c>
      <c r="O479" s="103">
        <f t="shared" si="328"/>
        <v>1.0297517700000001</v>
      </c>
      <c r="P479" s="103">
        <f t="shared" si="334"/>
        <v>459.37315469999999</v>
      </c>
      <c r="Q479" s="11">
        <f t="shared" si="348"/>
        <v>0</v>
      </c>
      <c r="R479" s="30">
        <f t="shared" si="343"/>
        <v>0</v>
      </c>
      <c r="S479" s="8">
        <f t="shared" si="335"/>
        <v>0</v>
      </c>
      <c r="T479" s="113">
        <f t="shared" si="344"/>
        <v>0.16</v>
      </c>
      <c r="U479" s="111">
        <f t="shared" si="325"/>
        <v>9</v>
      </c>
      <c r="V479" s="111">
        <v>252</v>
      </c>
      <c r="W479" s="110">
        <f t="shared" si="336"/>
        <v>1.005314788</v>
      </c>
      <c r="X479" s="103">
        <f t="shared" si="337"/>
        <v>2.4414709299999999</v>
      </c>
      <c r="Y479" s="103">
        <f t="shared" si="338"/>
        <v>0</v>
      </c>
      <c r="Z479" s="114" t="str">
        <f t="shared" si="346"/>
        <v>A+J=</v>
      </c>
      <c r="AA479" s="108">
        <f t="shared" si="347"/>
        <v>45371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22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3"/>
      <c r="DH479" s="1"/>
      <c r="DI479" s="1"/>
      <c r="DJ479" s="1"/>
      <c r="DK479" s="1"/>
      <c r="DL479" s="1"/>
      <c r="DM479" s="1"/>
      <c r="DN479" s="1"/>
      <c r="DO479" s="1"/>
      <c r="DP479" s="1"/>
      <c r="DQ479" s="4"/>
      <c r="DR479" s="1"/>
      <c r="DS479" s="1"/>
      <c r="DT479" s="1"/>
      <c r="DU479" s="1"/>
      <c r="DV479" s="1"/>
      <c r="DW479" s="1"/>
    </row>
    <row r="480" spans="1:127" ht="15" x14ac:dyDescent="0.2">
      <c r="A480" s="102">
        <f t="shared" si="339"/>
        <v>45356</v>
      </c>
      <c r="B480" s="103">
        <f t="shared" si="331"/>
        <v>462.10249544999999</v>
      </c>
      <c r="C480" s="180">
        <f t="shared" si="349"/>
        <v>446.10086439348794</v>
      </c>
      <c r="D480" s="104">
        <f t="shared" si="340"/>
        <v>1124.0719999999999</v>
      </c>
      <c r="E480" s="105">
        <f t="shared" si="326"/>
        <v>1124.8789999999999</v>
      </c>
      <c r="F480" s="106">
        <f t="shared" si="327"/>
        <v>45311</v>
      </c>
      <c r="G480" s="107">
        <f t="shared" si="332"/>
        <v>7.1792554213612192E-4</v>
      </c>
      <c r="H480" s="108">
        <f t="shared" si="345"/>
        <v>45371</v>
      </c>
      <c r="I480" s="108">
        <f t="shared" si="333"/>
        <v>45371</v>
      </c>
      <c r="J480" s="109">
        <f t="shared" si="341"/>
        <v>21</v>
      </c>
      <c r="K480" s="109">
        <f t="shared" si="330"/>
        <v>10</v>
      </c>
      <c r="L480" s="8">
        <f t="shared" si="342"/>
        <v>1.0003417999999999</v>
      </c>
      <c r="M480" s="110">
        <f t="shared" si="329"/>
        <v>1.00739997</v>
      </c>
      <c r="N480" s="110">
        <f t="shared" si="350"/>
        <v>1.0294351123509207</v>
      </c>
      <c r="O480" s="103">
        <f t="shared" si="328"/>
        <v>1.02978697</v>
      </c>
      <c r="P480" s="103">
        <f t="shared" si="334"/>
        <v>459.38885744999999</v>
      </c>
      <c r="Q480" s="11">
        <f t="shared" si="348"/>
        <v>0</v>
      </c>
      <c r="R480" s="30">
        <f t="shared" si="343"/>
        <v>0</v>
      </c>
      <c r="S480" s="8">
        <f t="shared" si="335"/>
        <v>0</v>
      </c>
      <c r="T480" s="113">
        <f t="shared" si="344"/>
        <v>0.16</v>
      </c>
      <c r="U480" s="111">
        <f t="shared" si="325"/>
        <v>10</v>
      </c>
      <c r="V480" s="111">
        <v>252</v>
      </c>
      <c r="W480" s="110">
        <f t="shared" si="336"/>
        <v>1.005907061</v>
      </c>
      <c r="X480" s="103">
        <f t="shared" si="337"/>
        <v>2.713638</v>
      </c>
      <c r="Y480" s="103">
        <f t="shared" si="338"/>
        <v>0</v>
      </c>
      <c r="Z480" s="114" t="str">
        <f t="shared" si="346"/>
        <v>A+J=</v>
      </c>
      <c r="AA480" s="108">
        <f t="shared" si="347"/>
        <v>45371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22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3"/>
      <c r="DH480" s="1"/>
      <c r="DI480" s="1"/>
      <c r="DJ480" s="1"/>
      <c r="DK480" s="1"/>
      <c r="DL480" s="1"/>
      <c r="DM480" s="1"/>
      <c r="DN480" s="1"/>
      <c r="DO480" s="1"/>
      <c r="DP480" s="1"/>
      <c r="DQ480" s="4"/>
      <c r="DR480" s="1"/>
      <c r="DS480" s="1"/>
      <c r="DT480" s="1"/>
      <c r="DU480" s="1"/>
      <c r="DV480" s="1"/>
      <c r="DW480" s="1"/>
    </row>
    <row r="481" spans="1:127" ht="15" x14ac:dyDescent="0.2">
      <c r="A481" s="102">
        <f t="shared" si="339"/>
        <v>45357</v>
      </c>
      <c r="B481" s="103">
        <f t="shared" si="331"/>
        <v>462.39053971999999</v>
      </c>
      <c r="C481" s="180">
        <f t="shared" si="349"/>
        <v>446.10086439348794</v>
      </c>
      <c r="D481" s="104">
        <f t="shared" si="340"/>
        <v>1124.0719999999999</v>
      </c>
      <c r="E481" s="105">
        <f t="shared" si="326"/>
        <v>1124.8789999999999</v>
      </c>
      <c r="F481" s="106">
        <f t="shared" si="327"/>
        <v>45311</v>
      </c>
      <c r="G481" s="107">
        <f t="shared" si="332"/>
        <v>7.1792554213612192E-4</v>
      </c>
      <c r="H481" s="108">
        <f t="shared" si="345"/>
        <v>45371</v>
      </c>
      <c r="I481" s="108">
        <f t="shared" si="333"/>
        <v>45371</v>
      </c>
      <c r="J481" s="109">
        <f t="shared" si="341"/>
        <v>21</v>
      </c>
      <c r="K481" s="109">
        <f t="shared" si="330"/>
        <v>11</v>
      </c>
      <c r="L481" s="8">
        <f t="shared" si="342"/>
        <v>1.00037599</v>
      </c>
      <c r="M481" s="110">
        <f t="shared" si="329"/>
        <v>1.00739997</v>
      </c>
      <c r="N481" s="110">
        <f t="shared" si="350"/>
        <v>1.0294351123509207</v>
      </c>
      <c r="O481" s="103">
        <f t="shared" si="328"/>
        <v>1.0298221599999999</v>
      </c>
      <c r="P481" s="103">
        <f t="shared" si="334"/>
        <v>459.40455573999998</v>
      </c>
      <c r="Q481" s="11">
        <f t="shared" si="348"/>
        <v>0</v>
      </c>
      <c r="R481" s="30">
        <f t="shared" si="343"/>
        <v>0</v>
      </c>
      <c r="S481" s="8">
        <f t="shared" si="335"/>
        <v>0</v>
      </c>
      <c r="T481" s="113">
        <f t="shared" si="344"/>
        <v>0.16</v>
      </c>
      <c r="U481" s="111">
        <f t="shared" si="325"/>
        <v>11</v>
      </c>
      <c r="V481" s="111">
        <v>252</v>
      </c>
      <c r="W481" s="110">
        <f t="shared" si="336"/>
        <v>1.0064996829999999</v>
      </c>
      <c r="X481" s="103">
        <f t="shared" si="337"/>
        <v>2.9859839799999999</v>
      </c>
      <c r="Y481" s="103">
        <f t="shared" si="338"/>
        <v>0</v>
      </c>
      <c r="Z481" s="114" t="str">
        <f t="shared" si="346"/>
        <v>A+J=</v>
      </c>
      <c r="AA481" s="108">
        <f t="shared" si="347"/>
        <v>45371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22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3"/>
      <c r="DH481" s="1"/>
      <c r="DI481" s="1"/>
      <c r="DJ481" s="1"/>
      <c r="DK481" s="1"/>
      <c r="DL481" s="1"/>
      <c r="DM481" s="1"/>
      <c r="DN481" s="1"/>
      <c r="DO481" s="1"/>
      <c r="DP481" s="1"/>
      <c r="DQ481" s="4"/>
      <c r="DR481" s="1"/>
      <c r="DS481" s="1"/>
      <c r="DT481" s="1"/>
      <c r="DU481" s="1"/>
      <c r="DV481" s="1"/>
      <c r="DW481" s="1"/>
    </row>
    <row r="482" spans="1:127" ht="15" x14ac:dyDescent="0.2">
      <c r="A482" s="102">
        <f t="shared" si="339"/>
        <v>45358</v>
      </c>
      <c r="B482" s="103">
        <f t="shared" si="331"/>
        <v>462.67876741999999</v>
      </c>
      <c r="C482" s="180">
        <f t="shared" si="349"/>
        <v>446.10086439348794</v>
      </c>
      <c r="D482" s="104">
        <f t="shared" si="340"/>
        <v>1124.0719999999999</v>
      </c>
      <c r="E482" s="105">
        <f t="shared" si="326"/>
        <v>1124.8789999999999</v>
      </c>
      <c r="F482" s="106">
        <f t="shared" si="327"/>
        <v>45311</v>
      </c>
      <c r="G482" s="107">
        <f t="shared" si="332"/>
        <v>7.1792554213612192E-4</v>
      </c>
      <c r="H482" s="108">
        <f t="shared" si="345"/>
        <v>45371</v>
      </c>
      <c r="I482" s="108">
        <f t="shared" si="333"/>
        <v>45371</v>
      </c>
      <c r="J482" s="109">
        <f t="shared" si="341"/>
        <v>21</v>
      </c>
      <c r="K482" s="109">
        <f t="shared" si="330"/>
        <v>12</v>
      </c>
      <c r="L482" s="8">
        <f t="shared" si="342"/>
        <v>1.00041018</v>
      </c>
      <c r="M482" s="110">
        <f t="shared" si="329"/>
        <v>1.00739997</v>
      </c>
      <c r="N482" s="110">
        <f t="shared" si="350"/>
        <v>1.0294351123509207</v>
      </c>
      <c r="O482" s="103">
        <f t="shared" si="328"/>
        <v>1.0298573600000001</v>
      </c>
      <c r="P482" s="103">
        <f t="shared" si="334"/>
        <v>459.42025848999998</v>
      </c>
      <c r="Q482" s="11">
        <f t="shared" si="348"/>
        <v>0</v>
      </c>
      <c r="R482" s="30">
        <f t="shared" si="343"/>
        <v>0</v>
      </c>
      <c r="S482" s="8">
        <f t="shared" si="335"/>
        <v>0</v>
      </c>
      <c r="T482" s="113">
        <f t="shared" si="344"/>
        <v>0.16</v>
      </c>
      <c r="U482" s="111">
        <f t="shared" si="325"/>
        <v>12</v>
      </c>
      <c r="V482" s="111">
        <v>252</v>
      </c>
      <c r="W482" s="110">
        <f t="shared" si="336"/>
        <v>1.007092654</v>
      </c>
      <c r="X482" s="103">
        <f t="shared" si="337"/>
        <v>3.2585089300000001</v>
      </c>
      <c r="Y482" s="103">
        <f t="shared" si="338"/>
        <v>0</v>
      </c>
      <c r="Z482" s="114" t="str">
        <f t="shared" si="346"/>
        <v>A+J=</v>
      </c>
      <c r="AA482" s="108">
        <f t="shared" si="347"/>
        <v>45371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22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3"/>
      <c r="DH482" s="1"/>
      <c r="DI482" s="1"/>
      <c r="DJ482" s="1"/>
      <c r="DK482" s="1"/>
      <c r="DL482" s="1"/>
      <c r="DM482" s="1"/>
      <c r="DN482" s="1"/>
      <c r="DO482" s="1"/>
      <c r="DP482" s="1"/>
      <c r="DQ482" s="4"/>
      <c r="DR482" s="1"/>
      <c r="DS482" s="1"/>
      <c r="DT482" s="1"/>
      <c r="DU482" s="1"/>
      <c r="DV482" s="1"/>
      <c r="DW482" s="1"/>
    </row>
    <row r="483" spans="1:127" ht="15" x14ac:dyDescent="0.2">
      <c r="A483" s="102">
        <f t="shared" si="339"/>
        <v>45359</v>
      </c>
      <c r="B483" s="103">
        <f t="shared" si="331"/>
        <v>462.96716959000003</v>
      </c>
      <c r="C483" s="180">
        <f t="shared" si="349"/>
        <v>446.10086439348794</v>
      </c>
      <c r="D483" s="104">
        <f t="shared" si="340"/>
        <v>1124.0719999999999</v>
      </c>
      <c r="E483" s="105">
        <f t="shared" si="326"/>
        <v>1124.8789999999999</v>
      </c>
      <c r="F483" s="106">
        <f t="shared" si="327"/>
        <v>45311</v>
      </c>
      <c r="G483" s="107">
        <f t="shared" si="332"/>
        <v>7.1792554213612192E-4</v>
      </c>
      <c r="H483" s="108">
        <f t="shared" si="345"/>
        <v>45371</v>
      </c>
      <c r="I483" s="108">
        <f t="shared" si="333"/>
        <v>45371</v>
      </c>
      <c r="J483" s="109">
        <f t="shared" si="341"/>
        <v>21</v>
      </c>
      <c r="K483" s="109">
        <f t="shared" si="330"/>
        <v>13</v>
      </c>
      <c r="L483" s="8">
        <f t="shared" si="342"/>
        <v>1.0004443599999999</v>
      </c>
      <c r="M483" s="110">
        <f t="shared" si="329"/>
        <v>1.00739997</v>
      </c>
      <c r="N483" s="110">
        <f t="shared" si="350"/>
        <v>1.0294351123509207</v>
      </c>
      <c r="O483" s="103">
        <f t="shared" si="328"/>
        <v>1.02989255</v>
      </c>
      <c r="P483" s="103">
        <f t="shared" si="334"/>
        <v>459.43595678000003</v>
      </c>
      <c r="Q483" s="11">
        <f t="shared" si="348"/>
        <v>0</v>
      </c>
      <c r="R483" s="30">
        <f t="shared" si="343"/>
        <v>0</v>
      </c>
      <c r="S483" s="8">
        <f t="shared" si="335"/>
        <v>0</v>
      </c>
      <c r="T483" s="113">
        <f t="shared" si="344"/>
        <v>0.16</v>
      </c>
      <c r="U483" s="111">
        <f t="shared" si="325"/>
        <v>13</v>
      </c>
      <c r="V483" s="111">
        <v>252</v>
      </c>
      <c r="W483" s="110">
        <f t="shared" si="336"/>
        <v>1.0076859739999999</v>
      </c>
      <c r="X483" s="103">
        <f t="shared" si="337"/>
        <v>3.53121281</v>
      </c>
      <c r="Y483" s="103">
        <f t="shared" si="338"/>
        <v>0</v>
      </c>
      <c r="Z483" s="114" t="str">
        <f t="shared" si="346"/>
        <v>A+J=</v>
      </c>
      <c r="AA483" s="108">
        <f t="shared" si="347"/>
        <v>45371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22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3"/>
      <c r="DH483" s="1"/>
      <c r="DI483" s="1"/>
      <c r="DJ483" s="1"/>
      <c r="DK483" s="1"/>
      <c r="DL483" s="1"/>
      <c r="DM483" s="1"/>
      <c r="DN483" s="1"/>
      <c r="DO483" s="1"/>
      <c r="DP483" s="1"/>
      <c r="DQ483" s="4"/>
      <c r="DR483" s="1"/>
      <c r="DS483" s="1"/>
      <c r="DT483" s="1"/>
      <c r="DU483" s="1"/>
      <c r="DV483" s="1"/>
      <c r="DW483" s="1"/>
    </row>
    <row r="484" spans="1:127" ht="15" x14ac:dyDescent="0.2">
      <c r="A484" s="102">
        <f t="shared" si="339"/>
        <v>45360</v>
      </c>
      <c r="B484" s="103">
        <f t="shared" si="331"/>
        <v>463.25575120000002</v>
      </c>
      <c r="C484" s="180">
        <f t="shared" si="349"/>
        <v>446.10086439348794</v>
      </c>
      <c r="D484" s="104">
        <f t="shared" si="340"/>
        <v>1124.0719999999999</v>
      </c>
      <c r="E484" s="105">
        <f t="shared" si="326"/>
        <v>1124.8789999999999</v>
      </c>
      <c r="F484" s="106">
        <f t="shared" si="327"/>
        <v>45311</v>
      </c>
      <c r="G484" s="107">
        <f t="shared" si="332"/>
        <v>7.1792554213612192E-4</v>
      </c>
      <c r="H484" s="108">
        <f t="shared" si="345"/>
        <v>45371</v>
      </c>
      <c r="I484" s="108">
        <f t="shared" si="333"/>
        <v>45371</v>
      </c>
      <c r="J484" s="109">
        <f t="shared" si="341"/>
        <v>21</v>
      </c>
      <c r="K484" s="109">
        <f t="shared" si="330"/>
        <v>14</v>
      </c>
      <c r="L484" s="8">
        <f t="shared" si="342"/>
        <v>1.00047855</v>
      </c>
      <c r="M484" s="110">
        <f t="shared" si="329"/>
        <v>1.00739997</v>
      </c>
      <c r="N484" s="110">
        <f t="shared" si="350"/>
        <v>1.0294351123509207</v>
      </c>
      <c r="O484" s="103">
        <f t="shared" si="328"/>
        <v>1.02992774</v>
      </c>
      <c r="P484" s="103">
        <f t="shared" si="334"/>
        <v>459.45165507000002</v>
      </c>
      <c r="Q484" s="11">
        <f t="shared" si="348"/>
        <v>0</v>
      </c>
      <c r="R484" s="30">
        <f t="shared" si="343"/>
        <v>0</v>
      </c>
      <c r="S484" s="8">
        <f t="shared" si="335"/>
        <v>0</v>
      </c>
      <c r="T484" s="113">
        <f t="shared" si="344"/>
        <v>0.16</v>
      </c>
      <c r="U484" s="111">
        <f t="shared" si="325"/>
        <v>14</v>
      </c>
      <c r="V484" s="111">
        <v>252</v>
      </c>
      <c r="W484" s="110">
        <f t="shared" si="336"/>
        <v>1.0082796439999999</v>
      </c>
      <c r="X484" s="103">
        <f t="shared" si="337"/>
        <v>3.80409613</v>
      </c>
      <c r="Y484" s="103">
        <f t="shared" si="338"/>
        <v>0</v>
      </c>
      <c r="Z484" s="114" t="str">
        <f t="shared" si="346"/>
        <v>A+J=</v>
      </c>
      <c r="AA484" s="108">
        <f t="shared" si="347"/>
        <v>45371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22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3"/>
      <c r="DH484" s="1"/>
      <c r="DI484" s="1"/>
      <c r="DJ484" s="1"/>
      <c r="DK484" s="1"/>
      <c r="DL484" s="1"/>
      <c r="DM484" s="1"/>
      <c r="DN484" s="1"/>
      <c r="DO484" s="1"/>
      <c r="DP484" s="1"/>
      <c r="DQ484" s="4"/>
      <c r="DR484" s="1"/>
      <c r="DS484" s="1"/>
      <c r="DT484" s="1"/>
      <c r="DU484" s="1"/>
      <c r="DV484" s="1"/>
      <c r="DW484" s="1"/>
    </row>
    <row r="485" spans="1:127" ht="15" x14ac:dyDescent="0.2">
      <c r="A485" s="102">
        <f t="shared" si="339"/>
        <v>45361</v>
      </c>
      <c r="B485" s="103">
        <f t="shared" si="331"/>
        <v>463.25575120000002</v>
      </c>
      <c r="C485" s="180">
        <f t="shared" si="349"/>
        <v>446.10086439348794</v>
      </c>
      <c r="D485" s="104">
        <f t="shared" si="340"/>
        <v>1124.0719999999999</v>
      </c>
      <c r="E485" s="105">
        <f t="shared" si="326"/>
        <v>1124.8789999999999</v>
      </c>
      <c r="F485" s="106">
        <f t="shared" si="327"/>
        <v>45311</v>
      </c>
      <c r="G485" s="107">
        <f t="shared" si="332"/>
        <v>7.1792554213612192E-4</v>
      </c>
      <c r="H485" s="108">
        <f t="shared" si="345"/>
        <v>45371</v>
      </c>
      <c r="I485" s="108">
        <f t="shared" si="333"/>
        <v>45371</v>
      </c>
      <c r="J485" s="109">
        <f t="shared" si="341"/>
        <v>21</v>
      </c>
      <c r="K485" s="109">
        <f t="shared" si="330"/>
        <v>14</v>
      </c>
      <c r="L485" s="8">
        <f t="shared" si="342"/>
        <v>1.00047855</v>
      </c>
      <c r="M485" s="110">
        <f t="shared" si="329"/>
        <v>1.00739997</v>
      </c>
      <c r="N485" s="110">
        <f t="shared" si="350"/>
        <v>1.0294351123509207</v>
      </c>
      <c r="O485" s="103">
        <f t="shared" si="328"/>
        <v>1.02992774</v>
      </c>
      <c r="P485" s="103">
        <f t="shared" si="334"/>
        <v>459.45165507000002</v>
      </c>
      <c r="Q485" s="11">
        <f t="shared" si="348"/>
        <v>0</v>
      </c>
      <c r="R485" s="30">
        <f t="shared" si="343"/>
        <v>0</v>
      </c>
      <c r="S485" s="8">
        <f t="shared" si="335"/>
        <v>0</v>
      </c>
      <c r="T485" s="113">
        <f t="shared" si="344"/>
        <v>0.16</v>
      </c>
      <c r="U485" s="111">
        <f t="shared" ref="U485:U548" si="351">IF(Q484&gt;0,1,IF(K485=K484,U484,U484+1))</f>
        <v>14</v>
      </c>
      <c r="V485" s="111">
        <v>252</v>
      </c>
      <c r="W485" s="110">
        <f t="shared" si="336"/>
        <v>1.0082796439999999</v>
      </c>
      <c r="X485" s="103">
        <f t="shared" si="337"/>
        <v>3.80409613</v>
      </c>
      <c r="Y485" s="103">
        <f t="shared" si="338"/>
        <v>0</v>
      </c>
      <c r="Z485" s="114" t="str">
        <f t="shared" si="346"/>
        <v>A+J=</v>
      </c>
      <c r="AA485" s="108">
        <f t="shared" si="347"/>
        <v>45371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22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3"/>
      <c r="DH485" s="1"/>
      <c r="DI485" s="1"/>
      <c r="DJ485" s="1"/>
      <c r="DK485" s="1"/>
      <c r="DL485" s="1"/>
      <c r="DM485" s="1"/>
      <c r="DN485" s="1"/>
      <c r="DO485" s="1"/>
      <c r="DP485" s="1"/>
      <c r="DQ485" s="4"/>
      <c r="DR485" s="1"/>
      <c r="DS485" s="1"/>
      <c r="DT485" s="1"/>
      <c r="DU485" s="1"/>
      <c r="DV485" s="1"/>
      <c r="DW485" s="1"/>
    </row>
    <row r="486" spans="1:127" ht="15" x14ac:dyDescent="0.2">
      <c r="A486" s="102">
        <f t="shared" si="339"/>
        <v>45362</v>
      </c>
      <c r="B486" s="103">
        <f t="shared" si="331"/>
        <v>463.25575120000002</v>
      </c>
      <c r="C486" s="180">
        <f t="shared" si="349"/>
        <v>446.10086439348794</v>
      </c>
      <c r="D486" s="104">
        <f t="shared" si="340"/>
        <v>1124.0719999999999</v>
      </c>
      <c r="E486" s="105">
        <f t="shared" si="326"/>
        <v>1124.8789999999999</v>
      </c>
      <c r="F486" s="106">
        <f t="shared" si="327"/>
        <v>45311</v>
      </c>
      <c r="G486" s="107">
        <f t="shared" si="332"/>
        <v>7.1792554213612192E-4</v>
      </c>
      <c r="H486" s="108">
        <f t="shared" si="345"/>
        <v>45371</v>
      </c>
      <c r="I486" s="108">
        <f t="shared" si="333"/>
        <v>45371</v>
      </c>
      <c r="J486" s="109">
        <f t="shared" si="341"/>
        <v>21</v>
      </c>
      <c r="K486" s="109">
        <f t="shared" si="330"/>
        <v>14</v>
      </c>
      <c r="L486" s="8">
        <f t="shared" si="342"/>
        <v>1.00047855</v>
      </c>
      <c r="M486" s="110">
        <f t="shared" si="329"/>
        <v>1.00739997</v>
      </c>
      <c r="N486" s="110">
        <f t="shared" si="350"/>
        <v>1.0294351123509207</v>
      </c>
      <c r="O486" s="103">
        <f t="shared" si="328"/>
        <v>1.02992774</v>
      </c>
      <c r="P486" s="103">
        <f t="shared" si="334"/>
        <v>459.45165507000002</v>
      </c>
      <c r="Q486" s="11">
        <f t="shared" si="348"/>
        <v>0</v>
      </c>
      <c r="R486" s="30">
        <f t="shared" si="343"/>
        <v>0</v>
      </c>
      <c r="S486" s="8">
        <f t="shared" si="335"/>
        <v>0</v>
      </c>
      <c r="T486" s="113">
        <f t="shared" si="344"/>
        <v>0.16</v>
      </c>
      <c r="U486" s="111">
        <f t="shared" si="351"/>
        <v>14</v>
      </c>
      <c r="V486" s="111">
        <v>252</v>
      </c>
      <c r="W486" s="110">
        <f t="shared" si="336"/>
        <v>1.0082796439999999</v>
      </c>
      <c r="X486" s="103">
        <f t="shared" si="337"/>
        <v>3.80409613</v>
      </c>
      <c r="Y486" s="103">
        <f t="shared" si="338"/>
        <v>0</v>
      </c>
      <c r="Z486" s="114" t="str">
        <f t="shared" si="346"/>
        <v>A+J=</v>
      </c>
      <c r="AA486" s="108">
        <f t="shared" si="347"/>
        <v>45371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22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3"/>
      <c r="DH486" s="1"/>
      <c r="DI486" s="1"/>
      <c r="DJ486" s="1"/>
      <c r="DK486" s="1"/>
      <c r="DL486" s="1"/>
      <c r="DM486" s="1"/>
      <c r="DN486" s="1"/>
      <c r="DO486" s="1"/>
      <c r="DP486" s="1"/>
      <c r="DQ486" s="4"/>
      <c r="DR486" s="1"/>
      <c r="DS486" s="1"/>
      <c r="DT486" s="1"/>
      <c r="DU486" s="1"/>
      <c r="DV486" s="1"/>
      <c r="DW486" s="1"/>
    </row>
    <row r="487" spans="1:127" ht="15" x14ac:dyDescent="0.2">
      <c r="A487" s="102">
        <f t="shared" si="339"/>
        <v>45363</v>
      </c>
      <c r="B487" s="103">
        <f t="shared" si="331"/>
        <v>463.54452126999996</v>
      </c>
      <c r="C487" s="180">
        <f t="shared" si="349"/>
        <v>446.10086439348794</v>
      </c>
      <c r="D487" s="104">
        <f t="shared" si="340"/>
        <v>1124.0719999999999</v>
      </c>
      <c r="E487" s="105">
        <f t="shared" si="326"/>
        <v>1124.8789999999999</v>
      </c>
      <c r="F487" s="106">
        <f t="shared" si="327"/>
        <v>45311</v>
      </c>
      <c r="G487" s="107">
        <f t="shared" si="332"/>
        <v>7.1792554213612192E-4</v>
      </c>
      <c r="H487" s="108">
        <f t="shared" si="345"/>
        <v>45371</v>
      </c>
      <c r="I487" s="108">
        <f t="shared" si="333"/>
        <v>45371</v>
      </c>
      <c r="J487" s="109">
        <f t="shared" si="341"/>
        <v>21</v>
      </c>
      <c r="K487" s="109">
        <f t="shared" si="330"/>
        <v>15</v>
      </c>
      <c r="L487" s="8">
        <f t="shared" si="342"/>
        <v>1.00051275</v>
      </c>
      <c r="M487" s="110">
        <f t="shared" si="329"/>
        <v>1.00739997</v>
      </c>
      <c r="N487" s="110">
        <f t="shared" si="350"/>
        <v>1.0294351123509207</v>
      </c>
      <c r="O487" s="103">
        <f t="shared" si="328"/>
        <v>1.02996295</v>
      </c>
      <c r="P487" s="103">
        <f t="shared" si="334"/>
        <v>459.46736227999997</v>
      </c>
      <c r="Q487" s="11">
        <f t="shared" si="348"/>
        <v>0</v>
      </c>
      <c r="R487" s="30">
        <f t="shared" si="343"/>
        <v>0</v>
      </c>
      <c r="S487" s="8">
        <f t="shared" si="335"/>
        <v>0</v>
      </c>
      <c r="T487" s="113">
        <f t="shared" si="344"/>
        <v>0.16</v>
      </c>
      <c r="U487" s="111">
        <f t="shared" si="351"/>
        <v>15</v>
      </c>
      <c r="V487" s="111">
        <v>252</v>
      </c>
      <c r="W487" s="110">
        <f t="shared" si="336"/>
        <v>1.008873664</v>
      </c>
      <c r="X487" s="103">
        <f t="shared" si="337"/>
        <v>4.07715899</v>
      </c>
      <c r="Y487" s="103">
        <f t="shared" si="338"/>
        <v>0</v>
      </c>
      <c r="Z487" s="114" t="str">
        <f t="shared" si="346"/>
        <v>A+J=</v>
      </c>
      <c r="AA487" s="108">
        <f t="shared" si="347"/>
        <v>45371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22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3"/>
      <c r="DH487" s="1"/>
      <c r="DI487" s="1"/>
      <c r="DJ487" s="1"/>
      <c r="DK487" s="1"/>
      <c r="DL487" s="1"/>
      <c r="DM487" s="1"/>
      <c r="DN487" s="1"/>
      <c r="DO487" s="1"/>
      <c r="DP487" s="1"/>
      <c r="DQ487" s="4"/>
      <c r="DR487" s="1"/>
      <c r="DS487" s="1"/>
      <c r="DT487" s="1"/>
      <c r="DU487" s="1"/>
      <c r="DV487" s="1"/>
      <c r="DW487" s="1"/>
    </row>
    <row r="488" spans="1:127" ht="15" x14ac:dyDescent="0.2">
      <c r="A488" s="102">
        <f t="shared" si="339"/>
        <v>45364</v>
      </c>
      <c r="B488" s="103">
        <f t="shared" si="331"/>
        <v>463.83346584999998</v>
      </c>
      <c r="C488" s="180">
        <f t="shared" si="349"/>
        <v>446.10086439348794</v>
      </c>
      <c r="D488" s="104">
        <f t="shared" si="340"/>
        <v>1124.0719999999999</v>
      </c>
      <c r="E488" s="105">
        <f t="shared" ref="E488:E551" si="352">IF($K488=1,VLOOKUP($A487,$AO$10:$AS$165,4),E487)</f>
        <v>1124.8789999999999</v>
      </c>
      <c r="F488" s="106">
        <f t="shared" ref="F488:F551" si="353">IF($K488=1,VLOOKUP($A487,$AO$10:$AS$165,5),F487)</f>
        <v>45311</v>
      </c>
      <c r="G488" s="107">
        <f t="shared" si="332"/>
        <v>7.1792554213612192E-4</v>
      </c>
      <c r="H488" s="108">
        <f t="shared" si="345"/>
        <v>45371</v>
      </c>
      <c r="I488" s="108">
        <f t="shared" si="333"/>
        <v>45371</v>
      </c>
      <c r="J488" s="109">
        <f t="shared" si="341"/>
        <v>21</v>
      </c>
      <c r="K488" s="109">
        <f t="shared" si="330"/>
        <v>16</v>
      </c>
      <c r="L488" s="8">
        <f t="shared" si="342"/>
        <v>1.00054694</v>
      </c>
      <c r="M488" s="110">
        <f t="shared" si="329"/>
        <v>1.00739997</v>
      </c>
      <c r="N488" s="110">
        <f t="shared" si="350"/>
        <v>1.0294351123509207</v>
      </c>
      <c r="O488" s="103">
        <f t="shared" si="328"/>
        <v>1.0299981499999999</v>
      </c>
      <c r="P488" s="103">
        <f t="shared" si="334"/>
        <v>459.48306502999998</v>
      </c>
      <c r="Q488" s="11">
        <f t="shared" si="348"/>
        <v>0</v>
      </c>
      <c r="R488" s="30">
        <f t="shared" si="343"/>
        <v>0</v>
      </c>
      <c r="S488" s="8">
        <f t="shared" si="335"/>
        <v>0</v>
      </c>
      <c r="T488" s="113">
        <f t="shared" si="344"/>
        <v>0.16</v>
      </c>
      <c r="U488" s="111">
        <f t="shared" si="351"/>
        <v>16</v>
      </c>
      <c r="V488" s="111">
        <v>252</v>
      </c>
      <c r="W488" s="110">
        <f t="shared" si="336"/>
        <v>1.0094680330000001</v>
      </c>
      <c r="X488" s="103">
        <f t="shared" si="337"/>
        <v>4.3504008199999999</v>
      </c>
      <c r="Y488" s="103">
        <f t="shared" si="338"/>
        <v>0</v>
      </c>
      <c r="Z488" s="114" t="str">
        <f t="shared" si="346"/>
        <v>A+J=</v>
      </c>
      <c r="AA488" s="108">
        <f t="shared" si="347"/>
        <v>45371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22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3"/>
      <c r="DH488" s="1"/>
      <c r="DI488" s="1"/>
      <c r="DJ488" s="1"/>
      <c r="DK488" s="1"/>
      <c r="DL488" s="1"/>
      <c r="DM488" s="1"/>
      <c r="DN488" s="1"/>
      <c r="DO488" s="1"/>
      <c r="DP488" s="1"/>
      <c r="DQ488" s="4"/>
      <c r="DR488" s="1"/>
      <c r="DS488" s="1"/>
      <c r="DT488" s="1"/>
      <c r="DU488" s="1"/>
      <c r="DV488" s="1"/>
      <c r="DW488" s="1"/>
    </row>
    <row r="489" spans="1:127" ht="15" x14ac:dyDescent="0.2">
      <c r="A489" s="102">
        <f t="shared" si="339"/>
        <v>45365</v>
      </c>
      <c r="B489" s="103">
        <f t="shared" si="331"/>
        <v>464.12258587000002</v>
      </c>
      <c r="C489" s="180">
        <f t="shared" si="349"/>
        <v>446.10086439348794</v>
      </c>
      <c r="D489" s="104">
        <f t="shared" si="340"/>
        <v>1124.0719999999999</v>
      </c>
      <c r="E489" s="105">
        <f t="shared" si="352"/>
        <v>1124.8789999999999</v>
      </c>
      <c r="F489" s="106">
        <f t="shared" si="353"/>
        <v>45311</v>
      </c>
      <c r="G489" s="107">
        <f t="shared" si="332"/>
        <v>7.1792554213612192E-4</v>
      </c>
      <c r="H489" s="108">
        <f t="shared" si="345"/>
        <v>45371</v>
      </c>
      <c r="I489" s="108">
        <f t="shared" si="333"/>
        <v>45371</v>
      </c>
      <c r="J489" s="109">
        <f t="shared" si="341"/>
        <v>21</v>
      </c>
      <c r="K489" s="109">
        <f t="shared" si="330"/>
        <v>17</v>
      </c>
      <c r="L489" s="8">
        <f t="shared" si="342"/>
        <v>1.00058113</v>
      </c>
      <c r="M489" s="110">
        <f t="shared" si="329"/>
        <v>1.00739997</v>
      </c>
      <c r="N489" s="110">
        <f t="shared" si="350"/>
        <v>1.0294351123509207</v>
      </c>
      <c r="O489" s="103">
        <f t="shared" ref="O489:O552" si="354">TRUNC(TRUNC((L489*N489),15),8)</f>
        <v>1.0300333399999999</v>
      </c>
      <c r="P489" s="103">
        <f t="shared" si="334"/>
        <v>459.49876332000002</v>
      </c>
      <c r="Q489" s="11">
        <f t="shared" si="348"/>
        <v>0</v>
      </c>
      <c r="R489" s="30">
        <f t="shared" si="343"/>
        <v>0</v>
      </c>
      <c r="S489" s="8">
        <f t="shared" si="335"/>
        <v>0</v>
      </c>
      <c r="T489" s="113">
        <f t="shared" si="344"/>
        <v>0.16</v>
      </c>
      <c r="U489" s="111">
        <f t="shared" si="351"/>
        <v>17</v>
      </c>
      <c r="V489" s="111">
        <v>252</v>
      </c>
      <c r="W489" s="110">
        <f t="shared" si="336"/>
        <v>1.0100627529999999</v>
      </c>
      <c r="X489" s="103">
        <f t="shared" si="337"/>
        <v>4.6238225499999999</v>
      </c>
      <c r="Y489" s="103">
        <f t="shared" si="338"/>
        <v>0</v>
      </c>
      <c r="Z489" s="114" t="str">
        <f t="shared" si="346"/>
        <v>A+J=</v>
      </c>
      <c r="AA489" s="108">
        <f t="shared" si="347"/>
        <v>45371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22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3"/>
      <c r="DH489" s="1"/>
      <c r="DI489" s="1"/>
      <c r="DJ489" s="1"/>
      <c r="DK489" s="1"/>
      <c r="DL489" s="1"/>
      <c r="DM489" s="1"/>
      <c r="DN489" s="1"/>
      <c r="DO489" s="1"/>
      <c r="DP489" s="1"/>
      <c r="DQ489" s="4"/>
      <c r="DR489" s="1"/>
      <c r="DS489" s="1"/>
      <c r="DT489" s="1"/>
      <c r="DU489" s="1"/>
      <c r="DV489" s="1"/>
      <c r="DW489" s="1"/>
    </row>
    <row r="490" spans="1:127" ht="15" x14ac:dyDescent="0.2">
      <c r="A490" s="102">
        <f t="shared" si="339"/>
        <v>45366</v>
      </c>
      <c r="B490" s="103">
        <f t="shared" si="331"/>
        <v>464.41189442000001</v>
      </c>
      <c r="C490" s="180">
        <f t="shared" si="349"/>
        <v>446.10086439348794</v>
      </c>
      <c r="D490" s="104">
        <f t="shared" si="340"/>
        <v>1124.0719999999999</v>
      </c>
      <c r="E490" s="105">
        <f t="shared" si="352"/>
        <v>1124.8789999999999</v>
      </c>
      <c r="F490" s="106">
        <f t="shared" si="353"/>
        <v>45311</v>
      </c>
      <c r="G490" s="107">
        <f t="shared" si="332"/>
        <v>7.1792554213612192E-4</v>
      </c>
      <c r="H490" s="108">
        <f t="shared" si="345"/>
        <v>45371</v>
      </c>
      <c r="I490" s="108">
        <f t="shared" si="333"/>
        <v>45371</v>
      </c>
      <c r="J490" s="109">
        <f t="shared" si="341"/>
        <v>21</v>
      </c>
      <c r="K490" s="109">
        <f t="shared" si="330"/>
        <v>18</v>
      </c>
      <c r="L490" s="8">
        <f t="shared" si="342"/>
        <v>1.00061533</v>
      </c>
      <c r="M490" s="110">
        <f t="shared" ref="M490:M553" si="355">IF(I490&gt;I489,L489,M489)</f>
        <v>1.00739997</v>
      </c>
      <c r="N490" s="110">
        <f t="shared" si="350"/>
        <v>1.0294351123509207</v>
      </c>
      <c r="O490" s="103">
        <f t="shared" si="354"/>
        <v>1.03006855</v>
      </c>
      <c r="P490" s="103">
        <f t="shared" si="334"/>
        <v>459.51447052999998</v>
      </c>
      <c r="Q490" s="11">
        <f t="shared" si="348"/>
        <v>0</v>
      </c>
      <c r="R490" s="30">
        <f t="shared" si="343"/>
        <v>0</v>
      </c>
      <c r="S490" s="8">
        <f t="shared" si="335"/>
        <v>0</v>
      </c>
      <c r="T490" s="113">
        <f t="shared" si="344"/>
        <v>0.16</v>
      </c>
      <c r="U490" s="111">
        <f t="shared" si="351"/>
        <v>18</v>
      </c>
      <c r="V490" s="111">
        <v>252</v>
      </c>
      <c r="W490" s="110">
        <f t="shared" si="336"/>
        <v>1.0106578230000001</v>
      </c>
      <c r="X490" s="103">
        <f t="shared" si="337"/>
        <v>4.8974238899999998</v>
      </c>
      <c r="Y490" s="103">
        <f t="shared" si="338"/>
        <v>0</v>
      </c>
      <c r="Z490" s="114" t="str">
        <f t="shared" si="346"/>
        <v>A+J=</v>
      </c>
      <c r="AA490" s="108">
        <f t="shared" si="347"/>
        <v>45371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22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3"/>
      <c r="DH490" s="1"/>
      <c r="DI490" s="1"/>
      <c r="DJ490" s="1"/>
      <c r="DK490" s="1"/>
      <c r="DL490" s="1"/>
      <c r="DM490" s="1"/>
      <c r="DN490" s="1"/>
      <c r="DO490" s="1"/>
      <c r="DP490" s="1"/>
      <c r="DQ490" s="4"/>
      <c r="DR490" s="1"/>
      <c r="DS490" s="1"/>
      <c r="DT490" s="1"/>
      <c r="DU490" s="1"/>
      <c r="DV490" s="1"/>
      <c r="DW490" s="1"/>
    </row>
    <row r="491" spans="1:127" ht="15" x14ac:dyDescent="0.2">
      <c r="A491" s="102">
        <f t="shared" si="339"/>
        <v>45367</v>
      </c>
      <c r="B491" s="103">
        <f t="shared" si="331"/>
        <v>464.70137843999998</v>
      </c>
      <c r="C491" s="180">
        <f t="shared" si="349"/>
        <v>446.10086439348794</v>
      </c>
      <c r="D491" s="104">
        <f t="shared" si="340"/>
        <v>1124.0719999999999</v>
      </c>
      <c r="E491" s="105">
        <f t="shared" si="352"/>
        <v>1124.8789999999999</v>
      </c>
      <c r="F491" s="106">
        <f t="shared" si="353"/>
        <v>45311</v>
      </c>
      <c r="G491" s="107">
        <f t="shared" si="332"/>
        <v>7.1792554213612192E-4</v>
      </c>
      <c r="H491" s="108">
        <f t="shared" si="345"/>
        <v>45371</v>
      </c>
      <c r="I491" s="108">
        <f t="shared" si="333"/>
        <v>45371</v>
      </c>
      <c r="J491" s="109">
        <f t="shared" si="341"/>
        <v>21</v>
      </c>
      <c r="K491" s="109">
        <f t="shared" si="330"/>
        <v>19</v>
      </c>
      <c r="L491" s="8">
        <f t="shared" si="342"/>
        <v>1.0006495200000001</v>
      </c>
      <c r="M491" s="110">
        <f t="shared" si="355"/>
        <v>1.00739997</v>
      </c>
      <c r="N491" s="110">
        <f t="shared" si="350"/>
        <v>1.0294351123509207</v>
      </c>
      <c r="O491" s="103">
        <f t="shared" si="354"/>
        <v>1.0301037500000001</v>
      </c>
      <c r="P491" s="103">
        <f t="shared" si="334"/>
        <v>459.53017327999999</v>
      </c>
      <c r="Q491" s="11">
        <f t="shared" si="348"/>
        <v>0</v>
      </c>
      <c r="R491" s="30">
        <f t="shared" si="343"/>
        <v>0</v>
      </c>
      <c r="S491" s="8">
        <f t="shared" si="335"/>
        <v>0</v>
      </c>
      <c r="T491" s="113">
        <f t="shared" si="344"/>
        <v>0.16</v>
      </c>
      <c r="U491" s="111">
        <f t="shared" si="351"/>
        <v>19</v>
      </c>
      <c r="V491" s="111">
        <v>252</v>
      </c>
      <c r="W491" s="110">
        <f t="shared" si="336"/>
        <v>1.0112532439999999</v>
      </c>
      <c r="X491" s="103">
        <f t="shared" si="337"/>
        <v>5.1712051600000004</v>
      </c>
      <c r="Y491" s="103">
        <f t="shared" si="338"/>
        <v>0</v>
      </c>
      <c r="Z491" s="114" t="str">
        <f t="shared" si="346"/>
        <v>A+J=</v>
      </c>
      <c r="AA491" s="108">
        <f t="shared" si="347"/>
        <v>45371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22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3"/>
      <c r="DH491" s="1"/>
      <c r="DI491" s="1"/>
      <c r="DJ491" s="1"/>
      <c r="DK491" s="1"/>
      <c r="DL491" s="1"/>
      <c r="DM491" s="1"/>
      <c r="DN491" s="1"/>
      <c r="DO491" s="1"/>
      <c r="DP491" s="1"/>
      <c r="DQ491" s="4"/>
      <c r="DR491" s="1"/>
      <c r="DS491" s="1"/>
      <c r="DT491" s="1"/>
      <c r="DU491" s="1"/>
      <c r="DV491" s="1"/>
      <c r="DW491" s="1"/>
    </row>
    <row r="492" spans="1:127" ht="15" x14ac:dyDescent="0.2">
      <c r="A492" s="102">
        <f t="shared" si="339"/>
        <v>45368</v>
      </c>
      <c r="B492" s="103">
        <f t="shared" si="331"/>
        <v>464.70137843999998</v>
      </c>
      <c r="C492" s="180">
        <f t="shared" si="349"/>
        <v>446.10086439348794</v>
      </c>
      <c r="D492" s="104">
        <f t="shared" si="340"/>
        <v>1124.0719999999999</v>
      </c>
      <c r="E492" s="105">
        <f t="shared" si="352"/>
        <v>1124.8789999999999</v>
      </c>
      <c r="F492" s="106">
        <f t="shared" si="353"/>
        <v>45311</v>
      </c>
      <c r="G492" s="107">
        <f t="shared" si="332"/>
        <v>7.1792554213612192E-4</v>
      </c>
      <c r="H492" s="108">
        <f t="shared" si="345"/>
        <v>45371</v>
      </c>
      <c r="I492" s="108">
        <f t="shared" si="333"/>
        <v>45371</v>
      </c>
      <c r="J492" s="109">
        <f t="shared" si="341"/>
        <v>21</v>
      </c>
      <c r="K492" s="109">
        <f t="shared" ref="K492:K555" si="356">(J492-(NETWORKDAYS(A492,I492,AD$171:AD$502)-1))</f>
        <v>19</v>
      </c>
      <c r="L492" s="8">
        <f t="shared" si="342"/>
        <v>1.0006495200000001</v>
      </c>
      <c r="M492" s="110">
        <f t="shared" si="355"/>
        <v>1.00739997</v>
      </c>
      <c r="N492" s="110">
        <f t="shared" si="350"/>
        <v>1.0294351123509207</v>
      </c>
      <c r="O492" s="103">
        <f t="shared" si="354"/>
        <v>1.0301037500000001</v>
      </c>
      <c r="P492" s="103">
        <f t="shared" si="334"/>
        <v>459.53017327999999</v>
      </c>
      <c r="Q492" s="11">
        <f t="shared" si="348"/>
        <v>0</v>
      </c>
      <c r="R492" s="30">
        <f t="shared" si="343"/>
        <v>0</v>
      </c>
      <c r="S492" s="8">
        <f t="shared" si="335"/>
        <v>0</v>
      </c>
      <c r="T492" s="113">
        <f t="shared" si="344"/>
        <v>0.16</v>
      </c>
      <c r="U492" s="111">
        <f t="shared" si="351"/>
        <v>19</v>
      </c>
      <c r="V492" s="111">
        <v>252</v>
      </c>
      <c r="W492" s="110">
        <f t="shared" si="336"/>
        <v>1.0112532439999999</v>
      </c>
      <c r="X492" s="103">
        <f t="shared" si="337"/>
        <v>5.1712051600000004</v>
      </c>
      <c r="Y492" s="103">
        <f t="shared" si="338"/>
        <v>0</v>
      </c>
      <c r="Z492" s="114" t="str">
        <f t="shared" si="346"/>
        <v>A+J=</v>
      </c>
      <c r="AA492" s="108">
        <f t="shared" si="347"/>
        <v>45371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22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3"/>
      <c r="DH492" s="1"/>
      <c r="DI492" s="1"/>
      <c r="DJ492" s="1"/>
      <c r="DK492" s="1"/>
      <c r="DL492" s="1"/>
      <c r="DM492" s="1"/>
      <c r="DN492" s="1"/>
      <c r="DO492" s="1"/>
      <c r="DP492" s="1"/>
      <c r="DQ492" s="4"/>
      <c r="DR492" s="1"/>
      <c r="DS492" s="1"/>
      <c r="DT492" s="1"/>
      <c r="DU492" s="1"/>
      <c r="DV492" s="1"/>
      <c r="DW492" s="1"/>
    </row>
    <row r="493" spans="1:127" ht="15" x14ac:dyDescent="0.2">
      <c r="A493" s="102">
        <f t="shared" si="339"/>
        <v>45369</v>
      </c>
      <c r="B493" s="103">
        <f t="shared" si="331"/>
        <v>464.70137843999998</v>
      </c>
      <c r="C493" s="180">
        <f t="shared" si="349"/>
        <v>446.10086439348794</v>
      </c>
      <c r="D493" s="104">
        <f t="shared" si="340"/>
        <v>1124.0719999999999</v>
      </c>
      <c r="E493" s="105">
        <f t="shared" si="352"/>
        <v>1124.8789999999999</v>
      </c>
      <c r="F493" s="106">
        <f t="shared" si="353"/>
        <v>45311</v>
      </c>
      <c r="G493" s="107">
        <f t="shared" si="332"/>
        <v>7.1792554213612192E-4</v>
      </c>
      <c r="H493" s="108">
        <f t="shared" si="345"/>
        <v>45371</v>
      </c>
      <c r="I493" s="108">
        <f t="shared" si="333"/>
        <v>45371</v>
      </c>
      <c r="J493" s="109">
        <f t="shared" si="341"/>
        <v>21</v>
      </c>
      <c r="K493" s="109">
        <f t="shared" si="356"/>
        <v>19</v>
      </c>
      <c r="L493" s="8">
        <f t="shared" si="342"/>
        <v>1.0006495200000001</v>
      </c>
      <c r="M493" s="110">
        <f t="shared" si="355"/>
        <v>1.00739997</v>
      </c>
      <c r="N493" s="110">
        <f t="shared" si="350"/>
        <v>1.0294351123509207</v>
      </c>
      <c r="O493" s="103">
        <f t="shared" si="354"/>
        <v>1.0301037500000001</v>
      </c>
      <c r="P493" s="103">
        <f t="shared" si="334"/>
        <v>459.53017327999999</v>
      </c>
      <c r="Q493" s="11">
        <f t="shared" si="348"/>
        <v>0</v>
      </c>
      <c r="R493" s="30">
        <f t="shared" si="343"/>
        <v>0</v>
      </c>
      <c r="S493" s="8">
        <f t="shared" si="335"/>
        <v>0</v>
      </c>
      <c r="T493" s="113">
        <f t="shared" si="344"/>
        <v>0.16</v>
      </c>
      <c r="U493" s="111">
        <f t="shared" si="351"/>
        <v>19</v>
      </c>
      <c r="V493" s="111">
        <v>252</v>
      </c>
      <c r="W493" s="110">
        <f t="shared" si="336"/>
        <v>1.0112532439999999</v>
      </c>
      <c r="X493" s="103">
        <f t="shared" si="337"/>
        <v>5.1712051600000004</v>
      </c>
      <c r="Y493" s="103">
        <f t="shared" si="338"/>
        <v>0</v>
      </c>
      <c r="Z493" s="114" t="str">
        <f t="shared" si="346"/>
        <v>A+J=</v>
      </c>
      <c r="AA493" s="108">
        <f t="shared" si="347"/>
        <v>45371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22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3"/>
      <c r="DH493" s="1"/>
      <c r="DI493" s="1"/>
      <c r="DJ493" s="1"/>
      <c r="DK493" s="1"/>
      <c r="DL493" s="1"/>
      <c r="DM493" s="1"/>
      <c r="DN493" s="1"/>
      <c r="DO493" s="1"/>
      <c r="DP493" s="1"/>
      <c r="DQ493" s="4"/>
      <c r="DR493" s="1"/>
      <c r="DS493" s="1"/>
      <c r="DT493" s="1"/>
      <c r="DU493" s="1"/>
      <c r="DV493" s="1"/>
      <c r="DW493" s="1"/>
    </row>
    <row r="494" spans="1:127" ht="15" x14ac:dyDescent="0.2">
      <c r="A494" s="102">
        <f t="shared" si="339"/>
        <v>45370</v>
      </c>
      <c r="B494" s="103">
        <f t="shared" si="331"/>
        <v>464.99104201</v>
      </c>
      <c r="C494" s="180">
        <f t="shared" si="349"/>
        <v>446.10086439348794</v>
      </c>
      <c r="D494" s="104">
        <f t="shared" si="340"/>
        <v>1124.0719999999999</v>
      </c>
      <c r="E494" s="105">
        <f t="shared" si="352"/>
        <v>1124.8789999999999</v>
      </c>
      <c r="F494" s="106">
        <f t="shared" si="353"/>
        <v>45311</v>
      </c>
      <c r="G494" s="107">
        <f t="shared" si="332"/>
        <v>7.1792554213612192E-4</v>
      </c>
      <c r="H494" s="108">
        <f t="shared" si="345"/>
        <v>45371</v>
      </c>
      <c r="I494" s="108">
        <f t="shared" si="333"/>
        <v>45371</v>
      </c>
      <c r="J494" s="109">
        <f t="shared" si="341"/>
        <v>21</v>
      </c>
      <c r="K494" s="109">
        <f t="shared" si="356"/>
        <v>20</v>
      </c>
      <c r="L494" s="8">
        <f t="shared" si="342"/>
        <v>1.0006837200000001</v>
      </c>
      <c r="M494" s="110">
        <f t="shared" si="355"/>
        <v>1.00739997</v>
      </c>
      <c r="N494" s="110">
        <f t="shared" si="350"/>
        <v>1.0294351123509207</v>
      </c>
      <c r="O494" s="103">
        <f t="shared" si="354"/>
        <v>1.03013895</v>
      </c>
      <c r="P494" s="103">
        <f t="shared" si="334"/>
        <v>459.54587604</v>
      </c>
      <c r="Q494" s="11">
        <f t="shared" si="348"/>
        <v>0</v>
      </c>
      <c r="R494" s="30">
        <f t="shared" si="343"/>
        <v>0</v>
      </c>
      <c r="S494" s="8">
        <f t="shared" si="335"/>
        <v>0</v>
      </c>
      <c r="T494" s="113">
        <f t="shared" si="344"/>
        <v>0.16</v>
      </c>
      <c r="U494" s="111">
        <f t="shared" si="351"/>
        <v>20</v>
      </c>
      <c r="V494" s="111">
        <v>252</v>
      </c>
      <c r="W494" s="110">
        <f t="shared" si="336"/>
        <v>1.0118490149999999</v>
      </c>
      <c r="X494" s="103">
        <f t="shared" si="337"/>
        <v>5.4451659699999997</v>
      </c>
      <c r="Y494" s="103">
        <f t="shared" si="338"/>
        <v>0</v>
      </c>
      <c r="Z494" s="114" t="str">
        <f t="shared" si="346"/>
        <v>A+J=</v>
      </c>
      <c r="AA494" s="108">
        <f t="shared" si="347"/>
        <v>45371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22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3"/>
      <c r="DH494" s="1"/>
      <c r="DI494" s="1"/>
      <c r="DJ494" s="1"/>
      <c r="DK494" s="1"/>
      <c r="DL494" s="1"/>
      <c r="DM494" s="1"/>
      <c r="DN494" s="1"/>
      <c r="DO494" s="1"/>
      <c r="DP494" s="1"/>
      <c r="DQ494" s="4"/>
      <c r="DR494" s="1"/>
      <c r="DS494" s="1"/>
      <c r="DT494" s="1"/>
      <c r="DU494" s="1"/>
      <c r="DV494" s="1"/>
      <c r="DW494" s="1"/>
    </row>
    <row r="495" spans="1:127" ht="15" x14ac:dyDescent="0.2">
      <c r="A495" s="102">
        <f t="shared" si="339"/>
        <v>45371</v>
      </c>
      <c r="B495" s="103">
        <f t="shared" si="331"/>
        <v>465.28089057</v>
      </c>
      <c r="C495" s="180">
        <f t="shared" si="349"/>
        <v>446.10086439348794</v>
      </c>
      <c r="D495" s="104">
        <f t="shared" si="340"/>
        <v>1124.0719999999999</v>
      </c>
      <c r="E495" s="105">
        <f t="shared" si="352"/>
        <v>1124.8789999999999</v>
      </c>
      <c r="F495" s="106">
        <f t="shared" si="353"/>
        <v>45311</v>
      </c>
      <c r="G495" s="107">
        <f t="shared" si="332"/>
        <v>7.1792554213612192E-4</v>
      </c>
      <c r="H495" s="108">
        <f t="shared" si="345"/>
        <v>45404</v>
      </c>
      <c r="I495" s="108">
        <f t="shared" si="333"/>
        <v>45371</v>
      </c>
      <c r="J495" s="109">
        <f t="shared" si="341"/>
        <v>21</v>
      </c>
      <c r="K495" s="109">
        <f t="shared" si="356"/>
        <v>21</v>
      </c>
      <c r="L495" s="8">
        <f t="shared" si="342"/>
        <v>1.00071792</v>
      </c>
      <c r="M495" s="110">
        <f t="shared" si="355"/>
        <v>1.00739997</v>
      </c>
      <c r="N495" s="110">
        <f t="shared" si="350"/>
        <v>1.0294351123509207</v>
      </c>
      <c r="O495" s="103">
        <f t="shared" si="354"/>
        <v>1.0301741600000001</v>
      </c>
      <c r="P495" s="103">
        <f t="shared" si="334"/>
        <v>459.56158325000001</v>
      </c>
      <c r="Q495" s="11">
        <f t="shared" si="348"/>
        <v>16</v>
      </c>
      <c r="R495" s="30">
        <f t="shared" si="343"/>
        <v>6.2167E-2</v>
      </c>
      <c r="S495" s="8">
        <f t="shared" si="335"/>
        <v>28.569564939999999</v>
      </c>
      <c r="T495" s="113">
        <f t="shared" si="344"/>
        <v>0.16</v>
      </c>
      <c r="U495" s="111">
        <f t="shared" si="351"/>
        <v>21</v>
      </c>
      <c r="V495" s="111">
        <v>252</v>
      </c>
      <c r="W495" s="110">
        <f t="shared" si="336"/>
        <v>1.0124451379999999</v>
      </c>
      <c r="X495" s="103">
        <f t="shared" si="337"/>
        <v>5.7193073200000004</v>
      </c>
      <c r="Y495" s="103">
        <f t="shared" si="338"/>
        <v>34.288872259999998</v>
      </c>
      <c r="Z495" s="114" t="str">
        <f t="shared" si="346"/>
        <v>A+J=</v>
      </c>
      <c r="AA495" s="108">
        <f t="shared" si="347"/>
        <v>45371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22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3"/>
      <c r="DH495" s="1"/>
      <c r="DI495" s="1"/>
      <c r="DJ495" s="1"/>
      <c r="DK495" s="1"/>
      <c r="DL495" s="1"/>
      <c r="DM495" s="1"/>
      <c r="DN495" s="1"/>
      <c r="DO495" s="1"/>
      <c r="DP495" s="1"/>
      <c r="DQ495" s="4"/>
      <c r="DR495" s="1"/>
      <c r="DS495" s="1"/>
      <c r="DT495" s="1"/>
      <c r="DU495" s="1"/>
      <c r="DV495" s="1"/>
      <c r="DW495" s="1"/>
    </row>
    <row r="496" spans="1:127" ht="15" x14ac:dyDescent="0.2">
      <c r="A496" s="102">
        <f t="shared" si="339"/>
        <v>45372</v>
      </c>
      <c r="B496" s="103">
        <f t="shared" si="331"/>
        <v>431.24593379999999</v>
      </c>
      <c r="C496" s="180">
        <f t="shared" si="349"/>
        <v>418.36811196257861</v>
      </c>
      <c r="D496" s="104">
        <f t="shared" si="340"/>
        <v>1124.8789999999999</v>
      </c>
      <c r="E496" s="105">
        <f t="shared" si="352"/>
        <v>1119.0609999999999</v>
      </c>
      <c r="F496" s="106">
        <f t="shared" si="353"/>
        <v>45342</v>
      </c>
      <c r="G496" s="107">
        <f t="shared" si="332"/>
        <v>-5.1721118449183923E-3</v>
      </c>
      <c r="H496" s="108">
        <f t="shared" si="345"/>
        <v>45404</v>
      </c>
      <c r="I496" s="108">
        <f t="shared" si="333"/>
        <v>45404</v>
      </c>
      <c r="J496" s="109">
        <f t="shared" si="341"/>
        <v>22</v>
      </c>
      <c r="K496" s="109">
        <f t="shared" si="356"/>
        <v>1</v>
      </c>
      <c r="L496" s="8">
        <f t="shared" si="342"/>
        <v>1</v>
      </c>
      <c r="M496" s="110">
        <f t="shared" si="355"/>
        <v>1.00071792</v>
      </c>
      <c r="N496" s="110">
        <f t="shared" si="350"/>
        <v>1.0301741644067797</v>
      </c>
      <c r="O496" s="103">
        <f t="shared" si="354"/>
        <v>1.0301741600000001</v>
      </c>
      <c r="P496" s="103">
        <f t="shared" si="334"/>
        <v>430.99201830999999</v>
      </c>
      <c r="Q496" s="11">
        <f t="shared" si="348"/>
        <v>0</v>
      </c>
      <c r="R496" s="30">
        <f t="shared" si="343"/>
        <v>0</v>
      </c>
      <c r="S496" s="8">
        <f t="shared" si="335"/>
        <v>0</v>
      </c>
      <c r="T496" s="113">
        <f t="shared" si="344"/>
        <v>0.16</v>
      </c>
      <c r="U496" s="111">
        <f t="shared" si="351"/>
        <v>1</v>
      </c>
      <c r="V496" s="111">
        <v>252</v>
      </c>
      <c r="W496" s="110">
        <f t="shared" si="336"/>
        <v>1.0005891419999999</v>
      </c>
      <c r="X496" s="103">
        <f t="shared" si="337"/>
        <v>0.25391549000000002</v>
      </c>
      <c r="Y496" s="103">
        <f t="shared" si="338"/>
        <v>0</v>
      </c>
      <c r="Z496" s="114" t="str">
        <f t="shared" si="346"/>
        <v>A+J=</v>
      </c>
      <c r="AA496" s="108">
        <f t="shared" si="347"/>
        <v>45404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22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3"/>
      <c r="DH496" s="1"/>
      <c r="DI496" s="1"/>
      <c r="DJ496" s="1"/>
      <c r="DK496" s="1"/>
      <c r="DL496" s="1"/>
      <c r="DM496" s="1"/>
      <c r="DN496" s="1"/>
      <c r="DO496" s="1"/>
      <c r="DP496" s="1"/>
      <c r="DQ496" s="4"/>
      <c r="DR496" s="1"/>
      <c r="DS496" s="1"/>
      <c r="DT496" s="1"/>
      <c r="DU496" s="1"/>
      <c r="DV496" s="1"/>
      <c r="DW496" s="1"/>
    </row>
    <row r="497" spans="1:127" ht="15" x14ac:dyDescent="0.2">
      <c r="A497" s="102">
        <f t="shared" si="339"/>
        <v>45373</v>
      </c>
      <c r="B497" s="103">
        <f t="shared" si="331"/>
        <v>431.49999843000001</v>
      </c>
      <c r="C497" s="180">
        <f t="shared" si="349"/>
        <v>418.36811196257861</v>
      </c>
      <c r="D497" s="104">
        <f t="shared" si="340"/>
        <v>1124.8789999999999</v>
      </c>
      <c r="E497" s="105">
        <f t="shared" si="352"/>
        <v>1119.0609999999999</v>
      </c>
      <c r="F497" s="106">
        <f t="shared" si="353"/>
        <v>45342</v>
      </c>
      <c r="G497" s="107">
        <f t="shared" si="332"/>
        <v>-5.1721118449183923E-3</v>
      </c>
      <c r="H497" s="108">
        <f t="shared" si="345"/>
        <v>45404</v>
      </c>
      <c r="I497" s="108">
        <f t="shared" si="333"/>
        <v>45404</v>
      </c>
      <c r="J497" s="109">
        <f t="shared" si="341"/>
        <v>22</v>
      </c>
      <c r="K497" s="109">
        <f t="shared" si="356"/>
        <v>2</v>
      </c>
      <c r="L497" s="8">
        <f t="shared" si="342"/>
        <v>1</v>
      </c>
      <c r="M497" s="110">
        <f t="shared" si="355"/>
        <v>1.00071792</v>
      </c>
      <c r="N497" s="110">
        <f t="shared" si="350"/>
        <v>1.0301741644067797</v>
      </c>
      <c r="O497" s="103">
        <f t="shared" si="354"/>
        <v>1.0301741600000001</v>
      </c>
      <c r="P497" s="103">
        <f t="shared" si="334"/>
        <v>430.99201830999999</v>
      </c>
      <c r="Q497" s="11">
        <f t="shared" si="348"/>
        <v>0</v>
      </c>
      <c r="R497" s="30">
        <f t="shared" si="343"/>
        <v>0</v>
      </c>
      <c r="S497" s="8">
        <f t="shared" si="335"/>
        <v>0</v>
      </c>
      <c r="T497" s="113">
        <f t="shared" si="344"/>
        <v>0.16</v>
      </c>
      <c r="U497" s="111">
        <f t="shared" si="351"/>
        <v>2</v>
      </c>
      <c r="V497" s="111">
        <v>252</v>
      </c>
      <c r="W497" s="110">
        <f t="shared" si="336"/>
        <v>1.0011786300000001</v>
      </c>
      <c r="X497" s="103">
        <f t="shared" si="337"/>
        <v>0.50798012000000003</v>
      </c>
      <c r="Y497" s="103">
        <f t="shared" si="338"/>
        <v>0</v>
      </c>
      <c r="Z497" s="114" t="str">
        <f t="shared" si="346"/>
        <v>A+J=</v>
      </c>
      <c r="AA497" s="108">
        <f t="shared" si="347"/>
        <v>45404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22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3"/>
      <c r="DH497" s="1"/>
      <c r="DI497" s="1"/>
      <c r="DJ497" s="1"/>
      <c r="DK497" s="1"/>
      <c r="DL497" s="1"/>
      <c r="DM497" s="1"/>
      <c r="DN497" s="1"/>
      <c r="DO497" s="1"/>
      <c r="DP497" s="1"/>
      <c r="DQ497" s="4"/>
      <c r="DR497" s="1"/>
      <c r="DS497" s="1"/>
      <c r="DT497" s="1"/>
      <c r="DU497" s="1"/>
      <c r="DV497" s="1"/>
      <c r="DW497" s="1"/>
    </row>
    <row r="498" spans="1:127" ht="15" x14ac:dyDescent="0.2">
      <c r="A498" s="102">
        <f t="shared" si="339"/>
        <v>45374</v>
      </c>
      <c r="B498" s="103">
        <f t="shared" si="331"/>
        <v>431.75421346999997</v>
      </c>
      <c r="C498" s="180">
        <f t="shared" si="349"/>
        <v>418.36811196257861</v>
      </c>
      <c r="D498" s="104">
        <f t="shared" si="340"/>
        <v>1124.8789999999999</v>
      </c>
      <c r="E498" s="105">
        <f t="shared" si="352"/>
        <v>1119.0609999999999</v>
      </c>
      <c r="F498" s="106">
        <f t="shared" si="353"/>
        <v>45342</v>
      </c>
      <c r="G498" s="107">
        <f t="shared" si="332"/>
        <v>-5.1721118449183923E-3</v>
      </c>
      <c r="H498" s="108">
        <f t="shared" si="345"/>
        <v>45404</v>
      </c>
      <c r="I498" s="108">
        <f t="shared" si="333"/>
        <v>45404</v>
      </c>
      <c r="J498" s="109">
        <f t="shared" si="341"/>
        <v>22</v>
      </c>
      <c r="K498" s="109">
        <f t="shared" si="356"/>
        <v>3</v>
      </c>
      <c r="L498" s="8">
        <f t="shared" si="342"/>
        <v>1</v>
      </c>
      <c r="M498" s="110">
        <f t="shared" si="355"/>
        <v>1.00071792</v>
      </c>
      <c r="N498" s="110">
        <f t="shared" si="350"/>
        <v>1.0301741644067797</v>
      </c>
      <c r="O498" s="103">
        <f t="shared" si="354"/>
        <v>1.0301741600000001</v>
      </c>
      <c r="P498" s="103">
        <f t="shared" si="334"/>
        <v>430.99201830999999</v>
      </c>
      <c r="Q498" s="11">
        <f t="shared" si="348"/>
        <v>0</v>
      </c>
      <c r="R498" s="30">
        <f t="shared" si="343"/>
        <v>0</v>
      </c>
      <c r="S498" s="8">
        <f t="shared" si="335"/>
        <v>0</v>
      </c>
      <c r="T498" s="113">
        <f t="shared" si="344"/>
        <v>0.16</v>
      </c>
      <c r="U498" s="111">
        <f t="shared" si="351"/>
        <v>3</v>
      </c>
      <c r="V498" s="111">
        <v>252</v>
      </c>
      <c r="W498" s="110">
        <f t="shared" si="336"/>
        <v>1.001768467</v>
      </c>
      <c r="X498" s="103">
        <f t="shared" si="337"/>
        <v>0.76219515999999998</v>
      </c>
      <c r="Y498" s="103">
        <f t="shared" si="338"/>
        <v>0</v>
      </c>
      <c r="Z498" s="114" t="str">
        <f t="shared" si="346"/>
        <v>A+J=</v>
      </c>
      <c r="AA498" s="108">
        <f t="shared" si="347"/>
        <v>45404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22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3"/>
      <c r="DH498" s="1"/>
      <c r="DI498" s="1"/>
      <c r="DJ498" s="1"/>
      <c r="DK498" s="1"/>
      <c r="DL498" s="1"/>
      <c r="DM498" s="1"/>
      <c r="DN498" s="1"/>
      <c r="DO498" s="1"/>
      <c r="DP498" s="1"/>
      <c r="DQ498" s="4"/>
      <c r="DR498" s="1"/>
      <c r="DS498" s="1"/>
      <c r="DT498" s="1"/>
      <c r="DU498" s="1"/>
      <c r="DV498" s="1"/>
      <c r="DW498" s="1"/>
    </row>
    <row r="499" spans="1:127" ht="15" x14ac:dyDescent="0.2">
      <c r="A499" s="102">
        <f t="shared" si="339"/>
        <v>45375</v>
      </c>
      <c r="B499" s="103">
        <f t="shared" si="331"/>
        <v>431.75421346999997</v>
      </c>
      <c r="C499" s="180">
        <f t="shared" si="349"/>
        <v>418.36811196257861</v>
      </c>
      <c r="D499" s="104">
        <f t="shared" si="340"/>
        <v>1124.8789999999999</v>
      </c>
      <c r="E499" s="105">
        <f t="shared" si="352"/>
        <v>1119.0609999999999</v>
      </c>
      <c r="F499" s="106">
        <f t="shared" si="353"/>
        <v>45342</v>
      </c>
      <c r="G499" s="107">
        <f t="shared" si="332"/>
        <v>-5.1721118449183923E-3</v>
      </c>
      <c r="H499" s="108">
        <f t="shared" si="345"/>
        <v>45404</v>
      </c>
      <c r="I499" s="108">
        <f t="shared" si="333"/>
        <v>45404</v>
      </c>
      <c r="J499" s="109">
        <f t="shared" si="341"/>
        <v>22</v>
      </c>
      <c r="K499" s="109">
        <f t="shared" si="356"/>
        <v>3</v>
      </c>
      <c r="L499" s="8">
        <f t="shared" si="342"/>
        <v>1</v>
      </c>
      <c r="M499" s="110">
        <f t="shared" si="355"/>
        <v>1.00071792</v>
      </c>
      <c r="N499" s="110">
        <f t="shared" si="350"/>
        <v>1.0301741644067797</v>
      </c>
      <c r="O499" s="103">
        <f t="shared" si="354"/>
        <v>1.0301741600000001</v>
      </c>
      <c r="P499" s="103">
        <f t="shared" si="334"/>
        <v>430.99201830999999</v>
      </c>
      <c r="Q499" s="11">
        <f t="shared" si="348"/>
        <v>0</v>
      </c>
      <c r="R499" s="30">
        <f t="shared" si="343"/>
        <v>0</v>
      </c>
      <c r="S499" s="8">
        <f t="shared" si="335"/>
        <v>0</v>
      </c>
      <c r="T499" s="113">
        <f t="shared" si="344"/>
        <v>0.16</v>
      </c>
      <c r="U499" s="111">
        <f t="shared" si="351"/>
        <v>3</v>
      </c>
      <c r="V499" s="111">
        <v>252</v>
      </c>
      <c r="W499" s="110">
        <f t="shared" si="336"/>
        <v>1.001768467</v>
      </c>
      <c r="X499" s="103">
        <f t="shared" si="337"/>
        <v>0.76219515999999998</v>
      </c>
      <c r="Y499" s="103">
        <f t="shared" si="338"/>
        <v>0</v>
      </c>
      <c r="Z499" s="114" t="str">
        <f t="shared" si="346"/>
        <v>A+J=</v>
      </c>
      <c r="AA499" s="108">
        <f t="shared" si="347"/>
        <v>45404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22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3"/>
      <c r="DH499" s="1"/>
      <c r="DI499" s="1"/>
      <c r="DJ499" s="1"/>
      <c r="DK499" s="1"/>
      <c r="DL499" s="1"/>
      <c r="DM499" s="1"/>
      <c r="DN499" s="1"/>
      <c r="DO499" s="1"/>
      <c r="DP499" s="1"/>
      <c r="DQ499" s="4"/>
      <c r="DR499" s="1"/>
      <c r="DS499" s="1"/>
      <c r="DT499" s="1"/>
      <c r="DU499" s="1"/>
      <c r="DV499" s="1"/>
      <c r="DW499" s="1"/>
    </row>
    <row r="500" spans="1:127" ht="15" x14ac:dyDescent="0.2">
      <c r="A500" s="102">
        <f t="shared" si="339"/>
        <v>45376</v>
      </c>
      <c r="B500" s="103">
        <f t="shared" si="331"/>
        <v>431.75421346999997</v>
      </c>
      <c r="C500" s="180">
        <f t="shared" si="349"/>
        <v>418.36811196257861</v>
      </c>
      <c r="D500" s="104">
        <f t="shared" si="340"/>
        <v>1124.8789999999999</v>
      </c>
      <c r="E500" s="105">
        <f t="shared" si="352"/>
        <v>1119.0609999999999</v>
      </c>
      <c r="F500" s="106">
        <f t="shared" si="353"/>
        <v>45342</v>
      </c>
      <c r="G500" s="107">
        <f t="shared" si="332"/>
        <v>-5.1721118449183923E-3</v>
      </c>
      <c r="H500" s="108">
        <f t="shared" si="345"/>
        <v>45404</v>
      </c>
      <c r="I500" s="108">
        <f t="shared" si="333"/>
        <v>45404</v>
      </c>
      <c r="J500" s="109">
        <f t="shared" si="341"/>
        <v>22</v>
      </c>
      <c r="K500" s="109">
        <f t="shared" si="356"/>
        <v>3</v>
      </c>
      <c r="L500" s="8">
        <f t="shared" si="342"/>
        <v>1</v>
      </c>
      <c r="M500" s="110">
        <f t="shared" si="355"/>
        <v>1.00071792</v>
      </c>
      <c r="N500" s="110">
        <f t="shared" si="350"/>
        <v>1.0301741644067797</v>
      </c>
      <c r="O500" s="103">
        <f t="shared" si="354"/>
        <v>1.0301741600000001</v>
      </c>
      <c r="P500" s="103">
        <f t="shared" si="334"/>
        <v>430.99201830999999</v>
      </c>
      <c r="Q500" s="11">
        <f t="shared" si="348"/>
        <v>0</v>
      </c>
      <c r="R500" s="30">
        <f t="shared" si="343"/>
        <v>0</v>
      </c>
      <c r="S500" s="8">
        <f t="shared" si="335"/>
        <v>0</v>
      </c>
      <c r="T500" s="113">
        <f t="shared" si="344"/>
        <v>0.16</v>
      </c>
      <c r="U500" s="111">
        <f t="shared" si="351"/>
        <v>3</v>
      </c>
      <c r="V500" s="111">
        <v>252</v>
      </c>
      <c r="W500" s="110">
        <f t="shared" si="336"/>
        <v>1.001768467</v>
      </c>
      <c r="X500" s="103">
        <f t="shared" si="337"/>
        <v>0.76219515999999998</v>
      </c>
      <c r="Y500" s="103">
        <f t="shared" si="338"/>
        <v>0</v>
      </c>
      <c r="Z500" s="114" t="str">
        <f t="shared" si="346"/>
        <v>A+J=</v>
      </c>
      <c r="AA500" s="108">
        <f t="shared" si="347"/>
        <v>45404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22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3"/>
      <c r="DH500" s="1"/>
      <c r="DI500" s="1"/>
      <c r="DJ500" s="1"/>
      <c r="DK500" s="1"/>
      <c r="DL500" s="1"/>
      <c r="DM500" s="1"/>
      <c r="DN500" s="1"/>
      <c r="DO500" s="1"/>
      <c r="DP500" s="1"/>
      <c r="DQ500" s="4"/>
      <c r="DR500" s="1"/>
      <c r="DS500" s="1"/>
      <c r="DT500" s="1"/>
      <c r="DU500" s="1"/>
      <c r="DV500" s="1"/>
      <c r="DW500" s="1"/>
    </row>
    <row r="501" spans="1:127" ht="15" x14ac:dyDescent="0.2">
      <c r="A501" s="102">
        <f t="shared" si="339"/>
        <v>45377</v>
      </c>
      <c r="B501" s="103">
        <f t="shared" si="331"/>
        <v>432.00857762999999</v>
      </c>
      <c r="C501" s="180">
        <f t="shared" si="349"/>
        <v>418.36811196257861</v>
      </c>
      <c r="D501" s="104">
        <f t="shared" si="340"/>
        <v>1124.8789999999999</v>
      </c>
      <c r="E501" s="105">
        <f t="shared" si="352"/>
        <v>1119.0609999999999</v>
      </c>
      <c r="F501" s="106">
        <f t="shared" si="353"/>
        <v>45342</v>
      </c>
      <c r="G501" s="107">
        <f t="shared" si="332"/>
        <v>-5.1721118449183923E-3</v>
      </c>
      <c r="H501" s="108">
        <f t="shared" si="345"/>
        <v>45404</v>
      </c>
      <c r="I501" s="108">
        <f t="shared" si="333"/>
        <v>45404</v>
      </c>
      <c r="J501" s="109">
        <f t="shared" si="341"/>
        <v>22</v>
      </c>
      <c r="K501" s="109">
        <f t="shared" si="356"/>
        <v>4</v>
      </c>
      <c r="L501" s="8">
        <f t="shared" si="342"/>
        <v>1</v>
      </c>
      <c r="M501" s="110">
        <f t="shared" si="355"/>
        <v>1.00071792</v>
      </c>
      <c r="N501" s="110">
        <f t="shared" si="350"/>
        <v>1.0301741644067797</v>
      </c>
      <c r="O501" s="103">
        <f t="shared" si="354"/>
        <v>1.0301741600000001</v>
      </c>
      <c r="P501" s="103">
        <f t="shared" si="334"/>
        <v>430.99201830999999</v>
      </c>
      <c r="Q501" s="11">
        <f t="shared" si="348"/>
        <v>0</v>
      </c>
      <c r="R501" s="30">
        <f t="shared" si="343"/>
        <v>0</v>
      </c>
      <c r="S501" s="8">
        <f t="shared" si="335"/>
        <v>0</v>
      </c>
      <c r="T501" s="113">
        <f t="shared" si="344"/>
        <v>0.16</v>
      </c>
      <c r="U501" s="111">
        <f t="shared" si="351"/>
        <v>4</v>
      </c>
      <c r="V501" s="111">
        <v>252</v>
      </c>
      <c r="W501" s="110">
        <f t="shared" si="336"/>
        <v>1.0023586499999999</v>
      </c>
      <c r="X501" s="103">
        <f t="shared" si="337"/>
        <v>1.01655932</v>
      </c>
      <c r="Y501" s="103">
        <f t="shared" si="338"/>
        <v>0</v>
      </c>
      <c r="Z501" s="114" t="str">
        <f t="shared" si="346"/>
        <v>A+J=</v>
      </c>
      <c r="AA501" s="108">
        <f t="shared" si="347"/>
        <v>45404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22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3"/>
      <c r="DH501" s="1"/>
      <c r="DI501" s="1"/>
      <c r="DJ501" s="1"/>
      <c r="DK501" s="1"/>
      <c r="DL501" s="1"/>
      <c r="DM501" s="1"/>
      <c r="DN501" s="1"/>
      <c r="DO501" s="1"/>
      <c r="DP501" s="1"/>
      <c r="DQ501" s="4"/>
      <c r="DR501" s="1"/>
      <c r="DS501" s="1"/>
      <c r="DT501" s="1"/>
      <c r="DU501" s="1"/>
      <c r="DV501" s="1"/>
      <c r="DW501" s="1"/>
    </row>
    <row r="502" spans="1:127" ht="15" x14ac:dyDescent="0.2">
      <c r="A502" s="102">
        <f t="shared" si="339"/>
        <v>45378</v>
      </c>
      <c r="B502" s="103">
        <f t="shared" si="331"/>
        <v>432.26309220999997</v>
      </c>
      <c r="C502" s="180">
        <f t="shared" si="349"/>
        <v>418.36811196257861</v>
      </c>
      <c r="D502" s="104">
        <f t="shared" si="340"/>
        <v>1124.8789999999999</v>
      </c>
      <c r="E502" s="105">
        <f t="shared" si="352"/>
        <v>1119.0609999999999</v>
      </c>
      <c r="F502" s="106">
        <f t="shared" si="353"/>
        <v>45342</v>
      </c>
      <c r="G502" s="107">
        <f t="shared" si="332"/>
        <v>-5.1721118449183923E-3</v>
      </c>
      <c r="H502" s="108">
        <f t="shared" si="345"/>
        <v>45404</v>
      </c>
      <c r="I502" s="108">
        <f t="shared" si="333"/>
        <v>45404</v>
      </c>
      <c r="J502" s="109">
        <f t="shared" si="341"/>
        <v>22</v>
      </c>
      <c r="K502" s="109">
        <f t="shared" si="356"/>
        <v>5</v>
      </c>
      <c r="L502" s="8">
        <f t="shared" si="342"/>
        <v>1</v>
      </c>
      <c r="M502" s="110">
        <f t="shared" si="355"/>
        <v>1.00071792</v>
      </c>
      <c r="N502" s="110">
        <f t="shared" si="350"/>
        <v>1.0301741644067797</v>
      </c>
      <c r="O502" s="103">
        <f t="shared" si="354"/>
        <v>1.0301741600000001</v>
      </c>
      <c r="P502" s="103">
        <f t="shared" si="334"/>
        <v>430.99201830999999</v>
      </c>
      <c r="Q502" s="11">
        <f t="shared" si="348"/>
        <v>0</v>
      </c>
      <c r="R502" s="30">
        <f t="shared" si="343"/>
        <v>0</v>
      </c>
      <c r="S502" s="8">
        <f t="shared" si="335"/>
        <v>0</v>
      </c>
      <c r="T502" s="113">
        <f t="shared" si="344"/>
        <v>0.16</v>
      </c>
      <c r="U502" s="111">
        <f t="shared" si="351"/>
        <v>5</v>
      </c>
      <c r="V502" s="111">
        <v>252</v>
      </c>
      <c r="W502" s="110">
        <f t="shared" si="336"/>
        <v>1.0029491820000001</v>
      </c>
      <c r="X502" s="103">
        <f t="shared" si="337"/>
        <v>1.2710739</v>
      </c>
      <c r="Y502" s="103">
        <f t="shared" si="338"/>
        <v>0</v>
      </c>
      <c r="Z502" s="114" t="str">
        <f t="shared" si="346"/>
        <v>A+J=</v>
      </c>
      <c r="AA502" s="108">
        <f t="shared" si="347"/>
        <v>45404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22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3"/>
      <c r="DH502" s="1"/>
      <c r="DI502" s="1"/>
      <c r="DJ502" s="1"/>
      <c r="DK502" s="1"/>
      <c r="DL502" s="1"/>
      <c r="DM502" s="1"/>
      <c r="DN502" s="1"/>
      <c r="DO502" s="1"/>
      <c r="DP502" s="1"/>
      <c r="DQ502" s="4"/>
      <c r="DR502" s="1"/>
      <c r="DS502" s="1"/>
      <c r="DT502" s="1"/>
      <c r="DU502" s="1"/>
      <c r="DV502" s="1"/>
      <c r="DW502" s="1"/>
    </row>
    <row r="503" spans="1:127" ht="15" x14ac:dyDescent="0.2">
      <c r="A503" s="102">
        <f t="shared" si="339"/>
        <v>45379</v>
      </c>
      <c r="B503" s="103">
        <f t="shared" si="331"/>
        <v>432.51775634000001</v>
      </c>
      <c r="C503" s="180">
        <f t="shared" si="349"/>
        <v>418.36811196257861</v>
      </c>
      <c r="D503" s="104">
        <f t="shared" si="340"/>
        <v>1124.8789999999999</v>
      </c>
      <c r="E503" s="105">
        <f t="shared" si="352"/>
        <v>1119.0609999999999</v>
      </c>
      <c r="F503" s="106">
        <f t="shared" si="353"/>
        <v>45342</v>
      </c>
      <c r="G503" s="107">
        <f t="shared" si="332"/>
        <v>-5.1721118449183923E-3</v>
      </c>
      <c r="H503" s="108">
        <f t="shared" si="345"/>
        <v>45404</v>
      </c>
      <c r="I503" s="108">
        <f t="shared" si="333"/>
        <v>45404</v>
      </c>
      <c r="J503" s="109">
        <f t="shared" si="341"/>
        <v>22</v>
      </c>
      <c r="K503" s="109">
        <f t="shared" si="356"/>
        <v>6</v>
      </c>
      <c r="L503" s="8">
        <f t="shared" si="342"/>
        <v>1</v>
      </c>
      <c r="M503" s="110">
        <f t="shared" si="355"/>
        <v>1.00071792</v>
      </c>
      <c r="N503" s="110">
        <f t="shared" si="350"/>
        <v>1.0301741644067797</v>
      </c>
      <c r="O503" s="103">
        <f t="shared" si="354"/>
        <v>1.0301741600000001</v>
      </c>
      <c r="P503" s="103">
        <f t="shared" si="334"/>
        <v>430.99201830999999</v>
      </c>
      <c r="Q503" s="11">
        <f t="shared" si="348"/>
        <v>0</v>
      </c>
      <c r="R503" s="30">
        <f t="shared" si="343"/>
        <v>0</v>
      </c>
      <c r="S503" s="8">
        <f t="shared" si="335"/>
        <v>0</v>
      </c>
      <c r="T503" s="113">
        <f t="shared" si="344"/>
        <v>0.16</v>
      </c>
      <c r="U503" s="111">
        <f t="shared" si="351"/>
        <v>6</v>
      </c>
      <c r="V503" s="111">
        <v>252</v>
      </c>
      <c r="W503" s="110">
        <f t="shared" si="336"/>
        <v>1.003540061</v>
      </c>
      <c r="X503" s="103">
        <f t="shared" si="337"/>
        <v>1.5257380300000001</v>
      </c>
      <c r="Y503" s="103">
        <f t="shared" si="338"/>
        <v>0</v>
      </c>
      <c r="Z503" s="114" t="str">
        <f t="shared" si="346"/>
        <v>A+J=</v>
      </c>
      <c r="AA503" s="108">
        <f t="shared" si="347"/>
        <v>45404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22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3"/>
      <c r="DH503" s="1"/>
      <c r="DI503" s="1"/>
      <c r="DJ503" s="1"/>
      <c r="DK503" s="1"/>
      <c r="DL503" s="1"/>
      <c r="DM503" s="1"/>
      <c r="DN503" s="1"/>
      <c r="DO503" s="1"/>
      <c r="DP503" s="1"/>
      <c r="DQ503" s="4"/>
      <c r="DR503" s="1"/>
      <c r="DS503" s="1"/>
      <c r="DT503" s="1"/>
      <c r="DU503" s="1"/>
      <c r="DV503" s="1"/>
      <c r="DW503" s="1"/>
    </row>
    <row r="504" spans="1:127" ht="15" x14ac:dyDescent="0.2">
      <c r="A504" s="102">
        <f t="shared" si="339"/>
        <v>45380</v>
      </c>
      <c r="B504" s="103">
        <f t="shared" si="331"/>
        <v>432.77257046</v>
      </c>
      <c r="C504" s="180">
        <f t="shared" si="349"/>
        <v>418.36811196257861</v>
      </c>
      <c r="D504" s="104">
        <f t="shared" si="340"/>
        <v>1124.8789999999999</v>
      </c>
      <c r="E504" s="105">
        <f t="shared" si="352"/>
        <v>1119.0609999999999</v>
      </c>
      <c r="F504" s="106">
        <f t="shared" si="353"/>
        <v>45342</v>
      </c>
      <c r="G504" s="107">
        <f t="shared" si="332"/>
        <v>-5.1721118449183923E-3</v>
      </c>
      <c r="H504" s="108">
        <f t="shared" si="345"/>
        <v>45404</v>
      </c>
      <c r="I504" s="108">
        <f t="shared" si="333"/>
        <v>45404</v>
      </c>
      <c r="J504" s="109">
        <f t="shared" si="341"/>
        <v>22</v>
      </c>
      <c r="K504" s="109">
        <f t="shared" si="356"/>
        <v>7</v>
      </c>
      <c r="L504" s="8">
        <f t="shared" si="342"/>
        <v>1</v>
      </c>
      <c r="M504" s="110">
        <f t="shared" si="355"/>
        <v>1.00071792</v>
      </c>
      <c r="N504" s="110">
        <f t="shared" si="350"/>
        <v>1.0301741644067797</v>
      </c>
      <c r="O504" s="103">
        <f t="shared" si="354"/>
        <v>1.0301741600000001</v>
      </c>
      <c r="P504" s="103">
        <f t="shared" si="334"/>
        <v>430.99201830999999</v>
      </c>
      <c r="Q504" s="11">
        <f t="shared" si="348"/>
        <v>0</v>
      </c>
      <c r="R504" s="30">
        <f t="shared" si="343"/>
        <v>0</v>
      </c>
      <c r="S504" s="8">
        <f t="shared" si="335"/>
        <v>0</v>
      </c>
      <c r="T504" s="113">
        <f t="shared" si="344"/>
        <v>0.16</v>
      </c>
      <c r="U504" s="111">
        <f t="shared" si="351"/>
        <v>7</v>
      </c>
      <c r="V504" s="111">
        <v>252</v>
      </c>
      <c r="W504" s="110">
        <f t="shared" si="336"/>
        <v>1.004131288</v>
      </c>
      <c r="X504" s="103">
        <f t="shared" si="337"/>
        <v>1.7805521499999999</v>
      </c>
      <c r="Y504" s="103">
        <f t="shared" si="338"/>
        <v>0</v>
      </c>
      <c r="Z504" s="114" t="str">
        <f t="shared" si="346"/>
        <v>A+J=</v>
      </c>
      <c r="AA504" s="108">
        <f t="shared" si="347"/>
        <v>45404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22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3"/>
      <c r="DH504" s="1"/>
      <c r="DI504" s="1"/>
      <c r="DJ504" s="1"/>
      <c r="DK504" s="1"/>
      <c r="DL504" s="1"/>
      <c r="DM504" s="1"/>
      <c r="DN504" s="1"/>
      <c r="DO504" s="1"/>
      <c r="DP504" s="1"/>
      <c r="DQ504" s="4"/>
      <c r="DR504" s="1"/>
      <c r="DS504" s="1"/>
      <c r="DT504" s="1"/>
      <c r="DU504" s="1"/>
      <c r="DV504" s="1"/>
      <c r="DW504" s="1"/>
    </row>
    <row r="505" spans="1:127" ht="15" x14ac:dyDescent="0.2">
      <c r="A505" s="102">
        <f t="shared" si="339"/>
        <v>45381</v>
      </c>
      <c r="B505" s="103">
        <f t="shared" si="331"/>
        <v>432.77257046</v>
      </c>
      <c r="C505" s="180">
        <f t="shared" si="349"/>
        <v>418.36811196257861</v>
      </c>
      <c r="D505" s="104">
        <f t="shared" si="340"/>
        <v>1124.8789999999999</v>
      </c>
      <c r="E505" s="105">
        <f t="shared" si="352"/>
        <v>1119.0609999999999</v>
      </c>
      <c r="F505" s="106">
        <f t="shared" si="353"/>
        <v>45342</v>
      </c>
      <c r="G505" s="107">
        <f t="shared" si="332"/>
        <v>-5.1721118449183923E-3</v>
      </c>
      <c r="H505" s="108">
        <f t="shared" si="345"/>
        <v>45404</v>
      </c>
      <c r="I505" s="108">
        <f t="shared" si="333"/>
        <v>45404</v>
      </c>
      <c r="J505" s="109">
        <f t="shared" si="341"/>
        <v>22</v>
      </c>
      <c r="K505" s="109">
        <f t="shared" si="356"/>
        <v>7</v>
      </c>
      <c r="L505" s="8">
        <f t="shared" si="342"/>
        <v>1</v>
      </c>
      <c r="M505" s="110">
        <f t="shared" si="355"/>
        <v>1.00071792</v>
      </c>
      <c r="N505" s="110">
        <f t="shared" si="350"/>
        <v>1.0301741644067797</v>
      </c>
      <c r="O505" s="103">
        <f t="shared" si="354"/>
        <v>1.0301741600000001</v>
      </c>
      <c r="P505" s="103">
        <f t="shared" si="334"/>
        <v>430.99201830999999</v>
      </c>
      <c r="Q505" s="11">
        <f t="shared" si="348"/>
        <v>0</v>
      </c>
      <c r="R505" s="30">
        <f t="shared" si="343"/>
        <v>0</v>
      </c>
      <c r="S505" s="8">
        <f t="shared" si="335"/>
        <v>0</v>
      </c>
      <c r="T505" s="113">
        <f t="shared" si="344"/>
        <v>0.16</v>
      </c>
      <c r="U505" s="111">
        <f t="shared" si="351"/>
        <v>7</v>
      </c>
      <c r="V505" s="111">
        <v>252</v>
      </c>
      <c r="W505" s="110">
        <f t="shared" si="336"/>
        <v>1.004131288</v>
      </c>
      <c r="X505" s="103">
        <f t="shared" si="337"/>
        <v>1.7805521499999999</v>
      </c>
      <c r="Y505" s="103">
        <f t="shared" si="338"/>
        <v>0</v>
      </c>
      <c r="Z505" s="114" t="str">
        <f t="shared" si="346"/>
        <v>A+J=</v>
      </c>
      <c r="AA505" s="108">
        <f t="shared" si="347"/>
        <v>45404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22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3"/>
      <c r="DH505" s="1"/>
      <c r="DI505" s="1"/>
      <c r="DJ505" s="1"/>
      <c r="DK505" s="1"/>
      <c r="DL505" s="1"/>
      <c r="DM505" s="1"/>
      <c r="DN505" s="1"/>
      <c r="DO505" s="1"/>
      <c r="DP505" s="1"/>
      <c r="DQ505" s="4"/>
      <c r="DR505" s="1"/>
      <c r="DS505" s="1"/>
      <c r="DT505" s="1"/>
      <c r="DU505" s="1"/>
      <c r="DV505" s="1"/>
      <c r="DW505" s="1"/>
    </row>
    <row r="506" spans="1:127" ht="15" x14ac:dyDescent="0.2">
      <c r="A506" s="102">
        <f t="shared" si="339"/>
        <v>45382</v>
      </c>
      <c r="B506" s="103">
        <f t="shared" si="331"/>
        <v>432.77257046</v>
      </c>
      <c r="C506" s="180">
        <f t="shared" si="349"/>
        <v>418.36811196257861</v>
      </c>
      <c r="D506" s="104">
        <f t="shared" si="340"/>
        <v>1124.8789999999999</v>
      </c>
      <c r="E506" s="105">
        <f t="shared" si="352"/>
        <v>1119.0609999999999</v>
      </c>
      <c r="F506" s="106">
        <f t="shared" si="353"/>
        <v>45342</v>
      </c>
      <c r="G506" s="107">
        <f t="shared" si="332"/>
        <v>-5.1721118449183923E-3</v>
      </c>
      <c r="H506" s="108">
        <f t="shared" si="345"/>
        <v>45404</v>
      </c>
      <c r="I506" s="108">
        <f t="shared" si="333"/>
        <v>45404</v>
      </c>
      <c r="J506" s="109">
        <f t="shared" si="341"/>
        <v>22</v>
      </c>
      <c r="K506" s="109">
        <f t="shared" si="356"/>
        <v>7</v>
      </c>
      <c r="L506" s="8">
        <f t="shared" si="342"/>
        <v>1</v>
      </c>
      <c r="M506" s="110">
        <f t="shared" si="355"/>
        <v>1.00071792</v>
      </c>
      <c r="N506" s="110">
        <f t="shared" si="350"/>
        <v>1.0301741644067797</v>
      </c>
      <c r="O506" s="103">
        <f t="shared" si="354"/>
        <v>1.0301741600000001</v>
      </c>
      <c r="P506" s="103">
        <f t="shared" si="334"/>
        <v>430.99201830999999</v>
      </c>
      <c r="Q506" s="11">
        <f t="shared" si="348"/>
        <v>0</v>
      </c>
      <c r="R506" s="30">
        <f t="shared" si="343"/>
        <v>0</v>
      </c>
      <c r="S506" s="8">
        <f t="shared" si="335"/>
        <v>0</v>
      </c>
      <c r="T506" s="113">
        <f t="shared" si="344"/>
        <v>0.16</v>
      </c>
      <c r="U506" s="111">
        <f t="shared" si="351"/>
        <v>7</v>
      </c>
      <c r="V506" s="111">
        <v>252</v>
      </c>
      <c r="W506" s="110">
        <f t="shared" si="336"/>
        <v>1.004131288</v>
      </c>
      <c r="X506" s="103">
        <f t="shared" si="337"/>
        <v>1.7805521499999999</v>
      </c>
      <c r="Y506" s="103">
        <f t="shared" si="338"/>
        <v>0</v>
      </c>
      <c r="Z506" s="114" t="str">
        <f t="shared" si="346"/>
        <v>A+J=</v>
      </c>
      <c r="AA506" s="108">
        <f t="shared" si="347"/>
        <v>45404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22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3"/>
      <c r="DH506" s="1"/>
      <c r="DI506" s="1"/>
      <c r="DJ506" s="1"/>
      <c r="DK506" s="1"/>
      <c r="DL506" s="1"/>
      <c r="DM506" s="1"/>
      <c r="DN506" s="1"/>
      <c r="DO506" s="1"/>
      <c r="DP506" s="1"/>
      <c r="DQ506" s="4"/>
      <c r="DR506" s="1"/>
      <c r="DS506" s="1"/>
      <c r="DT506" s="1"/>
      <c r="DU506" s="1"/>
      <c r="DV506" s="1"/>
      <c r="DW506" s="1"/>
    </row>
    <row r="507" spans="1:127" ht="15" x14ac:dyDescent="0.2">
      <c r="A507" s="102">
        <f t="shared" si="339"/>
        <v>45383</v>
      </c>
      <c r="B507" s="103">
        <f t="shared" si="331"/>
        <v>432.77257046</v>
      </c>
      <c r="C507" s="180">
        <f t="shared" si="349"/>
        <v>418.36811196257861</v>
      </c>
      <c r="D507" s="104">
        <f t="shared" si="340"/>
        <v>1124.8789999999999</v>
      </c>
      <c r="E507" s="105">
        <f t="shared" si="352"/>
        <v>1119.0609999999999</v>
      </c>
      <c r="F507" s="106">
        <f t="shared" si="353"/>
        <v>45342</v>
      </c>
      <c r="G507" s="107">
        <f t="shared" si="332"/>
        <v>-5.1721118449183923E-3</v>
      </c>
      <c r="H507" s="108">
        <f t="shared" si="345"/>
        <v>45404</v>
      </c>
      <c r="I507" s="108">
        <f t="shared" si="333"/>
        <v>45404</v>
      </c>
      <c r="J507" s="109">
        <f t="shared" si="341"/>
        <v>22</v>
      </c>
      <c r="K507" s="109">
        <f t="shared" si="356"/>
        <v>7</v>
      </c>
      <c r="L507" s="8">
        <f t="shared" si="342"/>
        <v>1</v>
      </c>
      <c r="M507" s="110">
        <f t="shared" si="355"/>
        <v>1.00071792</v>
      </c>
      <c r="N507" s="110">
        <f t="shared" si="350"/>
        <v>1.0301741644067797</v>
      </c>
      <c r="O507" s="103">
        <f t="shared" si="354"/>
        <v>1.0301741600000001</v>
      </c>
      <c r="P507" s="103">
        <f t="shared" si="334"/>
        <v>430.99201830999999</v>
      </c>
      <c r="Q507" s="11">
        <f t="shared" si="348"/>
        <v>0</v>
      </c>
      <c r="R507" s="30">
        <f t="shared" si="343"/>
        <v>0</v>
      </c>
      <c r="S507" s="8">
        <f t="shared" si="335"/>
        <v>0</v>
      </c>
      <c r="T507" s="113">
        <f t="shared" si="344"/>
        <v>0.16</v>
      </c>
      <c r="U507" s="111">
        <f t="shared" si="351"/>
        <v>7</v>
      </c>
      <c r="V507" s="111">
        <v>252</v>
      </c>
      <c r="W507" s="110">
        <f t="shared" si="336"/>
        <v>1.004131288</v>
      </c>
      <c r="X507" s="103">
        <f t="shared" si="337"/>
        <v>1.7805521499999999</v>
      </c>
      <c r="Y507" s="103">
        <f t="shared" si="338"/>
        <v>0</v>
      </c>
      <c r="Z507" s="114" t="str">
        <f t="shared" si="346"/>
        <v>A+J=</v>
      </c>
      <c r="AA507" s="108">
        <f t="shared" si="347"/>
        <v>45404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22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3"/>
      <c r="DH507" s="1"/>
      <c r="DI507" s="1"/>
      <c r="DJ507" s="1"/>
      <c r="DK507" s="1"/>
      <c r="DL507" s="1"/>
      <c r="DM507" s="1"/>
      <c r="DN507" s="1"/>
      <c r="DO507" s="1"/>
      <c r="DP507" s="1"/>
      <c r="DQ507" s="4"/>
      <c r="DR507" s="1"/>
      <c r="DS507" s="1"/>
      <c r="DT507" s="1"/>
      <c r="DU507" s="1"/>
      <c r="DV507" s="1"/>
      <c r="DW507" s="1"/>
    </row>
    <row r="508" spans="1:127" ht="15" x14ac:dyDescent="0.2">
      <c r="A508" s="102">
        <f t="shared" si="339"/>
        <v>45384</v>
      </c>
      <c r="B508" s="103">
        <f t="shared" si="331"/>
        <v>433.02753498999999</v>
      </c>
      <c r="C508" s="180">
        <f t="shared" si="349"/>
        <v>418.36811196257861</v>
      </c>
      <c r="D508" s="104">
        <f t="shared" si="340"/>
        <v>1124.8789999999999</v>
      </c>
      <c r="E508" s="105">
        <f t="shared" si="352"/>
        <v>1119.0609999999999</v>
      </c>
      <c r="F508" s="106">
        <f t="shared" si="353"/>
        <v>45342</v>
      </c>
      <c r="G508" s="107">
        <f t="shared" si="332"/>
        <v>-5.1721118449183923E-3</v>
      </c>
      <c r="H508" s="108">
        <f t="shared" si="345"/>
        <v>45404</v>
      </c>
      <c r="I508" s="108">
        <f t="shared" si="333"/>
        <v>45404</v>
      </c>
      <c r="J508" s="109">
        <f t="shared" si="341"/>
        <v>22</v>
      </c>
      <c r="K508" s="109">
        <f t="shared" si="356"/>
        <v>8</v>
      </c>
      <c r="L508" s="8">
        <f t="shared" si="342"/>
        <v>1</v>
      </c>
      <c r="M508" s="110">
        <f t="shared" si="355"/>
        <v>1.00071792</v>
      </c>
      <c r="N508" s="110">
        <f t="shared" si="350"/>
        <v>1.0301741644067797</v>
      </c>
      <c r="O508" s="103">
        <f t="shared" si="354"/>
        <v>1.0301741600000001</v>
      </c>
      <c r="P508" s="103">
        <f t="shared" si="334"/>
        <v>430.99201830999999</v>
      </c>
      <c r="Q508" s="11">
        <f t="shared" si="348"/>
        <v>0</v>
      </c>
      <c r="R508" s="30">
        <f t="shared" si="343"/>
        <v>0</v>
      </c>
      <c r="S508" s="8">
        <f t="shared" si="335"/>
        <v>0</v>
      </c>
      <c r="T508" s="113">
        <f t="shared" si="344"/>
        <v>0.16</v>
      </c>
      <c r="U508" s="111">
        <f t="shared" si="351"/>
        <v>8</v>
      </c>
      <c r="V508" s="111">
        <v>252</v>
      </c>
      <c r="W508" s="110">
        <f t="shared" si="336"/>
        <v>1.0047228640000001</v>
      </c>
      <c r="X508" s="103">
        <f t="shared" si="337"/>
        <v>2.0355166800000002</v>
      </c>
      <c r="Y508" s="103">
        <f t="shared" si="338"/>
        <v>0</v>
      </c>
      <c r="Z508" s="114" t="str">
        <f t="shared" si="346"/>
        <v>A+J=</v>
      </c>
      <c r="AA508" s="108">
        <f t="shared" si="347"/>
        <v>45404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22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3"/>
      <c r="DH508" s="1"/>
      <c r="DI508" s="1"/>
      <c r="DJ508" s="1"/>
      <c r="DK508" s="1"/>
      <c r="DL508" s="1"/>
      <c r="DM508" s="1"/>
      <c r="DN508" s="1"/>
      <c r="DO508" s="1"/>
      <c r="DP508" s="1"/>
      <c r="DQ508" s="4"/>
      <c r="DR508" s="1"/>
      <c r="DS508" s="1"/>
      <c r="DT508" s="1"/>
      <c r="DU508" s="1"/>
      <c r="DV508" s="1"/>
      <c r="DW508" s="1"/>
    </row>
    <row r="509" spans="1:127" ht="15" x14ac:dyDescent="0.2">
      <c r="A509" s="102">
        <f t="shared" si="339"/>
        <v>45385</v>
      </c>
      <c r="B509" s="103">
        <f t="shared" si="331"/>
        <v>433.28264951</v>
      </c>
      <c r="C509" s="180">
        <f t="shared" si="349"/>
        <v>418.36811196257861</v>
      </c>
      <c r="D509" s="104">
        <f t="shared" si="340"/>
        <v>1124.8789999999999</v>
      </c>
      <c r="E509" s="105">
        <f t="shared" si="352"/>
        <v>1119.0609999999999</v>
      </c>
      <c r="F509" s="106">
        <f t="shared" si="353"/>
        <v>45342</v>
      </c>
      <c r="G509" s="107">
        <f t="shared" si="332"/>
        <v>-5.1721118449183923E-3</v>
      </c>
      <c r="H509" s="108">
        <f t="shared" si="345"/>
        <v>45404</v>
      </c>
      <c r="I509" s="108">
        <f t="shared" si="333"/>
        <v>45404</v>
      </c>
      <c r="J509" s="109">
        <f t="shared" si="341"/>
        <v>22</v>
      </c>
      <c r="K509" s="109">
        <f t="shared" si="356"/>
        <v>9</v>
      </c>
      <c r="L509" s="8">
        <f t="shared" si="342"/>
        <v>1</v>
      </c>
      <c r="M509" s="110">
        <f t="shared" si="355"/>
        <v>1.00071792</v>
      </c>
      <c r="N509" s="110">
        <f t="shared" si="350"/>
        <v>1.0301741644067797</v>
      </c>
      <c r="O509" s="103">
        <f t="shared" si="354"/>
        <v>1.0301741600000001</v>
      </c>
      <c r="P509" s="103">
        <f t="shared" si="334"/>
        <v>430.99201830999999</v>
      </c>
      <c r="Q509" s="11">
        <f t="shared" si="348"/>
        <v>0</v>
      </c>
      <c r="R509" s="30">
        <f t="shared" si="343"/>
        <v>0</v>
      </c>
      <c r="S509" s="8">
        <f t="shared" si="335"/>
        <v>0</v>
      </c>
      <c r="T509" s="113">
        <f t="shared" si="344"/>
        <v>0.16</v>
      </c>
      <c r="U509" s="111">
        <f t="shared" si="351"/>
        <v>9</v>
      </c>
      <c r="V509" s="111">
        <v>252</v>
      </c>
      <c r="W509" s="110">
        <f t="shared" si="336"/>
        <v>1.005314788</v>
      </c>
      <c r="X509" s="103">
        <f t="shared" si="337"/>
        <v>2.2906312</v>
      </c>
      <c r="Y509" s="103">
        <f t="shared" si="338"/>
        <v>0</v>
      </c>
      <c r="Z509" s="114" t="str">
        <f t="shared" si="346"/>
        <v>A+J=</v>
      </c>
      <c r="AA509" s="108">
        <f t="shared" si="347"/>
        <v>45404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22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3"/>
      <c r="DH509" s="1"/>
      <c r="DI509" s="1"/>
      <c r="DJ509" s="1"/>
      <c r="DK509" s="1"/>
      <c r="DL509" s="1"/>
      <c r="DM509" s="1"/>
      <c r="DN509" s="1"/>
      <c r="DO509" s="1"/>
      <c r="DP509" s="1"/>
      <c r="DQ509" s="4"/>
      <c r="DR509" s="1"/>
      <c r="DS509" s="1"/>
      <c r="DT509" s="1"/>
      <c r="DU509" s="1"/>
      <c r="DV509" s="1"/>
      <c r="DW509" s="1"/>
    </row>
    <row r="510" spans="1:127" ht="15" x14ac:dyDescent="0.2">
      <c r="A510" s="102">
        <f t="shared" si="339"/>
        <v>45386</v>
      </c>
      <c r="B510" s="103">
        <f t="shared" si="331"/>
        <v>433.53791445000002</v>
      </c>
      <c r="C510" s="180">
        <f t="shared" si="349"/>
        <v>418.36811196257861</v>
      </c>
      <c r="D510" s="104">
        <f t="shared" si="340"/>
        <v>1124.8789999999999</v>
      </c>
      <c r="E510" s="105">
        <f t="shared" si="352"/>
        <v>1119.0609999999999</v>
      </c>
      <c r="F510" s="106">
        <f t="shared" si="353"/>
        <v>45342</v>
      </c>
      <c r="G510" s="107">
        <f t="shared" si="332"/>
        <v>-5.1721118449183923E-3</v>
      </c>
      <c r="H510" s="108">
        <f t="shared" si="345"/>
        <v>45404</v>
      </c>
      <c r="I510" s="108">
        <f t="shared" si="333"/>
        <v>45404</v>
      </c>
      <c r="J510" s="109">
        <f t="shared" si="341"/>
        <v>22</v>
      </c>
      <c r="K510" s="109">
        <f t="shared" si="356"/>
        <v>10</v>
      </c>
      <c r="L510" s="8">
        <f t="shared" si="342"/>
        <v>1</v>
      </c>
      <c r="M510" s="110">
        <f t="shared" si="355"/>
        <v>1.00071792</v>
      </c>
      <c r="N510" s="110">
        <f t="shared" si="350"/>
        <v>1.0301741644067797</v>
      </c>
      <c r="O510" s="103">
        <f t="shared" si="354"/>
        <v>1.0301741600000001</v>
      </c>
      <c r="P510" s="103">
        <f t="shared" si="334"/>
        <v>430.99201830999999</v>
      </c>
      <c r="Q510" s="11">
        <f t="shared" si="348"/>
        <v>0</v>
      </c>
      <c r="R510" s="30">
        <f t="shared" si="343"/>
        <v>0</v>
      </c>
      <c r="S510" s="8">
        <f t="shared" si="335"/>
        <v>0</v>
      </c>
      <c r="T510" s="113">
        <f t="shared" si="344"/>
        <v>0.16</v>
      </c>
      <c r="U510" s="111">
        <f t="shared" si="351"/>
        <v>10</v>
      </c>
      <c r="V510" s="111">
        <v>252</v>
      </c>
      <c r="W510" s="110">
        <f t="shared" si="336"/>
        <v>1.005907061</v>
      </c>
      <c r="X510" s="103">
        <f t="shared" si="337"/>
        <v>2.54589614</v>
      </c>
      <c r="Y510" s="103">
        <f t="shared" si="338"/>
        <v>0</v>
      </c>
      <c r="Z510" s="114" t="str">
        <f t="shared" si="346"/>
        <v>A+J=</v>
      </c>
      <c r="AA510" s="108">
        <f t="shared" si="347"/>
        <v>45404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22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3"/>
      <c r="DH510" s="1"/>
      <c r="DI510" s="1"/>
      <c r="DJ510" s="1"/>
      <c r="DK510" s="1"/>
      <c r="DL510" s="1"/>
      <c r="DM510" s="1"/>
      <c r="DN510" s="1"/>
      <c r="DO510" s="1"/>
      <c r="DP510" s="1"/>
      <c r="DQ510" s="4"/>
      <c r="DR510" s="1"/>
      <c r="DS510" s="1"/>
      <c r="DT510" s="1"/>
      <c r="DU510" s="1"/>
      <c r="DV510" s="1"/>
      <c r="DW510" s="1"/>
    </row>
    <row r="511" spans="1:127" ht="15" x14ac:dyDescent="0.2">
      <c r="A511" s="102">
        <f t="shared" si="339"/>
        <v>45387</v>
      </c>
      <c r="B511" s="103">
        <f t="shared" si="331"/>
        <v>433.79332979999998</v>
      </c>
      <c r="C511" s="180">
        <f t="shared" si="349"/>
        <v>418.36811196257861</v>
      </c>
      <c r="D511" s="104">
        <f t="shared" si="340"/>
        <v>1124.8789999999999</v>
      </c>
      <c r="E511" s="105">
        <f t="shared" si="352"/>
        <v>1119.0609999999999</v>
      </c>
      <c r="F511" s="106">
        <f t="shared" si="353"/>
        <v>45342</v>
      </c>
      <c r="G511" s="107">
        <f t="shared" si="332"/>
        <v>-5.1721118449183923E-3</v>
      </c>
      <c r="H511" s="108">
        <f t="shared" si="345"/>
        <v>45404</v>
      </c>
      <c r="I511" s="108">
        <f t="shared" si="333"/>
        <v>45404</v>
      </c>
      <c r="J511" s="109">
        <f t="shared" si="341"/>
        <v>22</v>
      </c>
      <c r="K511" s="109">
        <f t="shared" si="356"/>
        <v>11</v>
      </c>
      <c r="L511" s="8">
        <f t="shared" si="342"/>
        <v>1</v>
      </c>
      <c r="M511" s="110">
        <f t="shared" si="355"/>
        <v>1.00071792</v>
      </c>
      <c r="N511" s="110">
        <f t="shared" si="350"/>
        <v>1.0301741644067797</v>
      </c>
      <c r="O511" s="103">
        <f t="shared" si="354"/>
        <v>1.0301741600000001</v>
      </c>
      <c r="P511" s="103">
        <f t="shared" si="334"/>
        <v>430.99201830999999</v>
      </c>
      <c r="Q511" s="11">
        <f t="shared" si="348"/>
        <v>0</v>
      </c>
      <c r="R511" s="30">
        <f t="shared" si="343"/>
        <v>0</v>
      </c>
      <c r="S511" s="8">
        <f t="shared" si="335"/>
        <v>0</v>
      </c>
      <c r="T511" s="113">
        <f t="shared" si="344"/>
        <v>0.16</v>
      </c>
      <c r="U511" s="111">
        <f t="shared" si="351"/>
        <v>11</v>
      </c>
      <c r="V511" s="111">
        <v>252</v>
      </c>
      <c r="W511" s="110">
        <f t="shared" si="336"/>
        <v>1.0064996829999999</v>
      </c>
      <c r="X511" s="103">
        <f t="shared" si="337"/>
        <v>2.8013114899999998</v>
      </c>
      <c r="Y511" s="103">
        <f t="shared" si="338"/>
        <v>0</v>
      </c>
      <c r="Z511" s="114" t="str">
        <f t="shared" si="346"/>
        <v>A+J=</v>
      </c>
      <c r="AA511" s="108">
        <f t="shared" si="347"/>
        <v>45404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22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3"/>
      <c r="DH511" s="1"/>
      <c r="DI511" s="1"/>
      <c r="DJ511" s="1"/>
      <c r="DK511" s="1"/>
      <c r="DL511" s="1"/>
      <c r="DM511" s="1"/>
      <c r="DN511" s="1"/>
      <c r="DO511" s="1"/>
      <c r="DP511" s="1"/>
      <c r="DQ511" s="4"/>
      <c r="DR511" s="1"/>
      <c r="DS511" s="1"/>
      <c r="DT511" s="1"/>
      <c r="DU511" s="1"/>
      <c r="DV511" s="1"/>
      <c r="DW511" s="1"/>
    </row>
    <row r="512" spans="1:127" ht="15" x14ac:dyDescent="0.2">
      <c r="A512" s="102">
        <f t="shared" si="339"/>
        <v>45388</v>
      </c>
      <c r="B512" s="103">
        <f t="shared" si="331"/>
        <v>434.04889557000001</v>
      </c>
      <c r="C512" s="180">
        <f t="shared" si="349"/>
        <v>418.36811196257861</v>
      </c>
      <c r="D512" s="104">
        <f t="shared" si="340"/>
        <v>1124.8789999999999</v>
      </c>
      <c r="E512" s="105">
        <f t="shared" si="352"/>
        <v>1119.0609999999999</v>
      </c>
      <c r="F512" s="106">
        <f t="shared" si="353"/>
        <v>45342</v>
      </c>
      <c r="G512" s="107">
        <f t="shared" si="332"/>
        <v>-5.1721118449183923E-3</v>
      </c>
      <c r="H512" s="108">
        <f t="shared" si="345"/>
        <v>45404</v>
      </c>
      <c r="I512" s="108">
        <f t="shared" si="333"/>
        <v>45404</v>
      </c>
      <c r="J512" s="109">
        <f t="shared" si="341"/>
        <v>22</v>
      </c>
      <c r="K512" s="109">
        <f t="shared" si="356"/>
        <v>12</v>
      </c>
      <c r="L512" s="8">
        <f t="shared" si="342"/>
        <v>1</v>
      </c>
      <c r="M512" s="110">
        <f t="shared" si="355"/>
        <v>1.00071792</v>
      </c>
      <c r="N512" s="110">
        <f t="shared" si="350"/>
        <v>1.0301741644067797</v>
      </c>
      <c r="O512" s="103">
        <f t="shared" si="354"/>
        <v>1.0301741600000001</v>
      </c>
      <c r="P512" s="103">
        <f t="shared" si="334"/>
        <v>430.99201830999999</v>
      </c>
      <c r="Q512" s="11">
        <f t="shared" si="348"/>
        <v>0</v>
      </c>
      <c r="R512" s="30">
        <f t="shared" si="343"/>
        <v>0</v>
      </c>
      <c r="S512" s="8">
        <f t="shared" si="335"/>
        <v>0</v>
      </c>
      <c r="T512" s="113">
        <f t="shared" si="344"/>
        <v>0.16</v>
      </c>
      <c r="U512" s="111">
        <f t="shared" si="351"/>
        <v>12</v>
      </c>
      <c r="V512" s="111">
        <v>252</v>
      </c>
      <c r="W512" s="110">
        <f t="shared" si="336"/>
        <v>1.007092654</v>
      </c>
      <c r="X512" s="103">
        <f t="shared" si="337"/>
        <v>3.0568772599999998</v>
      </c>
      <c r="Y512" s="103">
        <f t="shared" si="338"/>
        <v>0</v>
      </c>
      <c r="Z512" s="114" t="str">
        <f t="shared" si="346"/>
        <v>A+J=</v>
      </c>
      <c r="AA512" s="108">
        <f t="shared" si="347"/>
        <v>45404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22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3"/>
      <c r="DH512" s="1"/>
      <c r="DI512" s="1"/>
      <c r="DJ512" s="1"/>
      <c r="DK512" s="1"/>
      <c r="DL512" s="1"/>
      <c r="DM512" s="1"/>
      <c r="DN512" s="1"/>
      <c r="DO512" s="1"/>
      <c r="DP512" s="1"/>
      <c r="DQ512" s="4"/>
      <c r="DR512" s="1"/>
      <c r="DS512" s="1"/>
      <c r="DT512" s="1"/>
      <c r="DU512" s="1"/>
      <c r="DV512" s="1"/>
      <c r="DW512" s="1"/>
    </row>
    <row r="513" spans="1:127" ht="15" x14ac:dyDescent="0.2">
      <c r="A513" s="102">
        <f t="shared" si="339"/>
        <v>45389</v>
      </c>
      <c r="B513" s="103">
        <f t="shared" si="331"/>
        <v>434.04889557000001</v>
      </c>
      <c r="C513" s="180">
        <f t="shared" si="349"/>
        <v>418.36811196257861</v>
      </c>
      <c r="D513" s="104">
        <f t="shared" si="340"/>
        <v>1124.8789999999999</v>
      </c>
      <c r="E513" s="105">
        <f t="shared" si="352"/>
        <v>1119.0609999999999</v>
      </c>
      <c r="F513" s="106">
        <f t="shared" si="353"/>
        <v>45342</v>
      </c>
      <c r="G513" s="107">
        <f t="shared" si="332"/>
        <v>-5.1721118449183923E-3</v>
      </c>
      <c r="H513" s="108">
        <f t="shared" si="345"/>
        <v>45404</v>
      </c>
      <c r="I513" s="108">
        <f t="shared" si="333"/>
        <v>45404</v>
      </c>
      <c r="J513" s="109">
        <f t="shared" si="341"/>
        <v>22</v>
      </c>
      <c r="K513" s="109">
        <f t="shared" si="356"/>
        <v>12</v>
      </c>
      <c r="L513" s="8">
        <f t="shared" si="342"/>
        <v>1</v>
      </c>
      <c r="M513" s="110">
        <f t="shared" si="355"/>
        <v>1.00071792</v>
      </c>
      <c r="N513" s="110">
        <f t="shared" si="350"/>
        <v>1.0301741644067797</v>
      </c>
      <c r="O513" s="103">
        <f t="shared" si="354"/>
        <v>1.0301741600000001</v>
      </c>
      <c r="P513" s="103">
        <f t="shared" si="334"/>
        <v>430.99201830999999</v>
      </c>
      <c r="Q513" s="11">
        <f t="shared" si="348"/>
        <v>0</v>
      </c>
      <c r="R513" s="30">
        <f t="shared" si="343"/>
        <v>0</v>
      </c>
      <c r="S513" s="8">
        <f t="shared" si="335"/>
        <v>0</v>
      </c>
      <c r="T513" s="113">
        <f t="shared" si="344"/>
        <v>0.16</v>
      </c>
      <c r="U513" s="111">
        <f t="shared" si="351"/>
        <v>12</v>
      </c>
      <c r="V513" s="111">
        <v>252</v>
      </c>
      <c r="W513" s="110">
        <f t="shared" si="336"/>
        <v>1.007092654</v>
      </c>
      <c r="X513" s="103">
        <f t="shared" si="337"/>
        <v>3.0568772599999998</v>
      </c>
      <c r="Y513" s="103">
        <f t="shared" si="338"/>
        <v>0</v>
      </c>
      <c r="Z513" s="114" t="str">
        <f t="shared" si="346"/>
        <v>A+J=</v>
      </c>
      <c r="AA513" s="108">
        <f t="shared" si="347"/>
        <v>45404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22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3"/>
      <c r="DH513" s="1"/>
      <c r="DI513" s="1"/>
      <c r="DJ513" s="1"/>
      <c r="DK513" s="1"/>
      <c r="DL513" s="1"/>
      <c r="DM513" s="1"/>
      <c r="DN513" s="1"/>
      <c r="DO513" s="1"/>
      <c r="DP513" s="1"/>
      <c r="DQ513" s="4"/>
      <c r="DR513" s="1"/>
      <c r="DS513" s="1"/>
      <c r="DT513" s="1"/>
      <c r="DU513" s="1"/>
      <c r="DV513" s="1"/>
      <c r="DW513" s="1"/>
    </row>
    <row r="514" spans="1:127" ht="15" x14ac:dyDescent="0.2">
      <c r="A514" s="102">
        <f t="shared" si="339"/>
        <v>45390</v>
      </c>
      <c r="B514" s="103">
        <f t="shared" si="331"/>
        <v>434.04889557000001</v>
      </c>
      <c r="C514" s="180">
        <f t="shared" si="349"/>
        <v>418.36811196257861</v>
      </c>
      <c r="D514" s="104">
        <f t="shared" si="340"/>
        <v>1124.8789999999999</v>
      </c>
      <c r="E514" s="105">
        <f t="shared" si="352"/>
        <v>1119.0609999999999</v>
      </c>
      <c r="F514" s="106">
        <f t="shared" si="353"/>
        <v>45342</v>
      </c>
      <c r="G514" s="107">
        <f t="shared" si="332"/>
        <v>-5.1721118449183923E-3</v>
      </c>
      <c r="H514" s="108">
        <f t="shared" si="345"/>
        <v>45404</v>
      </c>
      <c r="I514" s="108">
        <f t="shared" si="333"/>
        <v>45404</v>
      </c>
      <c r="J514" s="109">
        <f t="shared" si="341"/>
        <v>22</v>
      </c>
      <c r="K514" s="109">
        <f t="shared" si="356"/>
        <v>12</v>
      </c>
      <c r="L514" s="8">
        <f t="shared" si="342"/>
        <v>1</v>
      </c>
      <c r="M514" s="110">
        <f t="shared" si="355"/>
        <v>1.00071792</v>
      </c>
      <c r="N514" s="110">
        <f t="shared" si="350"/>
        <v>1.0301741644067797</v>
      </c>
      <c r="O514" s="103">
        <f t="shared" si="354"/>
        <v>1.0301741600000001</v>
      </c>
      <c r="P514" s="103">
        <f t="shared" si="334"/>
        <v>430.99201830999999</v>
      </c>
      <c r="Q514" s="11">
        <f t="shared" si="348"/>
        <v>0</v>
      </c>
      <c r="R514" s="30">
        <f t="shared" si="343"/>
        <v>0</v>
      </c>
      <c r="S514" s="8">
        <f t="shared" si="335"/>
        <v>0</v>
      </c>
      <c r="T514" s="113">
        <f t="shared" si="344"/>
        <v>0.16</v>
      </c>
      <c r="U514" s="111">
        <f t="shared" si="351"/>
        <v>12</v>
      </c>
      <c r="V514" s="111">
        <v>252</v>
      </c>
      <c r="W514" s="110">
        <f t="shared" si="336"/>
        <v>1.007092654</v>
      </c>
      <c r="X514" s="103">
        <f t="shared" si="337"/>
        <v>3.0568772599999998</v>
      </c>
      <c r="Y514" s="103">
        <f t="shared" si="338"/>
        <v>0</v>
      </c>
      <c r="Z514" s="114" t="str">
        <f t="shared" si="346"/>
        <v>A+J=</v>
      </c>
      <c r="AA514" s="108">
        <f t="shared" si="347"/>
        <v>45404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22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3"/>
      <c r="DH514" s="1"/>
      <c r="DI514" s="1"/>
      <c r="DJ514" s="1"/>
      <c r="DK514" s="1"/>
      <c r="DL514" s="1"/>
      <c r="DM514" s="1"/>
      <c r="DN514" s="1"/>
      <c r="DO514" s="1"/>
      <c r="DP514" s="1"/>
      <c r="DQ514" s="4"/>
      <c r="DR514" s="1"/>
      <c r="DS514" s="1"/>
      <c r="DT514" s="1"/>
      <c r="DU514" s="1"/>
      <c r="DV514" s="1"/>
      <c r="DW514" s="1"/>
    </row>
    <row r="515" spans="1:127" ht="15" x14ac:dyDescent="0.2">
      <c r="A515" s="102">
        <f t="shared" si="339"/>
        <v>45391</v>
      </c>
      <c r="B515" s="103">
        <f t="shared" si="331"/>
        <v>434.30461174999999</v>
      </c>
      <c r="C515" s="180">
        <f t="shared" si="349"/>
        <v>418.36811196257861</v>
      </c>
      <c r="D515" s="104">
        <f t="shared" si="340"/>
        <v>1124.8789999999999</v>
      </c>
      <c r="E515" s="105">
        <f t="shared" si="352"/>
        <v>1119.0609999999999</v>
      </c>
      <c r="F515" s="106">
        <f t="shared" si="353"/>
        <v>45342</v>
      </c>
      <c r="G515" s="107">
        <f t="shared" si="332"/>
        <v>-5.1721118449183923E-3</v>
      </c>
      <c r="H515" s="108">
        <f t="shared" si="345"/>
        <v>45404</v>
      </c>
      <c r="I515" s="108">
        <f t="shared" si="333"/>
        <v>45404</v>
      </c>
      <c r="J515" s="109">
        <f t="shared" si="341"/>
        <v>22</v>
      </c>
      <c r="K515" s="109">
        <f t="shared" si="356"/>
        <v>13</v>
      </c>
      <c r="L515" s="8">
        <f t="shared" si="342"/>
        <v>1</v>
      </c>
      <c r="M515" s="110">
        <f t="shared" si="355"/>
        <v>1.00071792</v>
      </c>
      <c r="N515" s="110">
        <f t="shared" si="350"/>
        <v>1.0301741644067797</v>
      </c>
      <c r="O515" s="103">
        <f t="shared" si="354"/>
        <v>1.0301741600000001</v>
      </c>
      <c r="P515" s="103">
        <f t="shared" si="334"/>
        <v>430.99201830999999</v>
      </c>
      <c r="Q515" s="11">
        <f t="shared" si="348"/>
        <v>0</v>
      </c>
      <c r="R515" s="30">
        <f t="shared" si="343"/>
        <v>0</v>
      </c>
      <c r="S515" s="8">
        <f t="shared" si="335"/>
        <v>0</v>
      </c>
      <c r="T515" s="113">
        <f t="shared" si="344"/>
        <v>0.16</v>
      </c>
      <c r="U515" s="111">
        <f t="shared" si="351"/>
        <v>13</v>
      </c>
      <c r="V515" s="111">
        <v>252</v>
      </c>
      <c r="W515" s="110">
        <f t="shared" si="336"/>
        <v>1.0076859739999999</v>
      </c>
      <c r="X515" s="103">
        <f t="shared" si="337"/>
        <v>3.3125934400000001</v>
      </c>
      <c r="Y515" s="103">
        <f t="shared" si="338"/>
        <v>0</v>
      </c>
      <c r="Z515" s="114" t="str">
        <f t="shared" si="346"/>
        <v>A+J=</v>
      </c>
      <c r="AA515" s="108">
        <f t="shared" si="347"/>
        <v>45404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22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3"/>
      <c r="DH515" s="1"/>
      <c r="DI515" s="1"/>
      <c r="DJ515" s="1"/>
      <c r="DK515" s="1"/>
      <c r="DL515" s="1"/>
      <c r="DM515" s="1"/>
      <c r="DN515" s="1"/>
      <c r="DO515" s="1"/>
      <c r="DP515" s="1"/>
      <c r="DQ515" s="4"/>
      <c r="DR515" s="1"/>
      <c r="DS515" s="1"/>
      <c r="DT515" s="1"/>
      <c r="DU515" s="1"/>
      <c r="DV515" s="1"/>
      <c r="DW515" s="1"/>
    </row>
    <row r="516" spans="1:127" ht="15" x14ac:dyDescent="0.2">
      <c r="A516" s="102">
        <f t="shared" si="339"/>
        <v>45392</v>
      </c>
      <c r="B516" s="103">
        <f t="shared" si="331"/>
        <v>434.56047877999998</v>
      </c>
      <c r="C516" s="180">
        <f t="shared" si="349"/>
        <v>418.36811196257861</v>
      </c>
      <c r="D516" s="104">
        <f t="shared" si="340"/>
        <v>1124.8789999999999</v>
      </c>
      <c r="E516" s="105">
        <f t="shared" si="352"/>
        <v>1119.0609999999999</v>
      </c>
      <c r="F516" s="106">
        <f t="shared" si="353"/>
        <v>45342</v>
      </c>
      <c r="G516" s="107">
        <f t="shared" si="332"/>
        <v>-5.1721118449183923E-3</v>
      </c>
      <c r="H516" s="108">
        <f t="shared" si="345"/>
        <v>45404</v>
      </c>
      <c r="I516" s="108">
        <f t="shared" si="333"/>
        <v>45404</v>
      </c>
      <c r="J516" s="109">
        <f t="shared" si="341"/>
        <v>22</v>
      </c>
      <c r="K516" s="109">
        <f t="shared" si="356"/>
        <v>14</v>
      </c>
      <c r="L516" s="8">
        <f t="shared" si="342"/>
        <v>1</v>
      </c>
      <c r="M516" s="110">
        <f t="shared" si="355"/>
        <v>1.00071792</v>
      </c>
      <c r="N516" s="110">
        <f t="shared" si="350"/>
        <v>1.0301741644067797</v>
      </c>
      <c r="O516" s="103">
        <f t="shared" si="354"/>
        <v>1.0301741600000001</v>
      </c>
      <c r="P516" s="103">
        <f t="shared" si="334"/>
        <v>430.99201830999999</v>
      </c>
      <c r="Q516" s="11">
        <f t="shared" si="348"/>
        <v>0</v>
      </c>
      <c r="R516" s="30">
        <f t="shared" si="343"/>
        <v>0</v>
      </c>
      <c r="S516" s="8">
        <f t="shared" si="335"/>
        <v>0</v>
      </c>
      <c r="T516" s="113">
        <f t="shared" si="344"/>
        <v>0.16</v>
      </c>
      <c r="U516" s="111">
        <f t="shared" si="351"/>
        <v>14</v>
      </c>
      <c r="V516" s="111">
        <v>252</v>
      </c>
      <c r="W516" s="110">
        <f t="shared" si="336"/>
        <v>1.0082796439999999</v>
      </c>
      <c r="X516" s="103">
        <f t="shared" si="337"/>
        <v>3.5684604700000002</v>
      </c>
      <c r="Y516" s="103">
        <f t="shared" si="338"/>
        <v>0</v>
      </c>
      <c r="Z516" s="114" t="str">
        <f t="shared" si="346"/>
        <v>A+J=</v>
      </c>
      <c r="AA516" s="108">
        <f t="shared" si="347"/>
        <v>45404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22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3"/>
      <c r="DH516" s="1"/>
      <c r="DI516" s="1"/>
      <c r="DJ516" s="1"/>
      <c r="DK516" s="1"/>
      <c r="DL516" s="1"/>
      <c r="DM516" s="1"/>
      <c r="DN516" s="1"/>
      <c r="DO516" s="1"/>
      <c r="DP516" s="1"/>
      <c r="DQ516" s="4"/>
      <c r="DR516" s="1"/>
      <c r="DS516" s="1"/>
      <c r="DT516" s="1"/>
      <c r="DU516" s="1"/>
      <c r="DV516" s="1"/>
      <c r="DW516" s="1"/>
    </row>
    <row r="517" spans="1:127" ht="15" x14ac:dyDescent="0.2">
      <c r="A517" s="102">
        <f t="shared" si="339"/>
        <v>45393</v>
      </c>
      <c r="B517" s="103">
        <f t="shared" si="331"/>
        <v>434.81649665999998</v>
      </c>
      <c r="C517" s="180">
        <f t="shared" si="349"/>
        <v>418.36811196257861</v>
      </c>
      <c r="D517" s="104">
        <f t="shared" si="340"/>
        <v>1124.8789999999999</v>
      </c>
      <c r="E517" s="105">
        <f t="shared" si="352"/>
        <v>1119.0609999999999</v>
      </c>
      <c r="F517" s="106">
        <f t="shared" si="353"/>
        <v>45342</v>
      </c>
      <c r="G517" s="107">
        <f t="shared" si="332"/>
        <v>-5.1721118449183923E-3</v>
      </c>
      <c r="H517" s="108">
        <f t="shared" si="345"/>
        <v>45404</v>
      </c>
      <c r="I517" s="108">
        <f t="shared" si="333"/>
        <v>45404</v>
      </c>
      <c r="J517" s="109">
        <f t="shared" si="341"/>
        <v>22</v>
      </c>
      <c r="K517" s="109">
        <f t="shared" si="356"/>
        <v>15</v>
      </c>
      <c r="L517" s="8">
        <f t="shared" si="342"/>
        <v>1</v>
      </c>
      <c r="M517" s="110">
        <f t="shared" si="355"/>
        <v>1.00071792</v>
      </c>
      <c r="N517" s="110">
        <f t="shared" si="350"/>
        <v>1.0301741644067797</v>
      </c>
      <c r="O517" s="103">
        <f t="shared" si="354"/>
        <v>1.0301741600000001</v>
      </c>
      <c r="P517" s="103">
        <f t="shared" si="334"/>
        <v>430.99201830999999</v>
      </c>
      <c r="Q517" s="11">
        <f t="shared" si="348"/>
        <v>0</v>
      </c>
      <c r="R517" s="30">
        <f t="shared" si="343"/>
        <v>0</v>
      </c>
      <c r="S517" s="8">
        <f t="shared" si="335"/>
        <v>0</v>
      </c>
      <c r="T517" s="113">
        <f t="shared" si="344"/>
        <v>0.16</v>
      </c>
      <c r="U517" s="111">
        <f t="shared" si="351"/>
        <v>15</v>
      </c>
      <c r="V517" s="111">
        <v>252</v>
      </c>
      <c r="W517" s="110">
        <f t="shared" si="336"/>
        <v>1.008873664</v>
      </c>
      <c r="X517" s="103">
        <f t="shared" si="337"/>
        <v>3.8244783500000001</v>
      </c>
      <c r="Y517" s="103">
        <f t="shared" si="338"/>
        <v>0</v>
      </c>
      <c r="Z517" s="114" t="str">
        <f t="shared" si="346"/>
        <v>A+J=</v>
      </c>
      <c r="AA517" s="108">
        <f t="shared" si="347"/>
        <v>45404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22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3"/>
      <c r="DH517" s="1"/>
      <c r="DI517" s="1"/>
      <c r="DJ517" s="1"/>
      <c r="DK517" s="1"/>
      <c r="DL517" s="1"/>
      <c r="DM517" s="1"/>
      <c r="DN517" s="1"/>
      <c r="DO517" s="1"/>
      <c r="DP517" s="1"/>
      <c r="DQ517" s="4"/>
      <c r="DR517" s="1"/>
      <c r="DS517" s="1"/>
      <c r="DT517" s="1"/>
      <c r="DU517" s="1"/>
      <c r="DV517" s="1"/>
      <c r="DW517" s="1"/>
    </row>
    <row r="518" spans="1:127" ht="15" x14ac:dyDescent="0.2">
      <c r="A518" s="102">
        <f t="shared" si="339"/>
        <v>45394</v>
      </c>
      <c r="B518" s="103">
        <f t="shared" si="331"/>
        <v>435.07266496</v>
      </c>
      <c r="C518" s="180">
        <f t="shared" si="349"/>
        <v>418.36811196257861</v>
      </c>
      <c r="D518" s="104">
        <f t="shared" si="340"/>
        <v>1124.8789999999999</v>
      </c>
      <c r="E518" s="105">
        <f t="shared" si="352"/>
        <v>1119.0609999999999</v>
      </c>
      <c r="F518" s="106">
        <f t="shared" si="353"/>
        <v>45342</v>
      </c>
      <c r="G518" s="107">
        <f t="shared" si="332"/>
        <v>-5.1721118449183923E-3</v>
      </c>
      <c r="H518" s="108">
        <f t="shared" si="345"/>
        <v>45404</v>
      </c>
      <c r="I518" s="108">
        <f t="shared" si="333"/>
        <v>45404</v>
      </c>
      <c r="J518" s="109">
        <f t="shared" si="341"/>
        <v>22</v>
      </c>
      <c r="K518" s="109">
        <f t="shared" si="356"/>
        <v>16</v>
      </c>
      <c r="L518" s="8">
        <f t="shared" si="342"/>
        <v>1</v>
      </c>
      <c r="M518" s="110">
        <f t="shared" si="355"/>
        <v>1.00071792</v>
      </c>
      <c r="N518" s="110">
        <f t="shared" si="350"/>
        <v>1.0301741644067797</v>
      </c>
      <c r="O518" s="103">
        <f t="shared" si="354"/>
        <v>1.0301741600000001</v>
      </c>
      <c r="P518" s="103">
        <f t="shared" si="334"/>
        <v>430.99201830999999</v>
      </c>
      <c r="Q518" s="11">
        <f t="shared" si="348"/>
        <v>0</v>
      </c>
      <c r="R518" s="30">
        <f t="shared" si="343"/>
        <v>0</v>
      </c>
      <c r="S518" s="8">
        <f t="shared" si="335"/>
        <v>0</v>
      </c>
      <c r="T518" s="113">
        <f t="shared" si="344"/>
        <v>0.16</v>
      </c>
      <c r="U518" s="111">
        <f t="shared" si="351"/>
        <v>16</v>
      </c>
      <c r="V518" s="111">
        <v>252</v>
      </c>
      <c r="W518" s="110">
        <f t="shared" si="336"/>
        <v>1.0094680330000001</v>
      </c>
      <c r="X518" s="103">
        <f t="shared" si="337"/>
        <v>4.0806466500000003</v>
      </c>
      <c r="Y518" s="103">
        <f t="shared" si="338"/>
        <v>0</v>
      </c>
      <c r="Z518" s="114" t="str">
        <f t="shared" si="346"/>
        <v>A+J=</v>
      </c>
      <c r="AA518" s="108">
        <f t="shared" si="347"/>
        <v>45404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22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3"/>
      <c r="DH518" s="1"/>
      <c r="DI518" s="1"/>
      <c r="DJ518" s="1"/>
      <c r="DK518" s="1"/>
      <c r="DL518" s="1"/>
      <c r="DM518" s="1"/>
      <c r="DN518" s="1"/>
      <c r="DO518" s="1"/>
      <c r="DP518" s="1"/>
      <c r="DQ518" s="4"/>
      <c r="DR518" s="1"/>
      <c r="DS518" s="1"/>
      <c r="DT518" s="1"/>
      <c r="DU518" s="1"/>
      <c r="DV518" s="1"/>
      <c r="DW518" s="1"/>
    </row>
    <row r="519" spans="1:127" ht="15" x14ac:dyDescent="0.2">
      <c r="A519" s="102">
        <f t="shared" si="339"/>
        <v>45395</v>
      </c>
      <c r="B519" s="103">
        <f t="shared" si="331"/>
        <v>435.32898453000001</v>
      </c>
      <c r="C519" s="180">
        <f t="shared" si="349"/>
        <v>418.36811196257861</v>
      </c>
      <c r="D519" s="104">
        <f t="shared" si="340"/>
        <v>1124.8789999999999</v>
      </c>
      <c r="E519" s="105">
        <f t="shared" si="352"/>
        <v>1119.0609999999999</v>
      </c>
      <c r="F519" s="106">
        <f t="shared" si="353"/>
        <v>45342</v>
      </c>
      <c r="G519" s="107">
        <f t="shared" si="332"/>
        <v>-5.1721118449183923E-3</v>
      </c>
      <c r="H519" s="108">
        <f t="shared" si="345"/>
        <v>45404</v>
      </c>
      <c r="I519" s="108">
        <f t="shared" si="333"/>
        <v>45404</v>
      </c>
      <c r="J519" s="109">
        <f t="shared" si="341"/>
        <v>22</v>
      </c>
      <c r="K519" s="109">
        <f t="shared" si="356"/>
        <v>17</v>
      </c>
      <c r="L519" s="8">
        <f t="shared" si="342"/>
        <v>1</v>
      </c>
      <c r="M519" s="110">
        <f t="shared" si="355"/>
        <v>1.00071792</v>
      </c>
      <c r="N519" s="110">
        <f t="shared" si="350"/>
        <v>1.0301741644067797</v>
      </c>
      <c r="O519" s="103">
        <f t="shared" si="354"/>
        <v>1.0301741600000001</v>
      </c>
      <c r="P519" s="103">
        <f t="shared" si="334"/>
        <v>430.99201830999999</v>
      </c>
      <c r="Q519" s="11">
        <f t="shared" si="348"/>
        <v>0</v>
      </c>
      <c r="R519" s="30">
        <f t="shared" si="343"/>
        <v>0</v>
      </c>
      <c r="S519" s="8">
        <f t="shared" si="335"/>
        <v>0</v>
      </c>
      <c r="T519" s="113">
        <f t="shared" si="344"/>
        <v>0.16</v>
      </c>
      <c r="U519" s="111">
        <f t="shared" si="351"/>
        <v>17</v>
      </c>
      <c r="V519" s="111">
        <v>252</v>
      </c>
      <c r="W519" s="110">
        <f t="shared" si="336"/>
        <v>1.0100627529999999</v>
      </c>
      <c r="X519" s="103">
        <f t="shared" si="337"/>
        <v>4.3369662199999999</v>
      </c>
      <c r="Y519" s="103">
        <f t="shared" si="338"/>
        <v>0</v>
      </c>
      <c r="Z519" s="114" t="str">
        <f t="shared" si="346"/>
        <v>A+J=</v>
      </c>
      <c r="AA519" s="108">
        <f t="shared" si="347"/>
        <v>45404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22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3"/>
      <c r="DH519" s="1"/>
      <c r="DI519" s="1"/>
      <c r="DJ519" s="1"/>
      <c r="DK519" s="1"/>
      <c r="DL519" s="1"/>
      <c r="DM519" s="1"/>
      <c r="DN519" s="1"/>
      <c r="DO519" s="1"/>
      <c r="DP519" s="1"/>
      <c r="DQ519" s="4"/>
      <c r="DR519" s="1"/>
      <c r="DS519" s="1"/>
      <c r="DT519" s="1"/>
      <c r="DU519" s="1"/>
      <c r="DV519" s="1"/>
      <c r="DW519" s="1"/>
    </row>
    <row r="520" spans="1:127" ht="15" x14ac:dyDescent="0.2">
      <c r="A520" s="102">
        <f t="shared" si="339"/>
        <v>45396</v>
      </c>
      <c r="B520" s="103">
        <f t="shared" si="331"/>
        <v>435.32898453000001</v>
      </c>
      <c r="C520" s="180">
        <f t="shared" si="349"/>
        <v>418.36811196257861</v>
      </c>
      <c r="D520" s="104">
        <f t="shared" si="340"/>
        <v>1124.8789999999999</v>
      </c>
      <c r="E520" s="105">
        <f t="shared" si="352"/>
        <v>1119.0609999999999</v>
      </c>
      <c r="F520" s="106">
        <f t="shared" si="353"/>
        <v>45342</v>
      </c>
      <c r="G520" s="107">
        <f t="shared" si="332"/>
        <v>-5.1721118449183923E-3</v>
      </c>
      <c r="H520" s="108">
        <f t="shared" si="345"/>
        <v>45404</v>
      </c>
      <c r="I520" s="108">
        <f t="shared" si="333"/>
        <v>45404</v>
      </c>
      <c r="J520" s="109">
        <f t="shared" si="341"/>
        <v>22</v>
      </c>
      <c r="K520" s="109">
        <f t="shared" si="356"/>
        <v>17</v>
      </c>
      <c r="L520" s="8">
        <f t="shared" si="342"/>
        <v>1</v>
      </c>
      <c r="M520" s="110">
        <f t="shared" si="355"/>
        <v>1.00071792</v>
      </c>
      <c r="N520" s="110">
        <f t="shared" si="350"/>
        <v>1.0301741644067797</v>
      </c>
      <c r="O520" s="103">
        <f t="shared" si="354"/>
        <v>1.0301741600000001</v>
      </c>
      <c r="P520" s="103">
        <f t="shared" si="334"/>
        <v>430.99201830999999</v>
      </c>
      <c r="Q520" s="11">
        <f t="shared" si="348"/>
        <v>0</v>
      </c>
      <c r="R520" s="30">
        <f t="shared" si="343"/>
        <v>0</v>
      </c>
      <c r="S520" s="8">
        <f t="shared" si="335"/>
        <v>0</v>
      </c>
      <c r="T520" s="113">
        <f t="shared" si="344"/>
        <v>0.16</v>
      </c>
      <c r="U520" s="111">
        <f t="shared" si="351"/>
        <v>17</v>
      </c>
      <c r="V520" s="111">
        <v>252</v>
      </c>
      <c r="W520" s="110">
        <f t="shared" si="336"/>
        <v>1.0100627529999999</v>
      </c>
      <c r="X520" s="103">
        <f t="shared" si="337"/>
        <v>4.3369662199999999</v>
      </c>
      <c r="Y520" s="103">
        <f t="shared" si="338"/>
        <v>0</v>
      </c>
      <c r="Z520" s="114" t="str">
        <f t="shared" si="346"/>
        <v>A+J=</v>
      </c>
      <c r="AA520" s="108">
        <f t="shared" si="347"/>
        <v>45404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22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3"/>
      <c r="DH520" s="1"/>
      <c r="DI520" s="1"/>
      <c r="DJ520" s="1"/>
      <c r="DK520" s="1"/>
      <c r="DL520" s="1"/>
      <c r="DM520" s="1"/>
      <c r="DN520" s="1"/>
      <c r="DO520" s="1"/>
      <c r="DP520" s="1"/>
      <c r="DQ520" s="4"/>
      <c r="DR520" s="1"/>
      <c r="DS520" s="1"/>
      <c r="DT520" s="1"/>
      <c r="DU520" s="1"/>
      <c r="DV520" s="1"/>
      <c r="DW520" s="1"/>
    </row>
    <row r="521" spans="1:127" ht="15" x14ac:dyDescent="0.2">
      <c r="A521" s="102">
        <f t="shared" si="339"/>
        <v>45397</v>
      </c>
      <c r="B521" s="103">
        <f t="shared" si="331"/>
        <v>435.32898453000001</v>
      </c>
      <c r="C521" s="180">
        <f t="shared" si="349"/>
        <v>418.36811196257861</v>
      </c>
      <c r="D521" s="104">
        <f t="shared" si="340"/>
        <v>1124.8789999999999</v>
      </c>
      <c r="E521" s="105">
        <f t="shared" si="352"/>
        <v>1119.0609999999999</v>
      </c>
      <c r="F521" s="106">
        <f t="shared" si="353"/>
        <v>45342</v>
      </c>
      <c r="G521" s="107">
        <f t="shared" si="332"/>
        <v>-5.1721118449183923E-3</v>
      </c>
      <c r="H521" s="108">
        <f t="shared" si="345"/>
        <v>45404</v>
      </c>
      <c r="I521" s="108">
        <f t="shared" si="333"/>
        <v>45404</v>
      </c>
      <c r="J521" s="109">
        <f t="shared" si="341"/>
        <v>22</v>
      </c>
      <c r="K521" s="109">
        <f t="shared" si="356"/>
        <v>17</v>
      </c>
      <c r="L521" s="8">
        <f t="shared" si="342"/>
        <v>1</v>
      </c>
      <c r="M521" s="110">
        <f t="shared" si="355"/>
        <v>1.00071792</v>
      </c>
      <c r="N521" s="110">
        <f t="shared" si="350"/>
        <v>1.0301741644067797</v>
      </c>
      <c r="O521" s="103">
        <f t="shared" si="354"/>
        <v>1.0301741600000001</v>
      </c>
      <c r="P521" s="103">
        <f t="shared" si="334"/>
        <v>430.99201830999999</v>
      </c>
      <c r="Q521" s="11">
        <f t="shared" si="348"/>
        <v>0</v>
      </c>
      <c r="R521" s="30">
        <f t="shared" si="343"/>
        <v>0</v>
      </c>
      <c r="S521" s="8">
        <f t="shared" si="335"/>
        <v>0</v>
      </c>
      <c r="T521" s="113">
        <f t="shared" si="344"/>
        <v>0.16</v>
      </c>
      <c r="U521" s="111">
        <f t="shared" si="351"/>
        <v>17</v>
      </c>
      <c r="V521" s="111">
        <v>252</v>
      </c>
      <c r="W521" s="110">
        <f t="shared" si="336"/>
        <v>1.0100627529999999</v>
      </c>
      <c r="X521" s="103">
        <f t="shared" si="337"/>
        <v>4.3369662199999999</v>
      </c>
      <c r="Y521" s="103">
        <f t="shared" si="338"/>
        <v>0</v>
      </c>
      <c r="Z521" s="114" t="str">
        <f t="shared" si="346"/>
        <v>A+J=</v>
      </c>
      <c r="AA521" s="108">
        <f t="shared" si="347"/>
        <v>45404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22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3"/>
      <c r="DH521" s="1"/>
      <c r="DI521" s="1"/>
      <c r="DJ521" s="1"/>
      <c r="DK521" s="1"/>
      <c r="DL521" s="1"/>
      <c r="DM521" s="1"/>
      <c r="DN521" s="1"/>
      <c r="DO521" s="1"/>
      <c r="DP521" s="1"/>
      <c r="DQ521" s="4"/>
      <c r="DR521" s="1"/>
      <c r="DS521" s="1"/>
      <c r="DT521" s="1"/>
      <c r="DU521" s="1"/>
      <c r="DV521" s="1"/>
      <c r="DW521" s="1"/>
    </row>
    <row r="522" spans="1:127" ht="15" x14ac:dyDescent="0.2">
      <c r="A522" s="102">
        <f t="shared" si="339"/>
        <v>45398</v>
      </c>
      <c r="B522" s="103">
        <f t="shared" ref="B522:B585" si="357">(P522+X522)</f>
        <v>435.58545494999998</v>
      </c>
      <c r="C522" s="180">
        <f t="shared" si="349"/>
        <v>418.36811196257861</v>
      </c>
      <c r="D522" s="104">
        <f t="shared" si="340"/>
        <v>1124.8789999999999</v>
      </c>
      <c r="E522" s="105">
        <f t="shared" si="352"/>
        <v>1119.0609999999999</v>
      </c>
      <c r="F522" s="106">
        <f t="shared" si="353"/>
        <v>45342</v>
      </c>
      <c r="G522" s="107">
        <f t="shared" ref="G522:G585" si="358">(E522/D522)-1</f>
        <v>-5.1721118449183923E-3</v>
      </c>
      <c r="H522" s="108">
        <f t="shared" si="345"/>
        <v>45404</v>
      </c>
      <c r="I522" s="108">
        <f t="shared" ref="I522:I585" si="359">IF(A522&gt;I521,H522,I521)</f>
        <v>45404</v>
      </c>
      <c r="J522" s="109">
        <f t="shared" si="341"/>
        <v>22</v>
      </c>
      <c r="K522" s="109">
        <f t="shared" si="356"/>
        <v>18</v>
      </c>
      <c r="L522" s="8">
        <f t="shared" si="342"/>
        <v>1</v>
      </c>
      <c r="M522" s="110">
        <f t="shared" si="355"/>
        <v>1.00071792</v>
      </c>
      <c r="N522" s="110">
        <f t="shared" si="350"/>
        <v>1.0301741644067797</v>
      </c>
      <c r="O522" s="103">
        <f t="shared" si="354"/>
        <v>1.0301741600000001</v>
      </c>
      <c r="P522" s="103">
        <f t="shared" ref="P522:P585" si="360">TRUNC(C522*O522,8)</f>
        <v>430.99201830999999</v>
      </c>
      <c r="Q522" s="11">
        <f t="shared" si="348"/>
        <v>0</v>
      </c>
      <c r="R522" s="30">
        <f t="shared" si="343"/>
        <v>0</v>
      </c>
      <c r="S522" s="8">
        <f t="shared" ref="S522:S585" si="361">IF(R522&gt;0,TRUNC(R522*P522,8),0)</f>
        <v>0</v>
      </c>
      <c r="T522" s="113">
        <f t="shared" si="344"/>
        <v>0.16</v>
      </c>
      <c r="U522" s="111">
        <f t="shared" si="351"/>
        <v>18</v>
      </c>
      <c r="V522" s="111">
        <v>252</v>
      </c>
      <c r="W522" s="110">
        <f t="shared" ref="W522:W585" si="362">ROUND((1+T522)^TRUNC((U522/V522),9),9)</f>
        <v>1.0106578230000001</v>
      </c>
      <c r="X522" s="103">
        <f t="shared" ref="X522:X585" si="363">TRUNC((P522*(W522-1)),8)</f>
        <v>4.5934366400000002</v>
      </c>
      <c r="Y522" s="103">
        <f t="shared" ref="Y522:Y585" si="364">IF(Q522&gt;0,S522+X522,0)</f>
        <v>0</v>
      </c>
      <c r="Z522" s="114" t="str">
        <f t="shared" si="346"/>
        <v>A+J=</v>
      </c>
      <c r="AA522" s="108">
        <f t="shared" si="347"/>
        <v>45404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22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3"/>
      <c r="DH522" s="1"/>
      <c r="DI522" s="1"/>
      <c r="DJ522" s="1"/>
      <c r="DK522" s="1"/>
      <c r="DL522" s="1"/>
      <c r="DM522" s="1"/>
      <c r="DN522" s="1"/>
      <c r="DO522" s="1"/>
      <c r="DP522" s="1"/>
      <c r="DQ522" s="4"/>
      <c r="DR522" s="1"/>
      <c r="DS522" s="1"/>
      <c r="DT522" s="1"/>
      <c r="DU522" s="1"/>
      <c r="DV522" s="1"/>
      <c r="DW522" s="1"/>
    </row>
    <row r="523" spans="1:127" ht="15" x14ac:dyDescent="0.2">
      <c r="A523" s="102">
        <f t="shared" ref="A523:A586" si="365">(A522+1)</f>
        <v>45399</v>
      </c>
      <c r="B523" s="103">
        <f t="shared" si="357"/>
        <v>435.84207664999997</v>
      </c>
      <c r="C523" s="180">
        <f t="shared" si="349"/>
        <v>418.36811196257861</v>
      </c>
      <c r="D523" s="104">
        <f t="shared" ref="D523:D586" si="366">IF(E523=E522,D522,E522)</f>
        <v>1124.8789999999999</v>
      </c>
      <c r="E523" s="105">
        <f t="shared" si="352"/>
        <v>1119.0609999999999</v>
      </c>
      <c r="F523" s="106">
        <f t="shared" si="353"/>
        <v>45342</v>
      </c>
      <c r="G523" s="107">
        <f t="shared" si="358"/>
        <v>-5.1721118449183923E-3</v>
      </c>
      <c r="H523" s="108">
        <f t="shared" si="345"/>
        <v>45404</v>
      </c>
      <c r="I523" s="108">
        <f t="shared" si="359"/>
        <v>45404</v>
      </c>
      <c r="J523" s="109">
        <f t="shared" ref="J523:J586" si="367">IF(I523=I522,J522,NETWORKDAYS(I522,I523,$AD$171:$AD$502)-1)</f>
        <v>22</v>
      </c>
      <c r="K523" s="109">
        <f t="shared" si="356"/>
        <v>19</v>
      </c>
      <c r="L523" s="8">
        <f t="shared" ref="L523:L586" si="368">IF(E523&lt;D523,1,TRUNC((E523/D523)^TRUNC((K523/J523),9),8))</f>
        <v>1</v>
      </c>
      <c r="M523" s="110">
        <f t="shared" si="355"/>
        <v>1.00071792</v>
      </c>
      <c r="N523" s="110">
        <f t="shared" si="350"/>
        <v>1.0301741644067797</v>
      </c>
      <c r="O523" s="103">
        <f t="shared" si="354"/>
        <v>1.0301741600000001</v>
      </c>
      <c r="P523" s="103">
        <f t="shared" si="360"/>
        <v>430.99201830999999</v>
      </c>
      <c r="Q523" s="11">
        <f t="shared" si="348"/>
        <v>0</v>
      </c>
      <c r="R523" s="30">
        <f t="shared" ref="R523:R586" si="369">IF(Q523&gt;0,VLOOKUP($A523,$AD$10:$AI$165,6),0)</f>
        <v>0</v>
      </c>
      <c r="S523" s="8">
        <f t="shared" si="361"/>
        <v>0</v>
      </c>
      <c r="T523" s="113">
        <f t="shared" ref="T523:T586" si="370">(T522)</f>
        <v>0.16</v>
      </c>
      <c r="U523" s="111">
        <f t="shared" si="351"/>
        <v>19</v>
      </c>
      <c r="V523" s="111">
        <v>252</v>
      </c>
      <c r="W523" s="110">
        <f t="shared" si="362"/>
        <v>1.0112532439999999</v>
      </c>
      <c r="X523" s="103">
        <f t="shared" si="363"/>
        <v>4.8500583400000004</v>
      </c>
      <c r="Y523" s="103">
        <f t="shared" si="364"/>
        <v>0</v>
      </c>
      <c r="Z523" s="114" t="str">
        <f t="shared" si="346"/>
        <v>A+J=</v>
      </c>
      <c r="AA523" s="108">
        <f t="shared" si="347"/>
        <v>45404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22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3"/>
      <c r="DH523" s="1"/>
      <c r="DI523" s="1"/>
      <c r="DJ523" s="1"/>
      <c r="DK523" s="1"/>
      <c r="DL523" s="1"/>
      <c r="DM523" s="1"/>
      <c r="DN523" s="1"/>
      <c r="DO523" s="1"/>
      <c r="DP523" s="1"/>
      <c r="DQ523" s="4"/>
      <c r="DR523" s="1"/>
      <c r="DS523" s="1"/>
      <c r="DT523" s="1"/>
      <c r="DU523" s="1"/>
      <c r="DV523" s="1"/>
      <c r="DW523" s="1"/>
    </row>
    <row r="524" spans="1:127" ht="15" x14ac:dyDescent="0.2">
      <c r="A524" s="102">
        <f t="shared" si="365"/>
        <v>45400</v>
      </c>
      <c r="B524" s="103">
        <f t="shared" si="357"/>
        <v>436.09884919000001</v>
      </c>
      <c r="C524" s="180">
        <f t="shared" si="349"/>
        <v>418.36811196257861</v>
      </c>
      <c r="D524" s="104">
        <f t="shared" si="366"/>
        <v>1124.8789999999999</v>
      </c>
      <c r="E524" s="105">
        <f t="shared" si="352"/>
        <v>1119.0609999999999</v>
      </c>
      <c r="F524" s="106">
        <f t="shared" si="353"/>
        <v>45342</v>
      </c>
      <c r="G524" s="107">
        <f t="shared" si="358"/>
        <v>-5.1721118449183923E-3</v>
      </c>
      <c r="H524" s="108">
        <f t="shared" ref="H524:H587" si="371">IF(DAY(A524)=H$9,VLOOKUP(A524,AH$118:AN$450,4),H523)</f>
        <v>45404</v>
      </c>
      <c r="I524" s="108">
        <f t="shared" si="359"/>
        <v>45404</v>
      </c>
      <c r="J524" s="109">
        <f t="shared" si="367"/>
        <v>22</v>
      </c>
      <c r="K524" s="109">
        <f t="shared" si="356"/>
        <v>20</v>
      </c>
      <c r="L524" s="8">
        <f t="shared" si="368"/>
        <v>1</v>
      </c>
      <c r="M524" s="110">
        <f t="shared" si="355"/>
        <v>1.00071792</v>
      </c>
      <c r="N524" s="110">
        <f t="shared" si="350"/>
        <v>1.0301741644067797</v>
      </c>
      <c r="O524" s="103">
        <f t="shared" si="354"/>
        <v>1.0301741600000001</v>
      </c>
      <c r="P524" s="103">
        <f t="shared" si="360"/>
        <v>430.99201830999999</v>
      </c>
      <c r="Q524" s="11">
        <f t="shared" si="348"/>
        <v>0</v>
      </c>
      <c r="R524" s="30">
        <f t="shared" si="369"/>
        <v>0</v>
      </c>
      <c r="S524" s="8">
        <f t="shared" si="361"/>
        <v>0</v>
      </c>
      <c r="T524" s="113">
        <f t="shared" si="370"/>
        <v>0.16</v>
      </c>
      <c r="U524" s="111">
        <f t="shared" si="351"/>
        <v>20</v>
      </c>
      <c r="V524" s="111">
        <v>252</v>
      </c>
      <c r="W524" s="110">
        <f t="shared" si="362"/>
        <v>1.0118490149999999</v>
      </c>
      <c r="X524" s="103">
        <f t="shared" si="363"/>
        <v>5.1068308800000004</v>
      </c>
      <c r="Y524" s="103">
        <f t="shared" si="364"/>
        <v>0</v>
      </c>
      <c r="Z524" s="114" t="str">
        <f t="shared" ref="Z524:Z587" si="372">IF($Q523&gt;0,VLOOKUP($A523,$AD$10:$AM$165,9),Z523)</f>
        <v>A+J=</v>
      </c>
      <c r="AA524" s="108">
        <f t="shared" ref="AA524:AA587" si="373">IF($Q523&gt;0,VLOOKUP($A523,$AD$10:$AM$165,10),AA523)</f>
        <v>45404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22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3"/>
      <c r="DH524" s="1"/>
      <c r="DI524" s="1"/>
      <c r="DJ524" s="1"/>
      <c r="DK524" s="1"/>
      <c r="DL524" s="1"/>
      <c r="DM524" s="1"/>
      <c r="DN524" s="1"/>
      <c r="DO524" s="1"/>
      <c r="DP524" s="1"/>
      <c r="DQ524" s="4"/>
      <c r="DR524" s="1"/>
      <c r="DS524" s="1"/>
      <c r="DT524" s="1"/>
      <c r="DU524" s="1"/>
      <c r="DV524" s="1"/>
      <c r="DW524" s="1"/>
    </row>
    <row r="525" spans="1:127" ht="15" x14ac:dyDescent="0.2">
      <c r="A525" s="102">
        <f t="shared" si="365"/>
        <v>45401</v>
      </c>
      <c r="B525" s="103">
        <f t="shared" si="357"/>
        <v>436.35577345000002</v>
      </c>
      <c r="C525" s="180">
        <f t="shared" si="349"/>
        <v>418.36811196257861</v>
      </c>
      <c r="D525" s="104">
        <f t="shared" si="366"/>
        <v>1124.8789999999999</v>
      </c>
      <c r="E525" s="105">
        <f t="shared" si="352"/>
        <v>1119.0609999999999</v>
      </c>
      <c r="F525" s="106">
        <f t="shared" si="353"/>
        <v>45342</v>
      </c>
      <c r="G525" s="107">
        <f t="shared" si="358"/>
        <v>-5.1721118449183923E-3</v>
      </c>
      <c r="H525" s="108">
        <f t="shared" si="371"/>
        <v>45404</v>
      </c>
      <c r="I525" s="108">
        <f t="shared" si="359"/>
        <v>45404</v>
      </c>
      <c r="J525" s="109">
        <f t="shared" si="367"/>
        <v>22</v>
      </c>
      <c r="K525" s="109">
        <f t="shared" si="356"/>
        <v>21</v>
      </c>
      <c r="L525" s="8">
        <f t="shared" si="368"/>
        <v>1</v>
      </c>
      <c r="M525" s="110">
        <f t="shared" si="355"/>
        <v>1.00071792</v>
      </c>
      <c r="N525" s="110">
        <f t="shared" si="350"/>
        <v>1.0301741644067797</v>
      </c>
      <c r="O525" s="103">
        <f t="shared" si="354"/>
        <v>1.0301741600000001</v>
      </c>
      <c r="P525" s="103">
        <f t="shared" si="360"/>
        <v>430.99201830999999</v>
      </c>
      <c r="Q525" s="11">
        <f t="shared" ref="Q525:Q588" si="374">IF(VLOOKUP(A525,AD$10:AK$165,8)=VLOOKUP(A524,AD$10:AK$165,8),0,VLOOKUP(A525,AD$10:AK$165,8))</f>
        <v>0</v>
      </c>
      <c r="R525" s="30">
        <f t="shared" si="369"/>
        <v>0</v>
      </c>
      <c r="S525" s="8">
        <f t="shared" si="361"/>
        <v>0</v>
      </c>
      <c r="T525" s="113">
        <f t="shared" si="370"/>
        <v>0.16</v>
      </c>
      <c r="U525" s="111">
        <f t="shared" si="351"/>
        <v>21</v>
      </c>
      <c r="V525" s="111">
        <v>252</v>
      </c>
      <c r="W525" s="110">
        <f t="shared" si="362"/>
        <v>1.0124451379999999</v>
      </c>
      <c r="X525" s="103">
        <f t="shared" si="363"/>
        <v>5.3637551400000003</v>
      </c>
      <c r="Y525" s="103">
        <f t="shared" si="364"/>
        <v>0</v>
      </c>
      <c r="Z525" s="114" t="str">
        <f t="shared" si="372"/>
        <v>A+J=</v>
      </c>
      <c r="AA525" s="108">
        <f t="shared" si="373"/>
        <v>45404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22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3"/>
      <c r="DH525" s="1"/>
      <c r="DI525" s="1"/>
      <c r="DJ525" s="1"/>
      <c r="DK525" s="1"/>
      <c r="DL525" s="1"/>
      <c r="DM525" s="1"/>
      <c r="DN525" s="1"/>
      <c r="DO525" s="1"/>
      <c r="DP525" s="1"/>
      <c r="DQ525" s="4"/>
      <c r="DR525" s="1"/>
      <c r="DS525" s="1"/>
      <c r="DT525" s="1"/>
      <c r="DU525" s="1"/>
      <c r="DV525" s="1"/>
      <c r="DW525" s="1"/>
    </row>
    <row r="526" spans="1:127" ht="15" x14ac:dyDescent="0.2">
      <c r="A526" s="102">
        <f t="shared" si="365"/>
        <v>45402</v>
      </c>
      <c r="B526" s="103">
        <f t="shared" si="357"/>
        <v>436.61284897999997</v>
      </c>
      <c r="C526" s="180">
        <f t="shared" si="349"/>
        <v>418.36811196257861</v>
      </c>
      <c r="D526" s="104">
        <f t="shared" si="366"/>
        <v>1124.8789999999999</v>
      </c>
      <c r="E526" s="105">
        <f t="shared" si="352"/>
        <v>1119.0609999999999</v>
      </c>
      <c r="F526" s="106">
        <f t="shared" si="353"/>
        <v>45342</v>
      </c>
      <c r="G526" s="107">
        <f t="shared" si="358"/>
        <v>-5.1721118449183923E-3</v>
      </c>
      <c r="H526" s="108">
        <f t="shared" si="371"/>
        <v>45432</v>
      </c>
      <c r="I526" s="108">
        <f t="shared" si="359"/>
        <v>45404</v>
      </c>
      <c r="J526" s="109">
        <f t="shared" si="367"/>
        <v>22</v>
      </c>
      <c r="K526" s="109">
        <f t="shared" si="356"/>
        <v>22</v>
      </c>
      <c r="L526" s="8">
        <f t="shared" si="368"/>
        <v>1</v>
      </c>
      <c r="M526" s="110">
        <f t="shared" si="355"/>
        <v>1.00071792</v>
      </c>
      <c r="N526" s="110">
        <f t="shared" si="350"/>
        <v>1.0301741644067797</v>
      </c>
      <c r="O526" s="103">
        <f t="shared" si="354"/>
        <v>1.0301741600000001</v>
      </c>
      <c r="P526" s="103">
        <f t="shared" si="360"/>
        <v>430.99201830999999</v>
      </c>
      <c r="Q526" s="11">
        <f t="shared" si="374"/>
        <v>0</v>
      </c>
      <c r="R526" s="30">
        <f t="shared" si="369"/>
        <v>0</v>
      </c>
      <c r="S526" s="8">
        <f t="shared" si="361"/>
        <v>0</v>
      </c>
      <c r="T526" s="113">
        <f t="shared" si="370"/>
        <v>0.16</v>
      </c>
      <c r="U526" s="111">
        <f t="shared" si="351"/>
        <v>22</v>
      </c>
      <c r="V526" s="111">
        <v>252</v>
      </c>
      <c r="W526" s="110">
        <f t="shared" si="362"/>
        <v>1.0130416120000001</v>
      </c>
      <c r="X526" s="103">
        <f t="shared" si="363"/>
        <v>5.6208306700000001</v>
      </c>
      <c r="Y526" s="103">
        <f t="shared" si="364"/>
        <v>0</v>
      </c>
      <c r="Z526" s="114" t="str">
        <f t="shared" si="372"/>
        <v>A+J=</v>
      </c>
      <c r="AA526" s="108">
        <f t="shared" si="373"/>
        <v>45404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22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3"/>
      <c r="DH526" s="1"/>
      <c r="DI526" s="1"/>
      <c r="DJ526" s="1"/>
      <c r="DK526" s="1"/>
      <c r="DL526" s="1"/>
      <c r="DM526" s="1"/>
      <c r="DN526" s="1"/>
      <c r="DO526" s="1"/>
      <c r="DP526" s="1"/>
      <c r="DQ526" s="4"/>
      <c r="DR526" s="1"/>
      <c r="DS526" s="1"/>
      <c r="DT526" s="1"/>
      <c r="DU526" s="1"/>
      <c r="DV526" s="1"/>
      <c r="DW526" s="1"/>
    </row>
    <row r="527" spans="1:127" ht="15" x14ac:dyDescent="0.2">
      <c r="A527" s="102">
        <f t="shared" si="365"/>
        <v>45403</v>
      </c>
      <c r="B527" s="103">
        <f t="shared" si="357"/>
        <v>436.61284897999997</v>
      </c>
      <c r="C527" s="180">
        <f t="shared" si="349"/>
        <v>418.36811196257861</v>
      </c>
      <c r="D527" s="104">
        <f t="shared" si="366"/>
        <v>1124.8789999999999</v>
      </c>
      <c r="E527" s="105">
        <f t="shared" si="352"/>
        <v>1119.0609999999999</v>
      </c>
      <c r="F527" s="106">
        <f t="shared" si="353"/>
        <v>45342</v>
      </c>
      <c r="G527" s="107">
        <f t="shared" si="358"/>
        <v>-5.1721118449183923E-3</v>
      </c>
      <c r="H527" s="108">
        <f t="shared" si="371"/>
        <v>45432</v>
      </c>
      <c r="I527" s="108">
        <f t="shared" si="359"/>
        <v>45404</v>
      </c>
      <c r="J527" s="109">
        <f t="shared" si="367"/>
        <v>22</v>
      </c>
      <c r="K527" s="109">
        <f t="shared" si="356"/>
        <v>22</v>
      </c>
      <c r="L527" s="8">
        <f t="shared" si="368"/>
        <v>1</v>
      </c>
      <c r="M527" s="110">
        <f t="shared" si="355"/>
        <v>1.00071792</v>
      </c>
      <c r="N527" s="110">
        <f t="shared" si="350"/>
        <v>1.0301741644067797</v>
      </c>
      <c r="O527" s="103">
        <f t="shared" si="354"/>
        <v>1.0301741600000001</v>
      </c>
      <c r="P527" s="103">
        <f t="shared" si="360"/>
        <v>430.99201830999999</v>
      </c>
      <c r="Q527" s="11">
        <f t="shared" si="374"/>
        <v>0</v>
      </c>
      <c r="R527" s="30">
        <f t="shared" si="369"/>
        <v>0</v>
      </c>
      <c r="S527" s="8">
        <f t="shared" si="361"/>
        <v>0</v>
      </c>
      <c r="T527" s="113">
        <f t="shared" si="370"/>
        <v>0.16</v>
      </c>
      <c r="U527" s="111">
        <f t="shared" si="351"/>
        <v>22</v>
      </c>
      <c r="V527" s="111">
        <v>252</v>
      </c>
      <c r="W527" s="110">
        <f t="shared" si="362"/>
        <v>1.0130416120000001</v>
      </c>
      <c r="X527" s="103">
        <f t="shared" si="363"/>
        <v>5.6208306700000001</v>
      </c>
      <c r="Y527" s="103">
        <f t="shared" si="364"/>
        <v>0</v>
      </c>
      <c r="Z527" s="114" t="str">
        <f t="shared" si="372"/>
        <v>A+J=</v>
      </c>
      <c r="AA527" s="108">
        <f t="shared" si="373"/>
        <v>45404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22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3"/>
      <c r="DH527" s="1"/>
      <c r="DI527" s="1"/>
      <c r="DJ527" s="1"/>
      <c r="DK527" s="1"/>
      <c r="DL527" s="1"/>
      <c r="DM527" s="1"/>
      <c r="DN527" s="1"/>
      <c r="DO527" s="1"/>
      <c r="DP527" s="1"/>
      <c r="DQ527" s="4"/>
      <c r="DR527" s="1"/>
      <c r="DS527" s="1"/>
      <c r="DT527" s="1"/>
      <c r="DU527" s="1"/>
      <c r="DV527" s="1"/>
      <c r="DW527" s="1"/>
    </row>
    <row r="528" spans="1:127" ht="15" x14ac:dyDescent="0.2">
      <c r="A528" s="102">
        <f t="shared" si="365"/>
        <v>45404</v>
      </c>
      <c r="B528" s="103">
        <f t="shared" si="357"/>
        <v>436.61284897999997</v>
      </c>
      <c r="C528" s="180">
        <f t="shared" si="349"/>
        <v>418.36811196257861</v>
      </c>
      <c r="D528" s="104">
        <f t="shared" si="366"/>
        <v>1124.8789999999999</v>
      </c>
      <c r="E528" s="105">
        <f t="shared" si="352"/>
        <v>1119.0609999999999</v>
      </c>
      <c r="F528" s="106">
        <f t="shared" si="353"/>
        <v>45342</v>
      </c>
      <c r="G528" s="107">
        <f t="shared" si="358"/>
        <v>-5.1721118449183923E-3</v>
      </c>
      <c r="H528" s="108">
        <f t="shared" si="371"/>
        <v>45432</v>
      </c>
      <c r="I528" s="108">
        <f t="shared" si="359"/>
        <v>45404</v>
      </c>
      <c r="J528" s="109">
        <f t="shared" si="367"/>
        <v>22</v>
      </c>
      <c r="K528" s="109">
        <f t="shared" si="356"/>
        <v>22</v>
      </c>
      <c r="L528" s="8">
        <f t="shared" si="368"/>
        <v>1</v>
      </c>
      <c r="M528" s="110">
        <f t="shared" si="355"/>
        <v>1.00071792</v>
      </c>
      <c r="N528" s="110">
        <f t="shared" si="350"/>
        <v>1.0301741644067797</v>
      </c>
      <c r="O528" s="103">
        <f t="shared" si="354"/>
        <v>1.0301741600000001</v>
      </c>
      <c r="P528" s="103">
        <f t="shared" si="360"/>
        <v>430.99201830999999</v>
      </c>
      <c r="Q528" s="11">
        <f t="shared" si="374"/>
        <v>17</v>
      </c>
      <c r="R528" s="30">
        <f t="shared" si="369"/>
        <v>6.4169000000000004E-2</v>
      </c>
      <c r="S528" s="8">
        <f t="shared" si="361"/>
        <v>27.65632682</v>
      </c>
      <c r="T528" s="113">
        <f t="shared" si="370"/>
        <v>0.16</v>
      </c>
      <c r="U528" s="111">
        <f t="shared" si="351"/>
        <v>22</v>
      </c>
      <c r="V528" s="111">
        <v>252</v>
      </c>
      <c r="W528" s="110">
        <f t="shared" si="362"/>
        <v>1.0130416120000001</v>
      </c>
      <c r="X528" s="103">
        <f t="shared" si="363"/>
        <v>5.6208306700000001</v>
      </c>
      <c r="Y528" s="103">
        <f t="shared" si="364"/>
        <v>33.27715749</v>
      </c>
      <c r="Z528" s="114" t="str">
        <f t="shared" si="372"/>
        <v>A+J=</v>
      </c>
      <c r="AA528" s="108">
        <f t="shared" si="373"/>
        <v>45404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22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3"/>
      <c r="DH528" s="1"/>
      <c r="DI528" s="1"/>
      <c r="DJ528" s="1"/>
      <c r="DK528" s="1"/>
      <c r="DL528" s="1"/>
      <c r="DM528" s="1"/>
      <c r="DN528" s="1"/>
      <c r="DO528" s="1"/>
      <c r="DP528" s="1"/>
      <c r="DQ528" s="4"/>
      <c r="DR528" s="1"/>
      <c r="DS528" s="1"/>
      <c r="DT528" s="1"/>
      <c r="DU528" s="1"/>
      <c r="DV528" s="1"/>
      <c r="DW528" s="1"/>
    </row>
    <row r="529" spans="1:127" ht="15" x14ac:dyDescent="0.2">
      <c r="A529" s="102">
        <f t="shared" si="365"/>
        <v>45405</v>
      </c>
      <c r="B529" s="103">
        <f t="shared" si="357"/>
        <v>403.57331347999997</v>
      </c>
      <c r="C529" s="180">
        <f t="shared" si="349"/>
        <v>391.52184858901467</v>
      </c>
      <c r="D529" s="104">
        <f t="shared" si="366"/>
        <v>1119.0609999999999</v>
      </c>
      <c r="E529" s="105">
        <f t="shared" si="352"/>
        <v>1113.837</v>
      </c>
      <c r="F529" s="106">
        <f t="shared" si="353"/>
        <v>45373</v>
      </c>
      <c r="G529" s="107">
        <f t="shared" si="358"/>
        <v>-4.6681994994016707E-3</v>
      </c>
      <c r="H529" s="108">
        <f t="shared" si="371"/>
        <v>45432</v>
      </c>
      <c r="I529" s="108">
        <f t="shared" si="359"/>
        <v>45432</v>
      </c>
      <c r="J529" s="109">
        <f t="shared" si="367"/>
        <v>19</v>
      </c>
      <c r="K529" s="109">
        <f t="shared" si="356"/>
        <v>1</v>
      </c>
      <c r="L529" s="8">
        <f t="shared" si="368"/>
        <v>1</v>
      </c>
      <c r="M529" s="110">
        <f t="shared" si="355"/>
        <v>1</v>
      </c>
      <c r="N529" s="110">
        <f t="shared" si="350"/>
        <v>1.0301741644067797</v>
      </c>
      <c r="O529" s="103">
        <f t="shared" si="354"/>
        <v>1.0301741600000001</v>
      </c>
      <c r="P529" s="103">
        <f t="shared" si="360"/>
        <v>403.33569148999999</v>
      </c>
      <c r="Q529" s="11">
        <f t="shared" si="374"/>
        <v>0</v>
      </c>
      <c r="R529" s="30">
        <f t="shared" si="369"/>
        <v>0</v>
      </c>
      <c r="S529" s="8">
        <f t="shared" si="361"/>
        <v>0</v>
      </c>
      <c r="T529" s="113">
        <f t="shared" si="370"/>
        <v>0.16</v>
      </c>
      <c r="U529" s="111">
        <f t="shared" si="351"/>
        <v>1</v>
      </c>
      <c r="V529" s="111">
        <v>252</v>
      </c>
      <c r="W529" s="110">
        <f t="shared" si="362"/>
        <v>1.0005891419999999</v>
      </c>
      <c r="X529" s="103">
        <f t="shared" si="363"/>
        <v>0.23762199000000001</v>
      </c>
      <c r="Y529" s="103">
        <f t="shared" si="364"/>
        <v>0</v>
      </c>
      <c r="Z529" s="114" t="str">
        <f t="shared" si="372"/>
        <v>A+J=</v>
      </c>
      <c r="AA529" s="108">
        <f t="shared" si="373"/>
        <v>45432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22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3"/>
      <c r="DH529" s="1"/>
      <c r="DI529" s="1"/>
      <c r="DJ529" s="1"/>
      <c r="DK529" s="1"/>
      <c r="DL529" s="1"/>
      <c r="DM529" s="1"/>
      <c r="DN529" s="1"/>
      <c r="DO529" s="1"/>
      <c r="DP529" s="1"/>
      <c r="DQ529" s="4"/>
      <c r="DR529" s="1"/>
      <c r="DS529" s="1"/>
      <c r="DT529" s="1"/>
      <c r="DU529" s="1"/>
      <c r="DV529" s="1"/>
      <c r="DW529" s="1"/>
    </row>
    <row r="530" spans="1:127" ht="15" x14ac:dyDescent="0.2">
      <c r="A530" s="102">
        <f t="shared" si="365"/>
        <v>45406</v>
      </c>
      <c r="B530" s="103">
        <f t="shared" si="357"/>
        <v>403.81107502999998</v>
      </c>
      <c r="C530" s="180">
        <f t="shared" ref="C530:C593" si="375">C529-(S529/O529)</f>
        <v>391.52184858901467</v>
      </c>
      <c r="D530" s="104">
        <f t="shared" si="366"/>
        <v>1119.0609999999999</v>
      </c>
      <c r="E530" s="105">
        <f t="shared" si="352"/>
        <v>1113.837</v>
      </c>
      <c r="F530" s="106">
        <f t="shared" si="353"/>
        <v>45373</v>
      </c>
      <c r="G530" s="107">
        <f t="shared" si="358"/>
        <v>-4.6681994994016707E-3</v>
      </c>
      <c r="H530" s="108">
        <f t="shared" si="371"/>
        <v>45432</v>
      </c>
      <c r="I530" s="108">
        <f t="shared" si="359"/>
        <v>45432</v>
      </c>
      <c r="J530" s="109">
        <f t="shared" si="367"/>
        <v>19</v>
      </c>
      <c r="K530" s="109">
        <f t="shared" si="356"/>
        <v>2</v>
      </c>
      <c r="L530" s="8">
        <f t="shared" si="368"/>
        <v>1</v>
      </c>
      <c r="M530" s="110">
        <f t="shared" si="355"/>
        <v>1</v>
      </c>
      <c r="N530" s="110">
        <f t="shared" si="350"/>
        <v>1.0301741644067797</v>
      </c>
      <c r="O530" s="103">
        <f t="shared" si="354"/>
        <v>1.0301741600000001</v>
      </c>
      <c r="P530" s="103">
        <f t="shared" si="360"/>
        <v>403.33569148999999</v>
      </c>
      <c r="Q530" s="11">
        <f t="shared" si="374"/>
        <v>0</v>
      </c>
      <c r="R530" s="30">
        <f t="shared" si="369"/>
        <v>0</v>
      </c>
      <c r="S530" s="8">
        <f t="shared" si="361"/>
        <v>0</v>
      </c>
      <c r="T530" s="113">
        <f t="shared" si="370"/>
        <v>0.16</v>
      </c>
      <c r="U530" s="111">
        <f t="shared" si="351"/>
        <v>2</v>
      </c>
      <c r="V530" s="111">
        <v>252</v>
      </c>
      <c r="W530" s="110">
        <f t="shared" si="362"/>
        <v>1.0011786300000001</v>
      </c>
      <c r="X530" s="103">
        <f t="shared" si="363"/>
        <v>0.47538353999999999</v>
      </c>
      <c r="Y530" s="103">
        <f t="shared" si="364"/>
        <v>0</v>
      </c>
      <c r="Z530" s="114" t="str">
        <f t="shared" si="372"/>
        <v>A+J=</v>
      </c>
      <c r="AA530" s="108">
        <f t="shared" si="373"/>
        <v>45432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22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3"/>
      <c r="DH530" s="1"/>
      <c r="DI530" s="1"/>
      <c r="DJ530" s="1"/>
      <c r="DK530" s="1"/>
      <c r="DL530" s="1"/>
      <c r="DM530" s="1"/>
      <c r="DN530" s="1"/>
      <c r="DO530" s="1"/>
      <c r="DP530" s="1"/>
      <c r="DQ530" s="4"/>
      <c r="DR530" s="1"/>
      <c r="DS530" s="1"/>
      <c r="DT530" s="1"/>
      <c r="DU530" s="1"/>
      <c r="DV530" s="1"/>
      <c r="DW530" s="1"/>
    </row>
    <row r="531" spans="1:127" ht="15" x14ac:dyDescent="0.2">
      <c r="A531" s="102">
        <f t="shared" si="365"/>
        <v>45407</v>
      </c>
      <c r="B531" s="103">
        <f t="shared" si="357"/>
        <v>404.04897734999997</v>
      </c>
      <c r="C531" s="180">
        <f t="shared" si="375"/>
        <v>391.52184858901467</v>
      </c>
      <c r="D531" s="104">
        <f t="shared" si="366"/>
        <v>1119.0609999999999</v>
      </c>
      <c r="E531" s="105">
        <f t="shared" si="352"/>
        <v>1113.837</v>
      </c>
      <c r="F531" s="106">
        <f t="shared" si="353"/>
        <v>45373</v>
      </c>
      <c r="G531" s="107">
        <f t="shared" si="358"/>
        <v>-4.6681994994016707E-3</v>
      </c>
      <c r="H531" s="108">
        <f t="shared" si="371"/>
        <v>45432</v>
      </c>
      <c r="I531" s="108">
        <f t="shared" si="359"/>
        <v>45432</v>
      </c>
      <c r="J531" s="109">
        <f t="shared" si="367"/>
        <v>19</v>
      </c>
      <c r="K531" s="109">
        <f t="shared" si="356"/>
        <v>3</v>
      </c>
      <c r="L531" s="8">
        <f t="shared" si="368"/>
        <v>1</v>
      </c>
      <c r="M531" s="110">
        <f t="shared" si="355"/>
        <v>1</v>
      </c>
      <c r="N531" s="110">
        <f t="shared" si="350"/>
        <v>1.0301741644067797</v>
      </c>
      <c r="O531" s="103">
        <f t="shared" si="354"/>
        <v>1.0301741600000001</v>
      </c>
      <c r="P531" s="103">
        <f t="shared" si="360"/>
        <v>403.33569148999999</v>
      </c>
      <c r="Q531" s="11">
        <f t="shared" si="374"/>
        <v>0</v>
      </c>
      <c r="R531" s="30">
        <f t="shared" si="369"/>
        <v>0</v>
      </c>
      <c r="S531" s="8">
        <f t="shared" si="361"/>
        <v>0</v>
      </c>
      <c r="T531" s="113">
        <f t="shared" si="370"/>
        <v>0.16</v>
      </c>
      <c r="U531" s="111">
        <f t="shared" si="351"/>
        <v>3</v>
      </c>
      <c r="V531" s="111">
        <v>252</v>
      </c>
      <c r="W531" s="110">
        <f t="shared" si="362"/>
        <v>1.001768467</v>
      </c>
      <c r="X531" s="103">
        <f t="shared" si="363"/>
        <v>0.71328586000000005</v>
      </c>
      <c r="Y531" s="103">
        <f t="shared" si="364"/>
        <v>0</v>
      </c>
      <c r="Z531" s="114" t="str">
        <f t="shared" si="372"/>
        <v>A+J=</v>
      </c>
      <c r="AA531" s="108">
        <f t="shared" si="373"/>
        <v>45432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22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3"/>
      <c r="DH531" s="1"/>
      <c r="DI531" s="1"/>
      <c r="DJ531" s="1"/>
      <c r="DK531" s="1"/>
      <c r="DL531" s="1"/>
      <c r="DM531" s="1"/>
      <c r="DN531" s="1"/>
      <c r="DO531" s="1"/>
      <c r="DP531" s="1"/>
      <c r="DQ531" s="4"/>
      <c r="DR531" s="1"/>
      <c r="DS531" s="1"/>
      <c r="DT531" s="1"/>
      <c r="DU531" s="1"/>
      <c r="DV531" s="1"/>
      <c r="DW531" s="1"/>
    </row>
    <row r="532" spans="1:127" ht="15" x14ac:dyDescent="0.2">
      <c r="A532" s="102">
        <f t="shared" si="365"/>
        <v>45408</v>
      </c>
      <c r="B532" s="103">
        <f t="shared" si="357"/>
        <v>404.28701920999998</v>
      </c>
      <c r="C532" s="180">
        <f t="shared" si="375"/>
        <v>391.52184858901467</v>
      </c>
      <c r="D532" s="104">
        <f t="shared" si="366"/>
        <v>1119.0609999999999</v>
      </c>
      <c r="E532" s="105">
        <f t="shared" si="352"/>
        <v>1113.837</v>
      </c>
      <c r="F532" s="106">
        <f t="shared" si="353"/>
        <v>45373</v>
      </c>
      <c r="G532" s="107">
        <f t="shared" si="358"/>
        <v>-4.6681994994016707E-3</v>
      </c>
      <c r="H532" s="108">
        <f t="shared" si="371"/>
        <v>45432</v>
      </c>
      <c r="I532" s="108">
        <f t="shared" si="359"/>
        <v>45432</v>
      </c>
      <c r="J532" s="109">
        <f t="shared" si="367"/>
        <v>19</v>
      </c>
      <c r="K532" s="109">
        <f t="shared" si="356"/>
        <v>4</v>
      </c>
      <c r="L532" s="8">
        <f t="shared" si="368"/>
        <v>1</v>
      </c>
      <c r="M532" s="110">
        <f t="shared" si="355"/>
        <v>1</v>
      </c>
      <c r="N532" s="110">
        <f t="shared" si="350"/>
        <v>1.0301741644067797</v>
      </c>
      <c r="O532" s="103">
        <f t="shared" si="354"/>
        <v>1.0301741600000001</v>
      </c>
      <c r="P532" s="103">
        <f t="shared" si="360"/>
        <v>403.33569148999999</v>
      </c>
      <c r="Q532" s="11">
        <f t="shared" si="374"/>
        <v>0</v>
      </c>
      <c r="R532" s="30">
        <f t="shared" si="369"/>
        <v>0</v>
      </c>
      <c r="S532" s="8">
        <f t="shared" si="361"/>
        <v>0</v>
      </c>
      <c r="T532" s="113">
        <f t="shared" si="370"/>
        <v>0.16</v>
      </c>
      <c r="U532" s="111">
        <f t="shared" si="351"/>
        <v>4</v>
      </c>
      <c r="V532" s="111">
        <v>252</v>
      </c>
      <c r="W532" s="110">
        <f t="shared" si="362"/>
        <v>1.0023586499999999</v>
      </c>
      <c r="X532" s="103">
        <f t="shared" si="363"/>
        <v>0.95132771999999999</v>
      </c>
      <c r="Y532" s="103">
        <f t="shared" si="364"/>
        <v>0</v>
      </c>
      <c r="Z532" s="114" t="str">
        <f t="shared" si="372"/>
        <v>A+J=</v>
      </c>
      <c r="AA532" s="108">
        <f t="shared" si="373"/>
        <v>45432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22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3"/>
      <c r="DH532" s="1"/>
      <c r="DI532" s="1"/>
      <c r="DJ532" s="1"/>
      <c r="DK532" s="1"/>
      <c r="DL532" s="1"/>
      <c r="DM532" s="1"/>
      <c r="DN532" s="1"/>
      <c r="DO532" s="1"/>
      <c r="DP532" s="1"/>
      <c r="DQ532" s="4"/>
      <c r="DR532" s="1"/>
      <c r="DS532" s="1"/>
      <c r="DT532" s="1"/>
      <c r="DU532" s="1"/>
      <c r="DV532" s="1"/>
      <c r="DW532" s="1"/>
    </row>
    <row r="533" spans="1:127" ht="15" x14ac:dyDescent="0.2">
      <c r="A533" s="102">
        <f t="shared" si="365"/>
        <v>45409</v>
      </c>
      <c r="B533" s="103">
        <f t="shared" si="357"/>
        <v>404.52520184999997</v>
      </c>
      <c r="C533" s="180">
        <f t="shared" si="375"/>
        <v>391.52184858901467</v>
      </c>
      <c r="D533" s="104">
        <f t="shared" si="366"/>
        <v>1119.0609999999999</v>
      </c>
      <c r="E533" s="105">
        <f t="shared" si="352"/>
        <v>1113.837</v>
      </c>
      <c r="F533" s="106">
        <f t="shared" si="353"/>
        <v>45373</v>
      </c>
      <c r="G533" s="107">
        <f t="shared" si="358"/>
        <v>-4.6681994994016707E-3</v>
      </c>
      <c r="H533" s="108">
        <f t="shared" si="371"/>
        <v>45432</v>
      </c>
      <c r="I533" s="108">
        <f t="shared" si="359"/>
        <v>45432</v>
      </c>
      <c r="J533" s="109">
        <f t="shared" si="367"/>
        <v>19</v>
      </c>
      <c r="K533" s="109">
        <f t="shared" si="356"/>
        <v>5</v>
      </c>
      <c r="L533" s="8">
        <f t="shared" si="368"/>
        <v>1</v>
      </c>
      <c r="M533" s="110">
        <f t="shared" si="355"/>
        <v>1</v>
      </c>
      <c r="N533" s="110">
        <f t="shared" si="350"/>
        <v>1.0301741644067797</v>
      </c>
      <c r="O533" s="103">
        <f t="shared" si="354"/>
        <v>1.0301741600000001</v>
      </c>
      <c r="P533" s="103">
        <f t="shared" si="360"/>
        <v>403.33569148999999</v>
      </c>
      <c r="Q533" s="11">
        <f t="shared" si="374"/>
        <v>0</v>
      </c>
      <c r="R533" s="30">
        <f t="shared" si="369"/>
        <v>0</v>
      </c>
      <c r="S533" s="8">
        <f t="shared" si="361"/>
        <v>0</v>
      </c>
      <c r="T533" s="113">
        <f t="shared" si="370"/>
        <v>0.16</v>
      </c>
      <c r="U533" s="111">
        <f t="shared" si="351"/>
        <v>5</v>
      </c>
      <c r="V533" s="111">
        <v>252</v>
      </c>
      <c r="W533" s="110">
        <f t="shared" si="362"/>
        <v>1.0029491820000001</v>
      </c>
      <c r="X533" s="103">
        <f t="shared" si="363"/>
        <v>1.1895103600000001</v>
      </c>
      <c r="Y533" s="103">
        <f t="shared" si="364"/>
        <v>0</v>
      </c>
      <c r="Z533" s="114" t="str">
        <f t="shared" si="372"/>
        <v>A+J=</v>
      </c>
      <c r="AA533" s="108">
        <f t="shared" si="373"/>
        <v>45432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22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3"/>
      <c r="DH533" s="1"/>
      <c r="DI533" s="1"/>
      <c r="DJ533" s="1"/>
      <c r="DK533" s="1"/>
      <c r="DL533" s="1"/>
      <c r="DM533" s="1"/>
      <c r="DN533" s="1"/>
      <c r="DO533" s="1"/>
      <c r="DP533" s="1"/>
      <c r="DQ533" s="4"/>
      <c r="DR533" s="1"/>
      <c r="DS533" s="1"/>
      <c r="DT533" s="1"/>
      <c r="DU533" s="1"/>
      <c r="DV533" s="1"/>
      <c r="DW533" s="1"/>
    </row>
    <row r="534" spans="1:127" ht="15" x14ac:dyDescent="0.2">
      <c r="A534" s="102">
        <f t="shared" si="365"/>
        <v>45410</v>
      </c>
      <c r="B534" s="103">
        <f t="shared" si="357"/>
        <v>404.52520184999997</v>
      </c>
      <c r="C534" s="180">
        <f t="shared" si="375"/>
        <v>391.52184858901467</v>
      </c>
      <c r="D534" s="104">
        <f t="shared" si="366"/>
        <v>1119.0609999999999</v>
      </c>
      <c r="E534" s="105">
        <f t="shared" si="352"/>
        <v>1113.837</v>
      </c>
      <c r="F534" s="106">
        <f t="shared" si="353"/>
        <v>45373</v>
      </c>
      <c r="G534" s="107">
        <f t="shared" si="358"/>
        <v>-4.6681994994016707E-3</v>
      </c>
      <c r="H534" s="108">
        <f t="shared" si="371"/>
        <v>45432</v>
      </c>
      <c r="I534" s="108">
        <f t="shared" si="359"/>
        <v>45432</v>
      </c>
      <c r="J534" s="109">
        <f t="shared" si="367"/>
        <v>19</v>
      </c>
      <c r="K534" s="109">
        <f t="shared" si="356"/>
        <v>5</v>
      </c>
      <c r="L534" s="8">
        <f t="shared" si="368"/>
        <v>1</v>
      </c>
      <c r="M534" s="110">
        <f t="shared" si="355"/>
        <v>1</v>
      </c>
      <c r="N534" s="110">
        <f t="shared" si="350"/>
        <v>1.0301741644067797</v>
      </c>
      <c r="O534" s="103">
        <f t="shared" si="354"/>
        <v>1.0301741600000001</v>
      </c>
      <c r="P534" s="103">
        <f t="shared" si="360"/>
        <v>403.33569148999999</v>
      </c>
      <c r="Q534" s="11">
        <f t="shared" si="374"/>
        <v>0</v>
      </c>
      <c r="R534" s="30">
        <f t="shared" si="369"/>
        <v>0</v>
      </c>
      <c r="S534" s="8">
        <f t="shared" si="361"/>
        <v>0</v>
      </c>
      <c r="T534" s="113">
        <f t="shared" si="370"/>
        <v>0.16</v>
      </c>
      <c r="U534" s="111">
        <f t="shared" si="351"/>
        <v>5</v>
      </c>
      <c r="V534" s="111">
        <v>252</v>
      </c>
      <c r="W534" s="110">
        <f t="shared" si="362"/>
        <v>1.0029491820000001</v>
      </c>
      <c r="X534" s="103">
        <f t="shared" si="363"/>
        <v>1.1895103600000001</v>
      </c>
      <c r="Y534" s="103">
        <f t="shared" si="364"/>
        <v>0</v>
      </c>
      <c r="Z534" s="114" t="str">
        <f t="shared" si="372"/>
        <v>A+J=</v>
      </c>
      <c r="AA534" s="108">
        <f t="shared" si="373"/>
        <v>45432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22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3"/>
      <c r="DH534" s="1"/>
      <c r="DI534" s="1"/>
      <c r="DJ534" s="1"/>
      <c r="DK534" s="1"/>
      <c r="DL534" s="1"/>
      <c r="DM534" s="1"/>
      <c r="DN534" s="1"/>
      <c r="DO534" s="1"/>
      <c r="DP534" s="1"/>
      <c r="DQ534" s="4"/>
      <c r="DR534" s="1"/>
      <c r="DS534" s="1"/>
      <c r="DT534" s="1"/>
      <c r="DU534" s="1"/>
      <c r="DV534" s="1"/>
      <c r="DW534" s="1"/>
    </row>
    <row r="535" spans="1:127" ht="15" x14ac:dyDescent="0.2">
      <c r="A535" s="102">
        <f t="shared" si="365"/>
        <v>45411</v>
      </c>
      <c r="B535" s="103">
        <f t="shared" si="357"/>
        <v>404.52520184999997</v>
      </c>
      <c r="C535" s="180">
        <f t="shared" si="375"/>
        <v>391.52184858901467</v>
      </c>
      <c r="D535" s="104">
        <f t="shared" si="366"/>
        <v>1119.0609999999999</v>
      </c>
      <c r="E535" s="105">
        <f t="shared" si="352"/>
        <v>1113.837</v>
      </c>
      <c r="F535" s="106">
        <f t="shared" si="353"/>
        <v>45373</v>
      </c>
      <c r="G535" s="107">
        <f t="shared" si="358"/>
        <v>-4.6681994994016707E-3</v>
      </c>
      <c r="H535" s="108">
        <f t="shared" si="371"/>
        <v>45432</v>
      </c>
      <c r="I535" s="108">
        <f t="shared" si="359"/>
        <v>45432</v>
      </c>
      <c r="J535" s="109">
        <f t="shared" si="367"/>
        <v>19</v>
      </c>
      <c r="K535" s="109">
        <f t="shared" si="356"/>
        <v>5</v>
      </c>
      <c r="L535" s="8">
        <f t="shared" si="368"/>
        <v>1</v>
      </c>
      <c r="M535" s="110">
        <f t="shared" si="355"/>
        <v>1</v>
      </c>
      <c r="N535" s="110">
        <f t="shared" si="350"/>
        <v>1.0301741644067797</v>
      </c>
      <c r="O535" s="103">
        <f t="shared" si="354"/>
        <v>1.0301741600000001</v>
      </c>
      <c r="P535" s="103">
        <f t="shared" si="360"/>
        <v>403.33569148999999</v>
      </c>
      <c r="Q535" s="11">
        <f t="shared" si="374"/>
        <v>0</v>
      </c>
      <c r="R535" s="30">
        <f t="shared" si="369"/>
        <v>0</v>
      </c>
      <c r="S535" s="8">
        <f t="shared" si="361"/>
        <v>0</v>
      </c>
      <c r="T535" s="113">
        <f t="shared" si="370"/>
        <v>0.16</v>
      </c>
      <c r="U535" s="111">
        <f t="shared" si="351"/>
        <v>5</v>
      </c>
      <c r="V535" s="111">
        <v>252</v>
      </c>
      <c r="W535" s="110">
        <f t="shared" si="362"/>
        <v>1.0029491820000001</v>
      </c>
      <c r="X535" s="103">
        <f t="shared" si="363"/>
        <v>1.1895103600000001</v>
      </c>
      <c r="Y535" s="103">
        <f t="shared" si="364"/>
        <v>0</v>
      </c>
      <c r="Z535" s="114" t="str">
        <f t="shared" si="372"/>
        <v>A+J=</v>
      </c>
      <c r="AA535" s="108">
        <f t="shared" si="373"/>
        <v>45432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22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3"/>
      <c r="DH535" s="1"/>
      <c r="DI535" s="1"/>
      <c r="DJ535" s="1"/>
      <c r="DK535" s="1"/>
      <c r="DL535" s="1"/>
      <c r="DM535" s="1"/>
      <c r="DN535" s="1"/>
      <c r="DO535" s="1"/>
      <c r="DP535" s="1"/>
      <c r="DQ535" s="4"/>
      <c r="DR535" s="1"/>
      <c r="DS535" s="1"/>
      <c r="DT535" s="1"/>
      <c r="DU535" s="1"/>
      <c r="DV535" s="1"/>
      <c r="DW535" s="1"/>
    </row>
    <row r="536" spans="1:127" ht="15" x14ac:dyDescent="0.2">
      <c r="A536" s="102">
        <f t="shared" si="365"/>
        <v>45412</v>
      </c>
      <c r="B536" s="103">
        <f t="shared" si="357"/>
        <v>404.76352443999997</v>
      </c>
      <c r="C536" s="180">
        <f t="shared" si="375"/>
        <v>391.52184858901467</v>
      </c>
      <c r="D536" s="104">
        <f t="shared" si="366"/>
        <v>1119.0609999999999</v>
      </c>
      <c r="E536" s="105">
        <f t="shared" si="352"/>
        <v>1113.837</v>
      </c>
      <c r="F536" s="106">
        <f t="shared" si="353"/>
        <v>45373</v>
      </c>
      <c r="G536" s="107">
        <f t="shared" si="358"/>
        <v>-4.6681994994016707E-3</v>
      </c>
      <c r="H536" s="108">
        <f t="shared" si="371"/>
        <v>45432</v>
      </c>
      <c r="I536" s="108">
        <f t="shared" si="359"/>
        <v>45432</v>
      </c>
      <c r="J536" s="109">
        <f t="shared" si="367"/>
        <v>19</v>
      </c>
      <c r="K536" s="109">
        <f t="shared" si="356"/>
        <v>6</v>
      </c>
      <c r="L536" s="8">
        <f t="shared" si="368"/>
        <v>1</v>
      </c>
      <c r="M536" s="110">
        <f t="shared" si="355"/>
        <v>1</v>
      </c>
      <c r="N536" s="110">
        <f t="shared" si="350"/>
        <v>1.0301741644067797</v>
      </c>
      <c r="O536" s="103">
        <f t="shared" si="354"/>
        <v>1.0301741600000001</v>
      </c>
      <c r="P536" s="103">
        <f t="shared" si="360"/>
        <v>403.33569148999999</v>
      </c>
      <c r="Q536" s="11">
        <f t="shared" si="374"/>
        <v>0</v>
      </c>
      <c r="R536" s="30">
        <f t="shared" si="369"/>
        <v>0</v>
      </c>
      <c r="S536" s="8">
        <f t="shared" si="361"/>
        <v>0</v>
      </c>
      <c r="T536" s="113">
        <f t="shared" si="370"/>
        <v>0.16</v>
      </c>
      <c r="U536" s="111">
        <f t="shared" si="351"/>
        <v>6</v>
      </c>
      <c r="V536" s="111">
        <v>252</v>
      </c>
      <c r="W536" s="110">
        <f t="shared" si="362"/>
        <v>1.003540061</v>
      </c>
      <c r="X536" s="103">
        <f t="shared" si="363"/>
        <v>1.42783295</v>
      </c>
      <c r="Y536" s="103">
        <f t="shared" si="364"/>
        <v>0</v>
      </c>
      <c r="Z536" s="114" t="str">
        <f t="shared" si="372"/>
        <v>A+J=</v>
      </c>
      <c r="AA536" s="108">
        <f t="shared" si="373"/>
        <v>45432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22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3"/>
      <c r="DH536" s="1"/>
      <c r="DI536" s="1"/>
      <c r="DJ536" s="1"/>
      <c r="DK536" s="1"/>
      <c r="DL536" s="1"/>
      <c r="DM536" s="1"/>
      <c r="DN536" s="1"/>
      <c r="DO536" s="1"/>
      <c r="DP536" s="1"/>
      <c r="DQ536" s="4"/>
      <c r="DR536" s="1"/>
      <c r="DS536" s="1"/>
      <c r="DT536" s="1"/>
      <c r="DU536" s="1"/>
      <c r="DV536" s="1"/>
      <c r="DW536" s="1"/>
    </row>
    <row r="537" spans="1:127" ht="15" x14ac:dyDescent="0.2">
      <c r="A537" s="102">
        <f t="shared" si="365"/>
        <v>45413</v>
      </c>
      <c r="B537" s="103">
        <f t="shared" si="357"/>
        <v>405.00198739000001</v>
      </c>
      <c r="C537" s="180">
        <f t="shared" si="375"/>
        <v>391.52184858901467</v>
      </c>
      <c r="D537" s="104">
        <f t="shared" si="366"/>
        <v>1119.0609999999999</v>
      </c>
      <c r="E537" s="105">
        <f t="shared" si="352"/>
        <v>1113.837</v>
      </c>
      <c r="F537" s="106">
        <f t="shared" si="353"/>
        <v>45373</v>
      </c>
      <c r="G537" s="107">
        <f t="shared" si="358"/>
        <v>-4.6681994994016707E-3</v>
      </c>
      <c r="H537" s="108">
        <f t="shared" si="371"/>
        <v>45432</v>
      </c>
      <c r="I537" s="108">
        <f t="shared" si="359"/>
        <v>45432</v>
      </c>
      <c r="J537" s="109">
        <f t="shared" si="367"/>
        <v>19</v>
      </c>
      <c r="K537" s="109">
        <f t="shared" si="356"/>
        <v>7</v>
      </c>
      <c r="L537" s="8">
        <f t="shared" si="368"/>
        <v>1</v>
      </c>
      <c r="M537" s="110">
        <f t="shared" si="355"/>
        <v>1</v>
      </c>
      <c r="N537" s="110">
        <f t="shared" si="350"/>
        <v>1.0301741644067797</v>
      </c>
      <c r="O537" s="103">
        <f t="shared" si="354"/>
        <v>1.0301741600000001</v>
      </c>
      <c r="P537" s="103">
        <f t="shared" si="360"/>
        <v>403.33569148999999</v>
      </c>
      <c r="Q537" s="11">
        <f t="shared" si="374"/>
        <v>0</v>
      </c>
      <c r="R537" s="30">
        <f t="shared" si="369"/>
        <v>0</v>
      </c>
      <c r="S537" s="8">
        <f t="shared" si="361"/>
        <v>0</v>
      </c>
      <c r="T537" s="113">
        <f t="shared" si="370"/>
        <v>0.16</v>
      </c>
      <c r="U537" s="111">
        <f t="shared" si="351"/>
        <v>7</v>
      </c>
      <c r="V537" s="111">
        <v>252</v>
      </c>
      <c r="W537" s="110">
        <f t="shared" si="362"/>
        <v>1.004131288</v>
      </c>
      <c r="X537" s="103">
        <f t="shared" si="363"/>
        <v>1.6662958999999999</v>
      </c>
      <c r="Y537" s="103">
        <f t="shared" si="364"/>
        <v>0</v>
      </c>
      <c r="Z537" s="114" t="str">
        <f t="shared" si="372"/>
        <v>A+J=</v>
      </c>
      <c r="AA537" s="108">
        <f t="shared" si="373"/>
        <v>45432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22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3"/>
      <c r="DH537" s="1"/>
      <c r="DI537" s="1"/>
      <c r="DJ537" s="1"/>
      <c r="DK537" s="1"/>
      <c r="DL537" s="1"/>
      <c r="DM537" s="1"/>
      <c r="DN537" s="1"/>
      <c r="DO537" s="1"/>
      <c r="DP537" s="1"/>
      <c r="DQ537" s="4"/>
      <c r="DR537" s="1"/>
      <c r="DS537" s="1"/>
      <c r="DT537" s="1"/>
      <c r="DU537" s="1"/>
      <c r="DV537" s="1"/>
      <c r="DW537" s="1"/>
    </row>
    <row r="538" spans="1:127" ht="15" x14ac:dyDescent="0.2">
      <c r="A538" s="102">
        <f t="shared" si="365"/>
        <v>45414</v>
      </c>
      <c r="B538" s="103">
        <f t="shared" si="357"/>
        <v>405.00198739000001</v>
      </c>
      <c r="C538" s="180">
        <f t="shared" si="375"/>
        <v>391.52184858901467</v>
      </c>
      <c r="D538" s="104">
        <f t="shared" si="366"/>
        <v>1119.0609999999999</v>
      </c>
      <c r="E538" s="105">
        <f t="shared" si="352"/>
        <v>1113.837</v>
      </c>
      <c r="F538" s="106">
        <f t="shared" si="353"/>
        <v>45373</v>
      </c>
      <c r="G538" s="107">
        <f t="shared" si="358"/>
        <v>-4.6681994994016707E-3</v>
      </c>
      <c r="H538" s="108">
        <f t="shared" si="371"/>
        <v>45432</v>
      </c>
      <c r="I538" s="108">
        <f t="shared" si="359"/>
        <v>45432</v>
      </c>
      <c r="J538" s="109">
        <f t="shared" si="367"/>
        <v>19</v>
      </c>
      <c r="K538" s="109">
        <f t="shared" si="356"/>
        <v>7</v>
      </c>
      <c r="L538" s="8">
        <f t="shared" si="368"/>
        <v>1</v>
      </c>
      <c r="M538" s="110">
        <f t="shared" si="355"/>
        <v>1</v>
      </c>
      <c r="N538" s="110">
        <f t="shared" si="350"/>
        <v>1.0301741644067797</v>
      </c>
      <c r="O538" s="103">
        <f t="shared" si="354"/>
        <v>1.0301741600000001</v>
      </c>
      <c r="P538" s="103">
        <f t="shared" si="360"/>
        <v>403.33569148999999</v>
      </c>
      <c r="Q538" s="11">
        <f t="shared" si="374"/>
        <v>0</v>
      </c>
      <c r="R538" s="30">
        <f t="shared" si="369"/>
        <v>0</v>
      </c>
      <c r="S538" s="8">
        <f t="shared" si="361"/>
        <v>0</v>
      </c>
      <c r="T538" s="113">
        <f t="shared" si="370"/>
        <v>0.16</v>
      </c>
      <c r="U538" s="111">
        <f t="shared" si="351"/>
        <v>7</v>
      </c>
      <c r="V538" s="111">
        <v>252</v>
      </c>
      <c r="W538" s="110">
        <f t="shared" si="362"/>
        <v>1.004131288</v>
      </c>
      <c r="X538" s="103">
        <f t="shared" si="363"/>
        <v>1.6662958999999999</v>
      </c>
      <c r="Y538" s="103">
        <f t="shared" si="364"/>
        <v>0</v>
      </c>
      <c r="Z538" s="114" t="str">
        <f t="shared" si="372"/>
        <v>A+J=</v>
      </c>
      <c r="AA538" s="108">
        <f t="shared" si="373"/>
        <v>45432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22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3"/>
      <c r="DH538" s="1"/>
      <c r="DI538" s="1"/>
      <c r="DJ538" s="1"/>
      <c r="DK538" s="1"/>
      <c r="DL538" s="1"/>
      <c r="DM538" s="1"/>
      <c r="DN538" s="1"/>
      <c r="DO538" s="1"/>
      <c r="DP538" s="1"/>
      <c r="DQ538" s="4"/>
      <c r="DR538" s="1"/>
      <c r="DS538" s="1"/>
      <c r="DT538" s="1"/>
      <c r="DU538" s="1"/>
      <c r="DV538" s="1"/>
      <c r="DW538" s="1"/>
    </row>
    <row r="539" spans="1:127" ht="15" x14ac:dyDescent="0.2">
      <c r="A539" s="102">
        <f t="shared" si="365"/>
        <v>45415</v>
      </c>
      <c r="B539" s="103">
        <f t="shared" si="357"/>
        <v>405.24059109999996</v>
      </c>
      <c r="C539" s="180">
        <f t="shared" si="375"/>
        <v>391.52184858901467</v>
      </c>
      <c r="D539" s="104">
        <f t="shared" si="366"/>
        <v>1119.0609999999999</v>
      </c>
      <c r="E539" s="105">
        <f t="shared" si="352"/>
        <v>1113.837</v>
      </c>
      <c r="F539" s="106">
        <f t="shared" si="353"/>
        <v>45373</v>
      </c>
      <c r="G539" s="107">
        <f t="shared" si="358"/>
        <v>-4.6681994994016707E-3</v>
      </c>
      <c r="H539" s="108">
        <f t="shared" si="371"/>
        <v>45432</v>
      </c>
      <c r="I539" s="108">
        <f t="shared" si="359"/>
        <v>45432</v>
      </c>
      <c r="J539" s="109">
        <f t="shared" si="367"/>
        <v>19</v>
      </c>
      <c r="K539" s="109">
        <f t="shared" si="356"/>
        <v>8</v>
      </c>
      <c r="L539" s="8">
        <f t="shared" si="368"/>
        <v>1</v>
      </c>
      <c r="M539" s="110">
        <f t="shared" si="355"/>
        <v>1</v>
      </c>
      <c r="N539" s="110">
        <f t="shared" si="350"/>
        <v>1.0301741644067797</v>
      </c>
      <c r="O539" s="103">
        <f t="shared" si="354"/>
        <v>1.0301741600000001</v>
      </c>
      <c r="P539" s="103">
        <f t="shared" si="360"/>
        <v>403.33569148999999</v>
      </c>
      <c r="Q539" s="11">
        <f t="shared" si="374"/>
        <v>0</v>
      </c>
      <c r="R539" s="30">
        <f t="shared" si="369"/>
        <v>0</v>
      </c>
      <c r="S539" s="8">
        <f t="shared" si="361"/>
        <v>0</v>
      </c>
      <c r="T539" s="113">
        <f t="shared" si="370"/>
        <v>0.16</v>
      </c>
      <c r="U539" s="111">
        <f t="shared" si="351"/>
        <v>8</v>
      </c>
      <c r="V539" s="111">
        <v>252</v>
      </c>
      <c r="W539" s="110">
        <f t="shared" si="362"/>
        <v>1.0047228640000001</v>
      </c>
      <c r="X539" s="103">
        <f t="shared" si="363"/>
        <v>1.90489961</v>
      </c>
      <c r="Y539" s="103">
        <f t="shared" si="364"/>
        <v>0</v>
      </c>
      <c r="Z539" s="114" t="str">
        <f t="shared" si="372"/>
        <v>A+J=</v>
      </c>
      <c r="AA539" s="108">
        <f t="shared" si="373"/>
        <v>45432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22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3"/>
      <c r="DH539" s="1"/>
      <c r="DI539" s="1"/>
      <c r="DJ539" s="1"/>
      <c r="DK539" s="1"/>
      <c r="DL539" s="1"/>
      <c r="DM539" s="1"/>
      <c r="DN539" s="1"/>
      <c r="DO539" s="1"/>
      <c r="DP539" s="1"/>
      <c r="DQ539" s="4"/>
      <c r="DR539" s="1"/>
      <c r="DS539" s="1"/>
      <c r="DT539" s="1"/>
      <c r="DU539" s="1"/>
      <c r="DV539" s="1"/>
      <c r="DW539" s="1"/>
    </row>
    <row r="540" spans="1:127" ht="15" x14ac:dyDescent="0.2">
      <c r="A540" s="102">
        <f t="shared" si="365"/>
        <v>45416</v>
      </c>
      <c r="B540" s="103">
        <f t="shared" si="357"/>
        <v>405.47933517999996</v>
      </c>
      <c r="C540" s="180">
        <f t="shared" si="375"/>
        <v>391.52184858901467</v>
      </c>
      <c r="D540" s="104">
        <f t="shared" si="366"/>
        <v>1119.0609999999999</v>
      </c>
      <c r="E540" s="105">
        <f t="shared" si="352"/>
        <v>1113.837</v>
      </c>
      <c r="F540" s="106">
        <f t="shared" si="353"/>
        <v>45373</v>
      </c>
      <c r="G540" s="107">
        <f t="shared" si="358"/>
        <v>-4.6681994994016707E-3</v>
      </c>
      <c r="H540" s="108">
        <f t="shared" si="371"/>
        <v>45432</v>
      </c>
      <c r="I540" s="108">
        <f t="shared" si="359"/>
        <v>45432</v>
      </c>
      <c r="J540" s="109">
        <f t="shared" si="367"/>
        <v>19</v>
      </c>
      <c r="K540" s="109">
        <f t="shared" si="356"/>
        <v>9</v>
      </c>
      <c r="L540" s="8">
        <f t="shared" si="368"/>
        <v>1</v>
      </c>
      <c r="M540" s="110">
        <f t="shared" si="355"/>
        <v>1</v>
      </c>
      <c r="N540" s="110">
        <f t="shared" si="350"/>
        <v>1.0301741644067797</v>
      </c>
      <c r="O540" s="103">
        <f t="shared" si="354"/>
        <v>1.0301741600000001</v>
      </c>
      <c r="P540" s="103">
        <f t="shared" si="360"/>
        <v>403.33569148999999</v>
      </c>
      <c r="Q540" s="11">
        <f t="shared" si="374"/>
        <v>0</v>
      </c>
      <c r="R540" s="30">
        <f t="shared" si="369"/>
        <v>0</v>
      </c>
      <c r="S540" s="8">
        <f t="shared" si="361"/>
        <v>0</v>
      </c>
      <c r="T540" s="113">
        <f t="shared" si="370"/>
        <v>0.16</v>
      </c>
      <c r="U540" s="111">
        <f t="shared" si="351"/>
        <v>9</v>
      </c>
      <c r="V540" s="111">
        <v>252</v>
      </c>
      <c r="W540" s="110">
        <f t="shared" si="362"/>
        <v>1.005314788</v>
      </c>
      <c r="X540" s="103">
        <f t="shared" si="363"/>
        <v>2.1436436900000002</v>
      </c>
      <c r="Y540" s="103">
        <f t="shared" si="364"/>
        <v>0</v>
      </c>
      <c r="Z540" s="114" t="str">
        <f t="shared" si="372"/>
        <v>A+J=</v>
      </c>
      <c r="AA540" s="108">
        <f t="shared" si="373"/>
        <v>45432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22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3"/>
      <c r="DH540" s="1"/>
      <c r="DI540" s="1"/>
      <c r="DJ540" s="1"/>
      <c r="DK540" s="1"/>
      <c r="DL540" s="1"/>
      <c r="DM540" s="1"/>
      <c r="DN540" s="1"/>
      <c r="DO540" s="1"/>
      <c r="DP540" s="1"/>
      <c r="DQ540" s="4"/>
      <c r="DR540" s="1"/>
      <c r="DS540" s="1"/>
      <c r="DT540" s="1"/>
      <c r="DU540" s="1"/>
      <c r="DV540" s="1"/>
      <c r="DW540" s="1"/>
    </row>
    <row r="541" spans="1:127" ht="15" x14ac:dyDescent="0.2">
      <c r="A541" s="102">
        <f t="shared" si="365"/>
        <v>45417</v>
      </c>
      <c r="B541" s="103">
        <f t="shared" si="357"/>
        <v>405.47933517999996</v>
      </c>
      <c r="C541" s="180">
        <f t="shared" si="375"/>
        <v>391.52184858901467</v>
      </c>
      <c r="D541" s="104">
        <f t="shared" si="366"/>
        <v>1119.0609999999999</v>
      </c>
      <c r="E541" s="105">
        <f t="shared" si="352"/>
        <v>1113.837</v>
      </c>
      <c r="F541" s="106">
        <f t="shared" si="353"/>
        <v>45373</v>
      </c>
      <c r="G541" s="107">
        <f t="shared" si="358"/>
        <v>-4.6681994994016707E-3</v>
      </c>
      <c r="H541" s="108">
        <f t="shared" si="371"/>
        <v>45432</v>
      </c>
      <c r="I541" s="108">
        <f t="shared" si="359"/>
        <v>45432</v>
      </c>
      <c r="J541" s="109">
        <f t="shared" si="367"/>
        <v>19</v>
      </c>
      <c r="K541" s="109">
        <f t="shared" si="356"/>
        <v>9</v>
      </c>
      <c r="L541" s="8">
        <f t="shared" si="368"/>
        <v>1</v>
      </c>
      <c r="M541" s="110">
        <f t="shared" si="355"/>
        <v>1</v>
      </c>
      <c r="N541" s="110">
        <f t="shared" si="350"/>
        <v>1.0301741644067797</v>
      </c>
      <c r="O541" s="103">
        <f t="shared" si="354"/>
        <v>1.0301741600000001</v>
      </c>
      <c r="P541" s="103">
        <f t="shared" si="360"/>
        <v>403.33569148999999</v>
      </c>
      <c r="Q541" s="11">
        <f t="shared" si="374"/>
        <v>0</v>
      </c>
      <c r="R541" s="30">
        <f t="shared" si="369"/>
        <v>0</v>
      </c>
      <c r="S541" s="8">
        <f t="shared" si="361"/>
        <v>0</v>
      </c>
      <c r="T541" s="113">
        <f t="shared" si="370"/>
        <v>0.16</v>
      </c>
      <c r="U541" s="111">
        <f t="shared" si="351"/>
        <v>9</v>
      </c>
      <c r="V541" s="111">
        <v>252</v>
      </c>
      <c r="W541" s="110">
        <f t="shared" si="362"/>
        <v>1.005314788</v>
      </c>
      <c r="X541" s="103">
        <f t="shared" si="363"/>
        <v>2.1436436900000002</v>
      </c>
      <c r="Y541" s="103">
        <f t="shared" si="364"/>
        <v>0</v>
      </c>
      <c r="Z541" s="114" t="str">
        <f t="shared" si="372"/>
        <v>A+J=</v>
      </c>
      <c r="AA541" s="108">
        <f t="shared" si="373"/>
        <v>45432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22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3"/>
      <c r="DH541" s="1"/>
      <c r="DI541" s="1"/>
      <c r="DJ541" s="1"/>
      <c r="DK541" s="1"/>
      <c r="DL541" s="1"/>
      <c r="DM541" s="1"/>
      <c r="DN541" s="1"/>
      <c r="DO541" s="1"/>
      <c r="DP541" s="1"/>
      <c r="DQ541" s="4"/>
      <c r="DR541" s="1"/>
      <c r="DS541" s="1"/>
      <c r="DT541" s="1"/>
      <c r="DU541" s="1"/>
      <c r="DV541" s="1"/>
      <c r="DW541" s="1"/>
    </row>
    <row r="542" spans="1:127" ht="15" x14ac:dyDescent="0.2">
      <c r="A542" s="102">
        <f t="shared" si="365"/>
        <v>45418</v>
      </c>
      <c r="B542" s="103">
        <f t="shared" si="357"/>
        <v>405.47933517999996</v>
      </c>
      <c r="C542" s="180">
        <f t="shared" si="375"/>
        <v>391.52184858901467</v>
      </c>
      <c r="D542" s="104">
        <f t="shared" si="366"/>
        <v>1119.0609999999999</v>
      </c>
      <c r="E542" s="105">
        <f t="shared" si="352"/>
        <v>1113.837</v>
      </c>
      <c r="F542" s="106">
        <f t="shared" si="353"/>
        <v>45373</v>
      </c>
      <c r="G542" s="107">
        <f t="shared" si="358"/>
        <v>-4.6681994994016707E-3</v>
      </c>
      <c r="H542" s="108">
        <f t="shared" si="371"/>
        <v>45432</v>
      </c>
      <c r="I542" s="108">
        <f t="shared" si="359"/>
        <v>45432</v>
      </c>
      <c r="J542" s="109">
        <f t="shared" si="367"/>
        <v>19</v>
      </c>
      <c r="K542" s="109">
        <f t="shared" si="356"/>
        <v>9</v>
      </c>
      <c r="L542" s="8">
        <f t="shared" si="368"/>
        <v>1</v>
      </c>
      <c r="M542" s="110">
        <f t="shared" si="355"/>
        <v>1</v>
      </c>
      <c r="N542" s="110">
        <f t="shared" si="350"/>
        <v>1.0301741644067797</v>
      </c>
      <c r="O542" s="103">
        <f t="shared" si="354"/>
        <v>1.0301741600000001</v>
      </c>
      <c r="P542" s="103">
        <f t="shared" si="360"/>
        <v>403.33569148999999</v>
      </c>
      <c r="Q542" s="11">
        <f t="shared" si="374"/>
        <v>0</v>
      </c>
      <c r="R542" s="30">
        <f t="shared" si="369"/>
        <v>0</v>
      </c>
      <c r="S542" s="8">
        <f t="shared" si="361"/>
        <v>0</v>
      </c>
      <c r="T542" s="113">
        <f t="shared" si="370"/>
        <v>0.16</v>
      </c>
      <c r="U542" s="111">
        <f t="shared" si="351"/>
        <v>9</v>
      </c>
      <c r="V542" s="111">
        <v>252</v>
      </c>
      <c r="W542" s="110">
        <f t="shared" si="362"/>
        <v>1.005314788</v>
      </c>
      <c r="X542" s="103">
        <f t="shared" si="363"/>
        <v>2.1436436900000002</v>
      </c>
      <c r="Y542" s="103">
        <f t="shared" si="364"/>
        <v>0</v>
      </c>
      <c r="Z542" s="114" t="str">
        <f t="shared" si="372"/>
        <v>A+J=</v>
      </c>
      <c r="AA542" s="108">
        <f t="shared" si="373"/>
        <v>45432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22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3"/>
      <c r="DH542" s="1"/>
      <c r="DI542" s="1"/>
      <c r="DJ542" s="1"/>
      <c r="DK542" s="1"/>
      <c r="DL542" s="1"/>
      <c r="DM542" s="1"/>
      <c r="DN542" s="1"/>
      <c r="DO542" s="1"/>
      <c r="DP542" s="1"/>
      <c r="DQ542" s="4"/>
      <c r="DR542" s="1"/>
      <c r="DS542" s="1"/>
      <c r="DT542" s="1"/>
      <c r="DU542" s="1"/>
      <c r="DV542" s="1"/>
      <c r="DW542" s="1"/>
    </row>
    <row r="543" spans="1:127" ht="15" x14ac:dyDescent="0.2">
      <c r="A543" s="102">
        <f t="shared" si="365"/>
        <v>45419</v>
      </c>
      <c r="B543" s="103">
        <f t="shared" si="357"/>
        <v>405.71822001999999</v>
      </c>
      <c r="C543" s="180">
        <f t="shared" si="375"/>
        <v>391.52184858901467</v>
      </c>
      <c r="D543" s="104">
        <f t="shared" si="366"/>
        <v>1119.0609999999999</v>
      </c>
      <c r="E543" s="105">
        <f t="shared" si="352"/>
        <v>1113.837</v>
      </c>
      <c r="F543" s="106">
        <f t="shared" si="353"/>
        <v>45373</v>
      </c>
      <c r="G543" s="107">
        <f t="shared" si="358"/>
        <v>-4.6681994994016707E-3</v>
      </c>
      <c r="H543" s="108">
        <f t="shared" si="371"/>
        <v>45432</v>
      </c>
      <c r="I543" s="108">
        <f t="shared" si="359"/>
        <v>45432</v>
      </c>
      <c r="J543" s="109">
        <f t="shared" si="367"/>
        <v>19</v>
      </c>
      <c r="K543" s="109">
        <f t="shared" si="356"/>
        <v>10</v>
      </c>
      <c r="L543" s="8">
        <f t="shared" si="368"/>
        <v>1</v>
      </c>
      <c r="M543" s="110">
        <f t="shared" si="355"/>
        <v>1</v>
      </c>
      <c r="N543" s="110">
        <f t="shared" ref="N543:N606" si="376">IF(I543&gt;I542,N542*M543,N542)</f>
        <v>1.0301741644067797</v>
      </c>
      <c r="O543" s="103">
        <f t="shared" si="354"/>
        <v>1.0301741600000001</v>
      </c>
      <c r="P543" s="103">
        <f t="shared" si="360"/>
        <v>403.33569148999999</v>
      </c>
      <c r="Q543" s="11">
        <f t="shared" si="374"/>
        <v>0</v>
      </c>
      <c r="R543" s="30">
        <f t="shared" si="369"/>
        <v>0</v>
      </c>
      <c r="S543" s="8">
        <f t="shared" si="361"/>
        <v>0</v>
      </c>
      <c r="T543" s="113">
        <f t="shared" si="370"/>
        <v>0.16</v>
      </c>
      <c r="U543" s="111">
        <f t="shared" si="351"/>
        <v>10</v>
      </c>
      <c r="V543" s="111">
        <v>252</v>
      </c>
      <c r="W543" s="110">
        <f t="shared" si="362"/>
        <v>1.005907061</v>
      </c>
      <c r="X543" s="103">
        <f t="shared" si="363"/>
        <v>2.3825285300000001</v>
      </c>
      <c r="Y543" s="103">
        <f t="shared" si="364"/>
        <v>0</v>
      </c>
      <c r="Z543" s="114" t="str">
        <f t="shared" si="372"/>
        <v>A+J=</v>
      </c>
      <c r="AA543" s="108">
        <f t="shared" si="373"/>
        <v>45432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22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3"/>
      <c r="DH543" s="1"/>
      <c r="DI543" s="1"/>
      <c r="DJ543" s="1"/>
      <c r="DK543" s="1"/>
      <c r="DL543" s="1"/>
      <c r="DM543" s="1"/>
      <c r="DN543" s="1"/>
      <c r="DO543" s="1"/>
      <c r="DP543" s="1"/>
      <c r="DQ543" s="4"/>
      <c r="DR543" s="1"/>
      <c r="DS543" s="1"/>
      <c r="DT543" s="1"/>
      <c r="DU543" s="1"/>
      <c r="DV543" s="1"/>
      <c r="DW543" s="1"/>
    </row>
    <row r="544" spans="1:127" ht="15" x14ac:dyDescent="0.2">
      <c r="A544" s="102">
        <f t="shared" si="365"/>
        <v>45420</v>
      </c>
      <c r="B544" s="103">
        <f t="shared" si="357"/>
        <v>405.95724561999998</v>
      </c>
      <c r="C544" s="180">
        <f t="shared" si="375"/>
        <v>391.52184858901467</v>
      </c>
      <c r="D544" s="104">
        <f t="shared" si="366"/>
        <v>1119.0609999999999</v>
      </c>
      <c r="E544" s="105">
        <f t="shared" si="352"/>
        <v>1113.837</v>
      </c>
      <c r="F544" s="106">
        <f t="shared" si="353"/>
        <v>45373</v>
      </c>
      <c r="G544" s="107">
        <f t="shared" si="358"/>
        <v>-4.6681994994016707E-3</v>
      </c>
      <c r="H544" s="108">
        <f t="shared" si="371"/>
        <v>45432</v>
      </c>
      <c r="I544" s="108">
        <f t="shared" si="359"/>
        <v>45432</v>
      </c>
      <c r="J544" s="109">
        <f t="shared" si="367"/>
        <v>19</v>
      </c>
      <c r="K544" s="109">
        <f t="shared" si="356"/>
        <v>11</v>
      </c>
      <c r="L544" s="8">
        <f t="shared" si="368"/>
        <v>1</v>
      </c>
      <c r="M544" s="110">
        <f t="shared" si="355"/>
        <v>1</v>
      </c>
      <c r="N544" s="110">
        <f t="shared" si="376"/>
        <v>1.0301741644067797</v>
      </c>
      <c r="O544" s="103">
        <f t="shared" si="354"/>
        <v>1.0301741600000001</v>
      </c>
      <c r="P544" s="103">
        <f t="shared" si="360"/>
        <v>403.33569148999999</v>
      </c>
      <c r="Q544" s="11">
        <f t="shared" si="374"/>
        <v>0</v>
      </c>
      <c r="R544" s="30">
        <f t="shared" si="369"/>
        <v>0</v>
      </c>
      <c r="S544" s="8">
        <f t="shared" si="361"/>
        <v>0</v>
      </c>
      <c r="T544" s="113">
        <f t="shared" si="370"/>
        <v>0.16</v>
      </c>
      <c r="U544" s="111">
        <f t="shared" si="351"/>
        <v>11</v>
      </c>
      <c r="V544" s="111">
        <v>252</v>
      </c>
      <c r="W544" s="110">
        <f t="shared" si="362"/>
        <v>1.0064996829999999</v>
      </c>
      <c r="X544" s="103">
        <f t="shared" si="363"/>
        <v>2.6215541299999998</v>
      </c>
      <c r="Y544" s="103">
        <f t="shared" si="364"/>
        <v>0</v>
      </c>
      <c r="Z544" s="114" t="str">
        <f t="shared" si="372"/>
        <v>A+J=</v>
      </c>
      <c r="AA544" s="108">
        <f t="shared" si="373"/>
        <v>45432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22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3"/>
      <c r="DH544" s="1"/>
      <c r="DI544" s="1"/>
      <c r="DJ544" s="1"/>
      <c r="DK544" s="1"/>
      <c r="DL544" s="1"/>
      <c r="DM544" s="1"/>
      <c r="DN544" s="1"/>
      <c r="DO544" s="1"/>
      <c r="DP544" s="1"/>
      <c r="DQ544" s="4"/>
      <c r="DR544" s="1"/>
      <c r="DS544" s="1"/>
      <c r="DT544" s="1"/>
      <c r="DU544" s="1"/>
      <c r="DV544" s="1"/>
      <c r="DW544" s="1"/>
    </row>
    <row r="545" spans="1:127" ht="15" x14ac:dyDescent="0.2">
      <c r="A545" s="102">
        <f t="shared" si="365"/>
        <v>45421</v>
      </c>
      <c r="B545" s="103">
        <f t="shared" si="357"/>
        <v>406.19641199</v>
      </c>
      <c r="C545" s="180">
        <f t="shared" si="375"/>
        <v>391.52184858901467</v>
      </c>
      <c r="D545" s="104">
        <f t="shared" si="366"/>
        <v>1119.0609999999999</v>
      </c>
      <c r="E545" s="105">
        <f t="shared" si="352"/>
        <v>1113.837</v>
      </c>
      <c r="F545" s="106">
        <f t="shared" si="353"/>
        <v>45373</v>
      </c>
      <c r="G545" s="107">
        <f t="shared" si="358"/>
        <v>-4.6681994994016707E-3</v>
      </c>
      <c r="H545" s="108">
        <f t="shared" si="371"/>
        <v>45432</v>
      </c>
      <c r="I545" s="108">
        <f t="shared" si="359"/>
        <v>45432</v>
      </c>
      <c r="J545" s="109">
        <f t="shared" si="367"/>
        <v>19</v>
      </c>
      <c r="K545" s="109">
        <f t="shared" si="356"/>
        <v>12</v>
      </c>
      <c r="L545" s="8">
        <f t="shared" si="368"/>
        <v>1</v>
      </c>
      <c r="M545" s="110">
        <f t="shared" si="355"/>
        <v>1</v>
      </c>
      <c r="N545" s="110">
        <f t="shared" si="376"/>
        <v>1.0301741644067797</v>
      </c>
      <c r="O545" s="103">
        <f t="shared" si="354"/>
        <v>1.0301741600000001</v>
      </c>
      <c r="P545" s="103">
        <f t="shared" si="360"/>
        <v>403.33569148999999</v>
      </c>
      <c r="Q545" s="11">
        <f t="shared" si="374"/>
        <v>0</v>
      </c>
      <c r="R545" s="30">
        <f t="shared" si="369"/>
        <v>0</v>
      </c>
      <c r="S545" s="8">
        <f t="shared" si="361"/>
        <v>0</v>
      </c>
      <c r="T545" s="113">
        <f t="shared" si="370"/>
        <v>0.16</v>
      </c>
      <c r="U545" s="111">
        <f t="shared" si="351"/>
        <v>12</v>
      </c>
      <c r="V545" s="111">
        <v>252</v>
      </c>
      <c r="W545" s="110">
        <f t="shared" si="362"/>
        <v>1.007092654</v>
      </c>
      <c r="X545" s="103">
        <f t="shared" si="363"/>
        <v>2.8607205000000002</v>
      </c>
      <c r="Y545" s="103">
        <f t="shared" si="364"/>
        <v>0</v>
      </c>
      <c r="Z545" s="114" t="str">
        <f t="shared" si="372"/>
        <v>A+J=</v>
      </c>
      <c r="AA545" s="108">
        <f t="shared" si="373"/>
        <v>45432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22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3"/>
      <c r="DH545" s="1"/>
      <c r="DI545" s="1"/>
      <c r="DJ545" s="1"/>
      <c r="DK545" s="1"/>
      <c r="DL545" s="1"/>
      <c r="DM545" s="1"/>
      <c r="DN545" s="1"/>
      <c r="DO545" s="1"/>
      <c r="DP545" s="1"/>
      <c r="DQ545" s="4"/>
      <c r="DR545" s="1"/>
      <c r="DS545" s="1"/>
      <c r="DT545" s="1"/>
      <c r="DU545" s="1"/>
      <c r="DV545" s="1"/>
      <c r="DW545" s="1"/>
    </row>
    <row r="546" spans="1:127" ht="15" x14ac:dyDescent="0.2">
      <c r="A546" s="102">
        <f t="shared" si="365"/>
        <v>45422</v>
      </c>
      <c r="B546" s="103">
        <f t="shared" si="357"/>
        <v>406.43571911999999</v>
      </c>
      <c r="C546" s="180">
        <f t="shared" si="375"/>
        <v>391.52184858901467</v>
      </c>
      <c r="D546" s="104">
        <f t="shared" si="366"/>
        <v>1119.0609999999999</v>
      </c>
      <c r="E546" s="105">
        <f t="shared" si="352"/>
        <v>1113.837</v>
      </c>
      <c r="F546" s="106">
        <f t="shared" si="353"/>
        <v>45373</v>
      </c>
      <c r="G546" s="107">
        <f t="shared" si="358"/>
        <v>-4.6681994994016707E-3</v>
      </c>
      <c r="H546" s="108">
        <f t="shared" si="371"/>
        <v>45432</v>
      </c>
      <c r="I546" s="108">
        <f t="shared" si="359"/>
        <v>45432</v>
      </c>
      <c r="J546" s="109">
        <f t="shared" si="367"/>
        <v>19</v>
      </c>
      <c r="K546" s="109">
        <f t="shared" si="356"/>
        <v>13</v>
      </c>
      <c r="L546" s="8">
        <f t="shared" si="368"/>
        <v>1</v>
      </c>
      <c r="M546" s="110">
        <f t="shared" si="355"/>
        <v>1</v>
      </c>
      <c r="N546" s="110">
        <f t="shared" si="376"/>
        <v>1.0301741644067797</v>
      </c>
      <c r="O546" s="103">
        <f t="shared" si="354"/>
        <v>1.0301741600000001</v>
      </c>
      <c r="P546" s="103">
        <f t="shared" si="360"/>
        <v>403.33569148999999</v>
      </c>
      <c r="Q546" s="11">
        <f t="shared" si="374"/>
        <v>0</v>
      </c>
      <c r="R546" s="30">
        <f t="shared" si="369"/>
        <v>0</v>
      </c>
      <c r="S546" s="8">
        <f t="shared" si="361"/>
        <v>0</v>
      </c>
      <c r="T546" s="113">
        <f t="shared" si="370"/>
        <v>0.16</v>
      </c>
      <c r="U546" s="111">
        <f t="shared" si="351"/>
        <v>13</v>
      </c>
      <c r="V546" s="111">
        <v>252</v>
      </c>
      <c r="W546" s="110">
        <f t="shared" si="362"/>
        <v>1.0076859739999999</v>
      </c>
      <c r="X546" s="103">
        <f t="shared" si="363"/>
        <v>3.10002763</v>
      </c>
      <c r="Y546" s="103">
        <f t="shared" si="364"/>
        <v>0</v>
      </c>
      <c r="Z546" s="114" t="str">
        <f t="shared" si="372"/>
        <v>A+J=</v>
      </c>
      <c r="AA546" s="108">
        <f t="shared" si="373"/>
        <v>45432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22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3"/>
      <c r="DH546" s="1"/>
      <c r="DI546" s="1"/>
      <c r="DJ546" s="1"/>
      <c r="DK546" s="1"/>
      <c r="DL546" s="1"/>
      <c r="DM546" s="1"/>
      <c r="DN546" s="1"/>
      <c r="DO546" s="1"/>
      <c r="DP546" s="1"/>
      <c r="DQ546" s="4"/>
      <c r="DR546" s="1"/>
      <c r="DS546" s="1"/>
      <c r="DT546" s="1"/>
      <c r="DU546" s="1"/>
      <c r="DV546" s="1"/>
      <c r="DW546" s="1"/>
    </row>
    <row r="547" spans="1:127" ht="15" x14ac:dyDescent="0.2">
      <c r="A547" s="102">
        <f t="shared" si="365"/>
        <v>45423</v>
      </c>
      <c r="B547" s="103">
        <f t="shared" si="357"/>
        <v>406.67516741999998</v>
      </c>
      <c r="C547" s="180">
        <f t="shared" si="375"/>
        <v>391.52184858901467</v>
      </c>
      <c r="D547" s="104">
        <f t="shared" si="366"/>
        <v>1119.0609999999999</v>
      </c>
      <c r="E547" s="105">
        <f t="shared" si="352"/>
        <v>1113.837</v>
      </c>
      <c r="F547" s="106">
        <f t="shared" si="353"/>
        <v>45373</v>
      </c>
      <c r="G547" s="107">
        <f t="shared" si="358"/>
        <v>-4.6681994994016707E-3</v>
      </c>
      <c r="H547" s="108">
        <f t="shared" si="371"/>
        <v>45432</v>
      </c>
      <c r="I547" s="108">
        <f t="shared" si="359"/>
        <v>45432</v>
      </c>
      <c r="J547" s="109">
        <f t="shared" si="367"/>
        <v>19</v>
      </c>
      <c r="K547" s="109">
        <f t="shared" si="356"/>
        <v>14</v>
      </c>
      <c r="L547" s="8">
        <f t="shared" si="368"/>
        <v>1</v>
      </c>
      <c r="M547" s="110">
        <f t="shared" si="355"/>
        <v>1</v>
      </c>
      <c r="N547" s="110">
        <f t="shared" si="376"/>
        <v>1.0301741644067797</v>
      </c>
      <c r="O547" s="103">
        <f t="shared" si="354"/>
        <v>1.0301741600000001</v>
      </c>
      <c r="P547" s="103">
        <f t="shared" si="360"/>
        <v>403.33569148999999</v>
      </c>
      <c r="Q547" s="11">
        <f t="shared" si="374"/>
        <v>0</v>
      </c>
      <c r="R547" s="30">
        <f t="shared" si="369"/>
        <v>0</v>
      </c>
      <c r="S547" s="8">
        <f t="shared" si="361"/>
        <v>0</v>
      </c>
      <c r="T547" s="113">
        <f t="shared" si="370"/>
        <v>0.16</v>
      </c>
      <c r="U547" s="111">
        <f t="shared" si="351"/>
        <v>14</v>
      </c>
      <c r="V547" s="111">
        <v>252</v>
      </c>
      <c r="W547" s="110">
        <f t="shared" si="362"/>
        <v>1.0082796439999999</v>
      </c>
      <c r="X547" s="103">
        <f t="shared" si="363"/>
        <v>3.3394759299999999</v>
      </c>
      <c r="Y547" s="103">
        <f t="shared" si="364"/>
        <v>0</v>
      </c>
      <c r="Z547" s="114" t="str">
        <f t="shared" si="372"/>
        <v>A+J=</v>
      </c>
      <c r="AA547" s="108">
        <f t="shared" si="373"/>
        <v>45432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22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3"/>
      <c r="DH547" s="1"/>
      <c r="DI547" s="1"/>
      <c r="DJ547" s="1"/>
      <c r="DK547" s="1"/>
      <c r="DL547" s="1"/>
      <c r="DM547" s="1"/>
      <c r="DN547" s="1"/>
      <c r="DO547" s="1"/>
      <c r="DP547" s="1"/>
      <c r="DQ547" s="4"/>
      <c r="DR547" s="1"/>
      <c r="DS547" s="1"/>
      <c r="DT547" s="1"/>
      <c r="DU547" s="1"/>
      <c r="DV547" s="1"/>
      <c r="DW547" s="1"/>
    </row>
    <row r="548" spans="1:127" ht="15" x14ac:dyDescent="0.2">
      <c r="A548" s="102">
        <f t="shared" si="365"/>
        <v>45424</v>
      </c>
      <c r="B548" s="103">
        <f t="shared" si="357"/>
        <v>406.67516741999998</v>
      </c>
      <c r="C548" s="180">
        <f t="shared" si="375"/>
        <v>391.52184858901467</v>
      </c>
      <c r="D548" s="104">
        <f t="shared" si="366"/>
        <v>1119.0609999999999</v>
      </c>
      <c r="E548" s="105">
        <f t="shared" si="352"/>
        <v>1113.837</v>
      </c>
      <c r="F548" s="106">
        <f t="shared" si="353"/>
        <v>45373</v>
      </c>
      <c r="G548" s="107">
        <f t="shared" si="358"/>
        <v>-4.6681994994016707E-3</v>
      </c>
      <c r="H548" s="108">
        <f t="shared" si="371"/>
        <v>45432</v>
      </c>
      <c r="I548" s="108">
        <f t="shared" si="359"/>
        <v>45432</v>
      </c>
      <c r="J548" s="109">
        <f t="shared" si="367"/>
        <v>19</v>
      </c>
      <c r="K548" s="109">
        <f t="shared" si="356"/>
        <v>14</v>
      </c>
      <c r="L548" s="8">
        <f t="shared" si="368"/>
        <v>1</v>
      </c>
      <c r="M548" s="110">
        <f t="shared" si="355"/>
        <v>1</v>
      </c>
      <c r="N548" s="110">
        <f t="shared" si="376"/>
        <v>1.0301741644067797</v>
      </c>
      <c r="O548" s="103">
        <f t="shared" si="354"/>
        <v>1.0301741600000001</v>
      </c>
      <c r="P548" s="103">
        <f t="shared" si="360"/>
        <v>403.33569148999999</v>
      </c>
      <c r="Q548" s="11">
        <f t="shared" si="374"/>
        <v>0</v>
      </c>
      <c r="R548" s="30">
        <f t="shared" si="369"/>
        <v>0</v>
      </c>
      <c r="S548" s="8">
        <f t="shared" si="361"/>
        <v>0</v>
      </c>
      <c r="T548" s="113">
        <f t="shared" si="370"/>
        <v>0.16</v>
      </c>
      <c r="U548" s="111">
        <f t="shared" si="351"/>
        <v>14</v>
      </c>
      <c r="V548" s="111">
        <v>252</v>
      </c>
      <c r="W548" s="110">
        <f t="shared" si="362"/>
        <v>1.0082796439999999</v>
      </c>
      <c r="X548" s="103">
        <f t="shared" si="363"/>
        <v>3.3394759299999999</v>
      </c>
      <c r="Y548" s="103">
        <f t="shared" si="364"/>
        <v>0</v>
      </c>
      <c r="Z548" s="114" t="str">
        <f t="shared" si="372"/>
        <v>A+J=</v>
      </c>
      <c r="AA548" s="108">
        <f t="shared" si="373"/>
        <v>45432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22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3"/>
      <c r="DH548" s="1"/>
      <c r="DI548" s="1"/>
      <c r="DJ548" s="1"/>
      <c r="DK548" s="1"/>
      <c r="DL548" s="1"/>
      <c r="DM548" s="1"/>
      <c r="DN548" s="1"/>
      <c r="DO548" s="1"/>
      <c r="DP548" s="1"/>
      <c r="DQ548" s="4"/>
      <c r="DR548" s="1"/>
      <c r="DS548" s="1"/>
      <c r="DT548" s="1"/>
      <c r="DU548" s="1"/>
      <c r="DV548" s="1"/>
      <c r="DW548" s="1"/>
    </row>
    <row r="549" spans="1:127" ht="15" x14ac:dyDescent="0.2">
      <c r="A549" s="102">
        <f t="shared" si="365"/>
        <v>45425</v>
      </c>
      <c r="B549" s="103">
        <f t="shared" si="357"/>
        <v>406.67516741999998</v>
      </c>
      <c r="C549" s="180">
        <f t="shared" si="375"/>
        <v>391.52184858901467</v>
      </c>
      <c r="D549" s="104">
        <f t="shared" si="366"/>
        <v>1119.0609999999999</v>
      </c>
      <c r="E549" s="105">
        <f t="shared" si="352"/>
        <v>1113.837</v>
      </c>
      <c r="F549" s="106">
        <f t="shared" si="353"/>
        <v>45373</v>
      </c>
      <c r="G549" s="107">
        <f t="shared" si="358"/>
        <v>-4.6681994994016707E-3</v>
      </c>
      <c r="H549" s="108">
        <f t="shared" si="371"/>
        <v>45432</v>
      </c>
      <c r="I549" s="108">
        <f t="shared" si="359"/>
        <v>45432</v>
      </c>
      <c r="J549" s="109">
        <f t="shared" si="367"/>
        <v>19</v>
      </c>
      <c r="K549" s="109">
        <f t="shared" si="356"/>
        <v>14</v>
      </c>
      <c r="L549" s="8">
        <f t="shared" si="368"/>
        <v>1</v>
      </c>
      <c r="M549" s="110">
        <f t="shared" si="355"/>
        <v>1</v>
      </c>
      <c r="N549" s="110">
        <f t="shared" si="376"/>
        <v>1.0301741644067797</v>
      </c>
      <c r="O549" s="103">
        <f t="shared" si="354"/>
        <v>1.0301741600000001</v>
      </c>
      <c r="P549" s="103">
        <f t="shared" si="360"/>
        <v>403.33569148999999</v>
      </c>
      <c r="Q549" s="11">
        <f t="shared" si="374"/>
        <v>0</v>
      </c>
      <c r="R549" s="30">
        <f t="shared" si="369"/>
        <v>0</v>
      </c>
      <c r="S549" s="8">
        <f t="shared" si="361"/>
        <v>0</v>
      </c>
      <c r="T549" s="113">
        <f t="shared" si="370"/>
        <v>0.16</v>
      </c>
      <c r="U549" s="111">
        <f t="shared" ref="U549:U612" si="377">IF(Q548&gt;0,1,IF(K549=K548,U548,U548+1))</f>
        <v>14</v>
      </c>
      <c r="V549" s="111">
        <v>252</v>
      </c>
      <c r="W549" s="110">
        <f t="shared" si="362"/>
        <v>1.0082796439999999</v>
      </c>
      <c r="X549" s="103">
        <f t="shared" si="363"/>
        <v>3.3394759299999999</v>
      </c>
      <c r="Y549" s="103">
        <f t="shared" si="364"/>
        <v>0</v>
      </c>
      <c r="Z549" s="114" t="str">
        <f t="shared" si="372"/>
        <v>A+J=</v>
      </c>
      <c r="AA549" s="108">
        <f t="shared" si="373"/>
        <v>45432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22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3"/>
      <c r="DH549" s="1"/>
      <c r="DI549" s="1"/>
      <c r="DJ549" s="1"/>
      <c r="DK549" s="1"/>
      <c r="DL549" s="1"/>
      <c r="DM549" s="1"/>
      <c r="DN549" s="1"/>
      <c r="DO549" s="1"/>
      <c r="DP549" s="1"/>
      <c r="DQ549" s="4"/>
      <c r="DR549" s="1"/>
      <c r="DS549" s="1"/>
      <c r="DT549" s="1"/>
      <c r="DU549" s="1"/>
      <c r="DV549" s="1"/>
      <c r="DW549" s="1"/>
    </row>
    <row r="550" spans="1:127" ht="15" x14ac:dyDescent="0.2">
      <c r="A550" s="102">
        <f t="shared" si="365"/>
        <v>45426</v>
      </c>
      <c r="B550" s="103">
        <f t="shared" si="357"/>
        <v>406.91475688999998</v>
      </c>
      <c r="C550" s="180">
        <f t="shared" si="375"/>
        <v>391.52184858901467</v>
      </c>
      <c r="D550" s="104">
        <f t="shared" si="366"/>
        <v>1119.0609999999999</v>
      </c>
      <c r="E550" s="105">
        <f t="shared" si="352"/>
        <v>1113.837</v>
      </c>
      <c r="F550" s="106">
        <f t="shared" si="353"/>
        <v>45373</v>
      </c>
      <c r="G550" s="107">
        <f t="shared" si="358"/>
        <v>-4.6681994994016707E-3</v>
      </c>
      <c r="H550" s="108">
        <f t="shared" si="371"/>
        <v>45432</v>
      </c>
      <c r="I550" s="108">
        <f t="shared" si="359"/>
        <v>45432</v>
      </c>
      <c r="J550" s="109">
        <f t="shared" si="367"/>
        <v>19</v>
      </c>
      <c r="K550" s="109">
        <f t="shared" si="356"/>
        <v>15</v>
      </c>
      <c r="L550" s="8">
        <f t="shared" si="368"/>
        <v>1</v>
      </c>
      <c r="M550" s="110">
        <f t="shared" si="355"/>
        <v>1</v>
      </c>
      <c r="N550" s="110">
        <f t="shared" si="376"/>
        <v>1.0301741644067797</v>
      </c>
      <c r="O550" s="103">
        <f t="shared" si="354"/>
        <v>1.0301741600000001</v>
      </c>
      <c r="P550" s="103">
        <f t="shared" si="360"/>
        <v>403.33569148999999</v>
      </c>
      <c r="Q550" s="11">
        <f t="shared" si="374"/>
        <v>0</v>
      </c>
      <c r="R550" s="30">
        <f t="shared" si="369"/>
        <v>0</v>
      </c>
      <c r="S550" s="8">
        <f t="shared" si="361"/>
        <v>0</v>
      </c>
      <c r="T550" s="113">
        <f t="shared" si="370"/>
        <v>0.16</v>
      </c>
      <c r="U550" s="111">
        <f t="shared" si="377"/>
        <v>15</v>
      </c>
      <c r="V550" s="111">
        <v>252</v>
      </c>
      <c r="W550" s="110">
        <f t="shared" si="362"/>
        <v>1.008873664</v>
      </c>
      <c r="X550" s="103">
        <f t="shared" si="363"/>
        <v>3.5790654000000002</v>
      </c>
      <c r="Y550" s="103">
        <f t="shared" si="364"/>
        <v>0</v>
      </c>
      <c r="Z550" s="114" t="str">
        <f t="shared" si="372"/>
        <v>A+J=</v>
      </c>
      <c r="AA550" s="108">
        <f t="shared" si="373"/>
        <v>45432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22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3"/>
      <c r="DH550" s="1"/>
      <c r="DI550" s="1"/>
      <c r="DJ550" s="1"/>
      <c r="DK550" s="1"/>
      <c r="DL550" s="1"/>
      <c r="DM550" s="1"/>
      <c r="DN550" s="1"/>
      <c r="DO550" s="1"/>
      <c r="DP550" s="1"/>
      <c r="DQ550" s="4"/>
      <c r="DR550" s="1"/>
      <c r="DS550" s="1"/>
      <c r="DT550" s="1"/>
      <c r="DU550" s="1"/>
      <c r="DV550" s="1"/>
      <c r="DW550" s="1"/>
    </row>
    <row r="551" spans="1:127" ht="15" x14ac:dyDescent="0.2">
      <c r="A551" s="102">
        <f t="shared" si="365"/>
        <v>45427</v>
      </c>
      <c r="B551" s="103">
        <f t="shared" si="357"/>
        <v>407.15448712</v>
      </c>
      <c r="C551" s="180">
        <f t="shared" si="375"/>
        <v>391.52184858901467</v>
      </c>
      <c r="D551" s="104">
        <f t="shared" si="366"/>
        <v>1119.0609999999999</v>
      </c>
      <c r="E551" s="105">
        <f t="shared" si="352"/>
        <v>1113.837</v>
      </c>
      <c r="F551" s="106">
        <f t="shared" si="353"/>
        <v>45373</v>
      </c>
      <c r="G551" s="107">
        <f t="shared" si="358"/>
        <v>-4.6681994994016707E-3</v>
      </c>
      <c r="H551" s="108">
        <f t="shared" si="371"/>
        <v>45432</v>
      </c>
      <c r="I551" s="108">
        <f t="shared" si="359"/>
        <v>45432</v>
      </c>
      <c r="J551" s="109">
        <f t="shared" si="367"/>
        <v>19</v>
      </c>
      <c r="K551" s="109">
        <f t="shared" si="356"/>
        <v>16</v>
      </c>
      <c r="L551" s="8">
        <f t="shared" si="368"/>
        <v>1</v>
      </c>
      <c r="M551" s="110">
        <f t="shared" si="355"/>
        <v>1</v>
      </c>
      <c r="N551" s="110">
        <f t="shared" si="376"/>
        <v>1.0301741644067797</v>
      </c>
      <c r="O551" s="103">
        <f t="shared" si="354"/>
        <v>1.0301741600000001</v>
      </c>
      <c r="P551" s="103">
        <f t="shared" si="360"/>
        <v>403.33569148999999</v>
      </c>
      <c r="Q551" s="11">
        <f t="shared" si="374"/>
        <v>0</v>
      </c>
      <c r="R551" s="30">
        <f t="shared" si="369"/>
        <v>0</v>
      </c>
      <c r="S551" s="8">
        <f t="shared" si="361"/>
        <v>0</v>
      </c>
      <c r="T551" s="113">
        <f t="shared" si="370"/>
        <v>0.16</v>
      </c>
      <c r="U551" s="111">
        <f t="shared" si="377"/>
        <v>16</v>
      </c>
      <c r="V551" s="111">
        <v>252</v>
      </c>
      <c r="W551" s="110">
        <f t="shared" si="362"/>
        <v>1.0094680330000001</v>
      </c>
      <c r="X551" s="103">
        <f t="shared" si="363"/>
        <v>3.8187956299999999</v>
      </c>
      <c r="Y551" s="103">
        <f t="shared" si="364"/>
        <v>0</v>
      </c>
      <c r="Z551" s="114" t="str">
        <f t="shared" si="372"/>
        <v>A+J=</v>
      </c>
      <c r="AA551" s="108">
        <f t="shared" si="373"/>
        <v>45432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22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3"/>
      <c r="DH551" s="1"/>
      <c r="DI551" s="1"/>
      <c r="DJ551" s="1"/>
      <c r="DK551" s="1"/>
      <c r="DL551" s="1"/>
      <c r="DM551" s="1"/>
      <c r="DN551" s="1"/>
      <c r="DO551" s="1"/>
      <c r="DP551" s="1"/>
      <c r="DQ551" s="4"/>
      <c r="DR551" s="1"/>
      <c r="DS551" s="1"/>
      <c r="DT551" s="1"/>
      <c r="DU551" s="1"/>
      <c r="DV551" s="1"/>
      <c r="DW551" s="1"/>
    </row>
    <row r="552" spans="1:127" ht="15" x14ac:dyDescent="0.2">
      <c r="A552" s="102">
        <f t="shared" si="365"/>
        <v>45428</v>
      </c>
      <c r="B552" s="103">
        <f t="shared" si="357"/>
        <v>407.39435892</v>
      </c>
      <c r="C552" s="180">
        <f t="shared" si="375"/>
        <v>391.52184858901467</v>
      </c>
      <c r="D552" s="104">
        <f t="shared" si="366"/>
        <v>1119.0609999999999</v>
      </c>
      <c r="E552" s="105">
        <f t="shared" ref="E552:E615" si="378">IF($K552=1,VLOOKUP($A551,$AO$10:$AS$165,4),E551)</f>
        <v>1113.837</v>
      </c>
      <c r="F552" s="106">
        <f t="shared" ref="F552:F615" si="379">IF($K552=1,VLOOKUP($A551,$AO$10:$AS$165,5),F551)</f>
        <v>45373</v>
      </c>
      <c r="G552" s="107">
        <f t="shared" si="358"/>
        <v>-4.6681994994016707E-3</v>
      </c>
      <c r="H552" s="108">
        <f t="shared" si="371"/>
        <v>45432</v>
      </c>
      <c r="I552" s="108">
        <f t="shared" si="359"/>
        <v>45432</v>
      </c>
      <c r="J552" s="109">
        <f t="shared" si="367"/>
        <v>19</v>
      </c>
      <c r="K552" s="109">
        <f t="shared" si="356"/>
        <v>17</v>
      </c>
      <c r="L552" s="8">
        <f t="shared" si="368"/>
        <v>1</v>
      </c>
      <c r="M552" s="110">
        <f t="shared" si="355"/>
        <v>1</v>
      </c>
      <c r="N552" s="110">
        <f t="shared" si="376"/>
        <v>1.0301741644067797</v>
      </c>
      <c r="O552" s="103">
        <f t="shared" si="354"/>
        <v>1.0301741600000001</v>
      </c>
      <c r="P552" s="103">
        <f t="shared" si="360"/>
        <v>403.33569148999999</v>
      </c>
      <c r="Q552" s="11">
        <f t="shared" si="374"/>
        <v>0</v>
      </c>
      <c r="R552" s="30">
        <f t="shared" si="369"/>
        <v>0</v>
      </c>
      <c r="S552" s="8">
        <f t="shared" si="361"/>
        <v>0</v>
      </c>
      <c r="T552" s="113">
        <f t="shared" si="370"/>
        <v>0.16</v>
      </c>
      <c r="U552" s="111">
        <f t="shared" si="377"/>
        <v>17</v>
      </c>
      <c r="V552" s="111">
        <v>252</v>
      </c>
      <c r="W552" s="110">
        <f t="shared" si="362"/>
        <v>1.0100627529999999</v>
      </c>
      <c r="X552" s="103">
        <f t="shared" si="363"/>
        <v>4.0586674299999999</v>
      </c>
      <c r="Y552" s="103">
        <f t="shared" si="364"/>
        <v>0</v>
      </c>
      <c r="Z552" s="114" t="str">
        <f t="shared" si="372"/>
        <v>A+J=</v>
      </c>
      <c r="AA552" s="108">
        <f t="shared" si="373"/>
        <v>45432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22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3"/>
      <c r="DH552" s="1"/>
      <c r="DI552" s="1"/>
      <c r="DJ552" s="1"/>
      <c r="DK552" s="1"/>
      <c r="DL552" s="1"/>
      <c r="DM552" s="1"/>
      <c r="DN552" s="1"/>
      <c r="DO552" s="1"/>
      <c r="DP552" s="1"/>
      <c r="DQ552" s="4"/>
      <c r="DR552" s="1"/>
      <c r="DS552" s="1"/>
      <c r="DT552" s="1"/>
      <c r="DU552" s="1"/>
      <c r="DV552" s="1"/>
      <c r="DW552" s="1"/>
    </row>
    <row r="553" spans="1:127" ht="15" x14ac:dyDescent="0.2">
      <c r="A553" s="102">
        <f t="shared" si="365"/>
        <v>45429</v>
      </c>
      <c r="B553" s="103">
        <f t="shared" si="357"/>
        <v>407.63437189000001</v>
      </c>
      <c r="C553" s="180">
        <f t="shared" si="375"/>
        <v>391.52184858901467</v>
      </c>
      <c r="D553" s="104">
        <f t="shared" si="366"/>
        <v>1119.0609999999999</v>
      </c>
      <c r="E553" s="105">
        <f t="shared" si="378"/>
        <v>1113.837</v>
      </c>
      <c r="F553" s="106">
        <f t="shared" si="379"/>
        <v>45373</v>
      </c>
      <c r="G553" s="107">
        <f t="shared" si="358"/>
        <v>-4.6681994994016707E-3</v>
      </c>
      <c r="H553" s="108">
        <f t="shared" si="371"/>
        <v>45432</v>
      </c>
      <c r="I553" s="108">
        <f t="shared" si="359"/>
        <v>45432</v>
      </c>
      <c r="J553" s="109">
        <f t="shared" si="367"/>
        <v>19</v>
      </c>
      <c r="K553" s="109">
        <f t="shared" si="356"/>
        <v>18</v>
      </c>
      <c r="L553" s="8">
        <f t="shared" si="368"/>
        <v>1</v>
      </c>
      <c r="M553" s="110">
        <f t="shared" si="355"/>
        <v>1</v>
      </c>
      <c r="N553" s="110">
        <f t="shared" si="376"/>
        <v>1.0301741644067797</v>
      </c>
      <c r="O553" s="103">
        <f t="shared" ref="O553:O616" si="380">TRUNC(TRUNC((L553*N553),15),8)</f>
        <v>1.0301741600000001</v>
      </c>
      <c r="P553" s="103">
        <f t="shared" si="360"/>
        <v>403.33569148999999</v>
      </c>
      <c r="Q553" s="11">
        <f t="shared" si="374"/>
        <v>0</v>
      </c>
      <c r="R553" s="30">
        <f t="shared" si="369"/>
        <v>0</v>
      </c>
      <c r="S553" s="8">
        <f t="shared" si="361"/>
        <v>0</v>
      </c>
      <c r="T553" s="113">
        <f t="shared" si="370"/>
        <v>0.16</v>
      </c>
      <c r="U553" s="111">
        <f t="shared" si="377"/>
        <v>18</v>
      </c>
      <c r="V553" s="111">
        <v>252</v>
      </c>
      <c r="W553" s="110">
        <f t="shared" si="362"/>
        <v>1.0106578230000001</v>
      </c>
      <c r="X553" s="103">
        <f t="shared" si="363"/>
        <v>4.2986804000000003</v>
      </c>
      <c r="Y553" s="103">
        <f t="shared" si="364"/>
        <v>0</v>
      </c>
      <c r="Z553" s="114" t="str">
        <f t="shared" si="372"/>
        <v>A+J=</v>
      </c>
      <c r="AA553" s="108">
        <f t="shared" si="373"/>
        <v>45432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22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3"/>
      <c r="DH553" s="1"/>
      <c r="DI553" s="1"/>
      <c r="DJ553" s="1"/>
      <c r="DK553" s="1"/>
      <c r="DL553" s="1"/>
      <c r="DM553" s="1"/>
      <c r="DN553" s="1"/>
      <c r="DO553" s="1"/>
      <c r="DP553" s="1"/>
      <c r="DQ553" s="4"/>
      <c r="DR553" s="1"/>
      <c r="DS553" s="1"/>
      <c r="DT553" s="1"/>
      <c r="DU553" s="1"/>
      <c r="DV553" s="1"/>
      <c r="DW553" s="1"/>
    </row>
    <row r="554" spans="1:127" ht="15" x14ac:dyDescent="0.2">
      <c r="A554" s="102">
        <f t="shared" si="365"/>
        <v>45430</v>
      </c>
      <c r="B554" s="103">
        <f t="shared" si="357"/>
        <v>407.87452644000001</v>
      </c>
      <c r="C554" s="180">
        <f t="shared" si="375"/>
        <v>391.52184858901467</v>
      </c>
      <c r="D554" s="104">
        <f t="shared" si="366"/>
        <v>1119.0609999999999</v>
      </c>
      <c r="E554" s="105">
        <f t="shared" si="378"/>
        <v>1113.837</v>
      </c>
      <c r="F554" s="106">
        <f t="shared" si="379"/>
        <v>45373</v>
      </c>
      <c r="G554" s="107">
        <f t="shared" si="358"/>
        <v>-4.6681994994016707E-3</v>
      </c>
      <c r="H554" s="108">
        <f t="shared" si="371"/>
        <v>45432</v>
      </c>
      <c r="I554" s="108">
        <f t="shared" si="359"/>
        <v>45432</v>
      </c>
      <c r="J554" s="109">
        <f t="shared" si="367"/>
        <v>19</v>
      </c>
      <c r="K554" s="109">
        <f t="shared" si="356"/>
        <v>19</v>
      </c>
      <c r="L554" s="8">
        <f t="shared" si="368"/>
        <v>1</v>
      </c>
      <c r="M554" s="110">
        <f t="shared" ref="M554:M617" si="381">IF(I554&gt;I553,L553,M553)</f>
        <v>1</v>
      </c>
      <c r="N554" s="110">
        <f t="shared" si="376"/>
        <v>1.0301741644067797</v>
      </c>
      <c r="O554" s="103">
        <f t="shared" si="380"/>
        <v>1.0301741600000001</v>
      </c>
      <c r="P554" s="103">
        <f t="shared" si="360"/>
        <v>403.33569148999999</v>
      </c>
      <c r="Q554" s="11">
        <f t="shared" si="374"/>
        <v>0</v>
      </c>
      <c r="R554" s="30">
        <f t="shared" si="369"/>
        <v>0</v>
      </c>
      <c r="S554" s="8">
        <f t="shared" si="361"/>
        <v>0</v>
      </c>
      <c r="T554" s="113">
        <f t="shared" si="370"/>
        <v>0.16</v>
      </c>
      <c r="U554" s="111">
        <f t="shared" si="377"/>
        <v>19</v>
      </c>
      <c r="V554" s="111">
        <v>252</v>
      </c>
      <c r="W554" s="110">
        <f t="shared" si="362"/>
        <v>1.0112532439999999</v>
      </c>
      <c r="X554" s="103">
        <f t="shared" si="363"/>
        <v>4.53883495</v>
      </c>
      <c r="Y554" s="103">
        <f t="shared" si="364"/>
        <v>0</v>
      </c>
      <c r="Z554" s="114" t="str">
        <f t="shared" si="372"/>
        <v>A+J=</v>
      </c>
      <c r="AA554" s="108">
        <f t="shared" si="373"/>
        <v>45432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22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3"/>
      <c r="DH554" s="1"/>
      <c r="DI554" s="1"/>
      <c r="DJ554" s="1"/>
      <c r="DK554" s="1"/>
      <c r="DL554" s="1"/>
      <c r="DM554" s="1"/>
      <c r="DN554" s="1"/>
      <c r="DO554" s="1"/>
      <c r="DP554" s="1"/>
      <c r="DQ554" s="4"/>
      <c r="DR554" s="1"/>
      <c r="DS554" s="1"/>
      <c r="DT554" s="1"/>
      <c r="DU554" s="1"/>
      <c r="DV554" s="1"/>
      <c r="DW554" s="1"/>
    </row>
    <row r="555" spans="1:127" ht="15" x14ac:dyDescent="0.2">
      <c r="A555" s="102">
        <f t="shared" si="365"/>
        <v>45431</v>
      </c>
      <c r="B555" s="103">
        <f t="shared" si="357"/>
        <v>407.87452644000001</v>
      </c>
      <c r="C555" s="180">
        <f t="shared" si="375"/>
        <v>391.52184858901467</v>
      </c>
      <c r="D555" s="104">
        <f t="shared" si="366"/>
        <v>1119.0609999999999</v>
      </c>
      <c r="E555" s="105">
        <f t="shared" si="378"/>
        <v>1113.837</v>
      </c>
      <c r="F555" s="106">
        <f t="shared" si="379"/>
        <v>45373</v>
      </c>
      <c r="G555" s="107">
        <f t="shared" si="358"/>
        <v>-4.6681994994016707E-3</v>
      </c>
      <c r="H555" s="108">
        <f t="shared" si="371"/>
        <v>45432</v>
      </c>
      <c r="I555" s="108">
        <f t="shared" si="359"/>
        <v>45432</v>
      </c>
      <c r="J555" s="109">
        <f t="shared" si="367"/>
        <v>19</v>
      </c>
      <c r="K555" s="109">
        <f t="shared" si="356"/>
        <v>19</v>
      </c>
      <c r="L555" s="8">
        <f t="shared" si="368"/>
        <v>1</v>
      </c>
      <c r="M555" s="110">
        <f t="shared" si="381"/>
        <v>1</v>
      </c>
      <c r="N555" s="110">
        <f t="shared" si="376"/>
        <v>1.0301741644067797</v>
      </c>
      <c r="O555" s="103">
        <f t="shared" si="380"/>
        <v>1.0301741600000001</v>
      </c>
      <c r="P555" s="103">
        <f t="shared" si="360"/>
        <v>403.33569148999999</v>
      </c>
      <c r="Q555" s="11">
        <f t="shared" si="374"/>
        <v>0</v>
      </c>
      <c r="R555" s="30">
        <f t="shared" si="369"/>
        <v>0</v>
      </c>
      <c r="S555" s="8">
        <f t="shared" si="361"/>
        <v>0</v>
      </c>
      <c r="T555" s="113">
        <f t="shared" si="370"/>
        <v>0.16</v>
      </c>
      <c r="U555" s="111">
        <f t="shared" si="377"/>
        <v>19</v>
      </c>
      <c r="V555" s="111">
        <v>252</v>
      </c>
      <c r="W555" s="110">
        <f t="shared" si="362"/>
        <v>1.0112532439999999</v>
      </c>
      <c r="X555" s="103">
        <f t="shared" si="363"/>
        <v>4.53883495</v>
      </c>
      <c r="Y555" s="103">
        <f t="shared" si="364"/>
        <v>0</v>
      </c>
      <c r="Z555" s="114" t="str">
        <f t="shared" si="372"/>
        <v>A+J=</v>
      </c>
      <c r="AA555" s="108">
        <f t="shared" si="373"/>
        <v>45432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22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3"/>
      <c r="DH555" s="1"/>
      <c r="DI555" s="1"/>
      <c r="DJ555" s="1"/>
      <c r="DK555" s="1"/>
      <c r="DL555" s="1"/>
      <c r="DM555" s="1"/>
      <c r="DN555" s="1"/>
      <c r="DO555" s="1"/>
      <c r="DP555" s="1"/>
      <c r="DQ555" s="4"/>
      <c r="DR555" s="1"/>
      <c r="DS555" s="1"/>
      <c r="DT555" s="1"/>
      <c r="DU555" s="1"/>
      <c r="DV555" s="1"/>
      <c r="DW555" s="1"/>
    </row>
    <row r="556" spans="1:127" ht="15" x14ac:dyDescent="0.2">
      <c r="A556" s="102">
        <f t="shared" si="365"/>
        <v>45432</v>
      </c>
      <c r="B556" s="103">
        <f t="shared" si="357"/>
        <v>407.87452644000001</v>
      </c>
      <c r="C556" s="180">
        <f t="shared" si="375"/>
        <v>391.52184858901467</v>
      </c>
      <c r="D556" s="104">
        <f t="shared" si="366"/>
        <v>1119.0609999999999</v>
      </c>
      <c r="E556" s="105">
        <f t="shared" si="378"/>
        <v>1113.837</v>
      </c>
      <c r="F556" s="106">
        <f t="shared" si="379"/>
        <v>45373</v>
      </c>
      <c r="G556" s="107">
        <f t="shared" si="358"/>
        <v>-4.6681994994016707E-3</v>
      </c>
      <c r="H556" s="108">
        <f t="shared" si="371"/>
        <v>45463</v>
      </c>
      <c r="I556" s="108">
        <f t="shared" si="359"/>
        <v>45432</v>
      </c>
      <c r="J556" s="109">
        <f t="shared" si="367"/>
        <v>19</v>
      </c>
      <c r="K556" s="109">
        <f t="shared" ref="K556:K619" si="382">(J556-(NETWORKDAYS(A556,I556,AD$171:AD$502)-1))</f>
        <v>19</v>
      </c>
      <c r="L556" s="8">
        <f t="shared" si="368"/>
        <v>1</v>
      </c>
      <c r="M556" s="110">
        <f t="shared" si="381"/>
        <v>1</v>
      </c>
      <c r="N556" s="110">
        <f t="shared" si="376"/>
        <v>1.0301741644067797</v>
      </c>
      <c r="O556" s="103">
        <f t="shared" si="380"/>
        <v>1.0301741600000001</v>
      </c>
      <c r="P556" s="103">
        <f t="shared" si="360"/>
        <v>403.33569148999999</v>
      </c>
      <c r="Q556" s="11">
        <f t="shared" si="374"/>
        <v>18</v>
      </c>
      <c r="R556" s="30">
        <f t="shared" si="369"/>
        <v>6.6952999999999999E-2</v>
      </c>
      <c r="S556" s="8">
        <f t="shared" si="361"/>
        <v>27.004534549999999</v>
      </c>
      <c r="T556" s="113">
        <f t="shared" si="370"/>
        <v>0.16</v>
      </c>
      <c r="U556" s="111">
        <f t="shared" si="377"/>
        <v>19</v>
      </c>
      <c r="V556" s="111">
        <v>252</v>
      </c>
      <c r="W556" s="110">
        <f t="shared" si="362"/>
        <v>1.0112532439999999</v>
      </c>
      <c r="X556" s="103">
        <f t="shared" si="363"/>
        <v>4.53883495</v>
      </c>
      <c r="Y556" s="103">
        <f t="shared" si="364"/>
        <v>31.543369499999997</v>
      </c>
      <c r="Z556" s="114" t="str">
        <f t="shared" si="372"/>
        <v>A+J=</v>
      </c>
      <c r="AA556" s="108">
        <f t="shared" si="373"/>
        <v>45432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22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3"/>
      <c r="DH556" s="1"/>
      <c r="DI556" s="1"/>
      <c r="DJ556" s="1"/>
      <c r="DK556" s="1"/>
      <c r="DL556" s="1"/>
      <c r="DM556" s="1"/>
      <c r="DN556" s="1"/>
      <c r="DO556" s="1"/>
      <c r="DP556" s="1"/>
      <c r="DQ556" s="4"/>
      <c r="DR556" s="1"/>
      <c r="DS556" s="1"/>
      <c r="DT556" s="1"/>
      <c r="DU556" s="1"/>
      <c r="DV556" s="1"/>
      <c r="DW556" s="1"/>
    </row>
    <row r="557" spans="1:127" ht="15" x14ac:dyDescent="0.2">
      <c r="A557" s="102">
        <f t="shared" si="365"/>
        <v>45433</v>
      </c>
      <c r="B557" s="103">
        <f t="shared" si="357"/>
        <v>376.60569488000004</v>
      </c>
      <c r="C557" s="180">
        <f t="shared" si="375"/>
        <v>365.30828626281539</v>
      </c>
      <c r="D557" s="104">
        <f t="shared" si="366"/>
        <v>1113.837</v>
      </c>
      <c r="E557" s="105">
        <f t="shared" si="378"/>
        <v>1117.28</v>
      </c>
      <c r="F557" s="106">
        <f t="shared" si="379"/>
        <v>45402</v>
      </c>
      <c r="G557" s="107">
        <f t="shared" si="358"/>
        <v>3.0911165637341753E-3</v>
      </c>
      <c r="H557" s="108">
        <f t="shared" si="371"/>
        <v>45463</v>
      </c>
      <c r="I557" s="108">
        <f t="shared" si="359"/>
        <v>45463</v>
      </c>
      <c r="J557" s="109">
        <f t="shared" si="367"/>
        <v>22</v>
      </c>
      <c r="K557" s="109">
        <f t="shared" si="382"/>
        <v>1</v>
      </c>
      <c r="L557" s="8">
        <f t="shared" si="368"/>
        <v>1.00014029</v>
      </c>
      <c r="M557" s="110">
        <f t="shared" si="381"/>
        <v>1</v>
      </c>
      <c r="N557" s="110">
        <f t="shared" si="376"/>
        <v>1.0301741644067797</v>
      </c>
      <c r="O557" s="103">
        <f t="shared" si="380"/>
        <v>1.0303186799999999</v>
      </c>
      <c r="P557" s="103">
        <f t="shared" si="360"/>
        <v>376.38395129000003</v>
      </c>
      <c r="Q557" s="11">
        <f t="shared" si="374"/>
        <v>0</v>
      </c>
      <c r="R557" s="30">
        <f t="shared" si="369"/>
        <v>0</v>
      </c>
      <c r="S557" s="8">
        <f t="shared" si="361"/>
        <v>0</v>
      </c>
      <c r="T557" s="113">
        <f t="shared" si="370"/>
        <v>0.16</v>
      </c>
      <c r="U557" s="111">
        <f t="shared" si="377"/>
        <v>1</v>
      </c>
      <c r="V557" s="111">
        <v>252</v>
      </c>
      <c r="W557" s="110">
        <f t="shared" si="362"/>
        <v>1.0005891419999999</v>
      </c>
      <c r="X557" s="103">
        <f t="shared" si="363"/>
        <v>0.22174358999999999</v>
      </c>
      <c r="Y557" s="103">
        <f t="shared" si="364"/>
        <v>0</v>
      </c>
      <c r="Z557" s="114" t="str">
        <f t="shared" si="372"/>
        <v>A+J=</v>
      </c>
      <c r="AA557" s="108">
        <f t="shared" si="373"/>
        <v>45463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22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3"/>
      <c r="DH557" s="1"/>
      <c r="DI557" s="1"/>
      <c r="DJ557" s="1"/>
      <c r="DK557" s="1"/>
      <c r="DL557" s="1"/>
      <c r="DM557" s="1"/>
      <c r="DN557" s="1"/>
      <c r="DO557" s="1"/>
      <c r="DP557" s="1"/>
      <c r="DQ557" s="4"/>
      <c r="DR557" s="1"/>
      <c r="DS557" s="1"/>
      <c r="DT557" s="1"/>
      <c r="DU557" s="1"/>
      <c r="DV557" s="1"/>
      <c r="DW557" s="1"/>
    </row>
    <row r="558" spans="1:127" ht="15" x14ac:dyDescent="0.2">
      <c r="A558" s="102">
        <f t="shared" si="365"/>
        <v>45434</v>
      </c>
      <c r="B558" s="103">
        <f t="shared" si="357"/>
        <v>376.88043991000001</v>
      </c>
      <c r="C558" s="180">
        <f t="shared" si="375"/>
        <v>365.30828626281539</v>
      </c>
      <c r="D558" s="104">
        <f t="shared" si="366"/>
        <v>1113.837</v>
      </c>
      <c r="E558" s="105">
        <f t="shared" si="378"/>
        <v>1117.28</v>
      </c>
      <c r="F558" s="106">
        <f t="shared" si="379"/>
        <v>45402</v>
      </c>
      <c r="G558" s="107">
        <f t="shared" si="358"/>
        <v>3.0911165637341753E-3</v>
      </c>
      <c r="H558" s="108">
        <f t="shared" si="371"/>
        <v>45463</v>
      </c>
      <c r="I558" s="108">
        <f t="shared" si="359"/>
        <v>45463</v>
      </c>
      <c r="J558" s="109">
        <f t="shared" si="367"/>
        <v>22</v>
      </c>
      <c r="K558" s="109">
        <f t="shared" si="382"/>
        <v>2</v>
      </c>
      <c r="L558" s="8">
        <f t="shared" si="368"/>
        <v>1.0002806099999999</v>
      </c>
      <c r="M558" s="110">
        <f t="shared" si="381"/>
        <v>1</v>
      </c>
      <c r="N558" s="110">
        <f t="shared" si="376"/>
        <v>1.0301741644067797</v>
      </c>
      <c r="O558" s="103">
        <f t="shared" si="380"/>
        <v>1.03046324</v>
      </c>
      <c r="P558" s="103">
        <f t="shared" si="360"/>
        <v>376.43676026000003</v>
      </c>
      <c r="Q558" s="11">
        <f t="shared" si="374"/>
        <v>0</v>
      </c>
      <c r="R558" s="30">
        <f t="shared" si="369"/>
        <v>0</v>
      </c>
      <c r="S558" s="8">
        <f t="shared" si="361"/>
        <v>0</v>
      </c>
      <c r="T558" s="113">
        <f t="shared" si="370"/>
        <v>0.16</v>
      </c>
      <c r="U558" s="111">
        <f t="shared" si="377"/>
        <v>2</v>
      </c>
      <c r="V558" s="111">
        <v>252</v>
      </c>
      <c r="W558" s="110">
        <f t="shared" si="362"/>
        <v>1.0011786300000001</v>
      </c>
      <c r="X558" s="103">
        <f t="shared" si="363"/>
        <v>0.44367964999999998</v>
      </c>
      <c r="Y558" s="103">
        <f t="shared" si="364"/>
        <v>0</v>
      </c>
      <c r="Z558" s="114" t="str">
        <f t="shared" si="372"/>
        <v>A+J=</v>
      </c>
      <c r="AA558" s="108">
        <f t="shared" si="373"/>
        <v>45463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22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3"/>
      <c r="DH558" s="1"/>
      <c r="DI558" s="1"/>
      <c r="DJ558" s="1"/>
      <c r="DK558" s="1"/>
      <c r="DL558" s="1"/>
      <c r="DM558" s="1"/>
      <c r="DN558" s="1"/>
      <c r="DO558" s="1"/>
      <c r="DP558" s="1"/>
      <c r="DQ558" s="4"/>
      <c r="DR558" s="1"/>
      <c r="DS558" s="1"/>
      <c r="DT558" s="1"/>
      <c r="DU558" s="1"/>
      <c r="DV558" s="1"/>
      <c r="DW558" s="1"/>
    </row>
    <row r="559" spans="1:127" ht="15" x14ac:dyDescent="0.2">
      <c r="A559" s="102">
        <f t="shared" si="365"/>
        <v>45435</v>
      </c>
      <c r="B559" s="103">
        <f t="shared" si="357"/>
        <v>377.15538226000001</v>
      </c>
      <c r="C559" s="180">
        <f t="shared" si="375"/>
        <v>365.30828626281539</v>
      </c>
      <c r="D559" s="104">
        <f t="shared" si="366"/>
        <v>1113.837</v>
      </c>
      <c r="E559" s="105">
        <f t="shared" si="378"/>
        <v>1117.28</v>
      </c>
      <c r="F559" s="106">
        <f t="shared" si="379"/>
        <v>45402</v>
      </c>
      <c r="G559" s="107">
        <f t="shared" si="358"/>
        <v>3.0911165637341753E-3</v>
      </c>
      <c r="H559" s="108">
        <f t="shared" si="371"/>
        <v>45463</v>
      </c>
      <c r="I559" s="108">
        <f t="shared" si="359"/>
        <v>45463</v>
      </c>
      <c r="J559" s="109">
        <f t="shared" si="367"/>
        <v>22</v>
      </c>
      <c r="K559" s="109">
        <f t="shared" si="382"/>
        <v>3</v>
      </c>
      <c r="L559" s="8">
        <f t="shared" si="368"/>
        <v>1.0004209500000001</v>
      </c>
      <c r="M559" s="110">
        <f t="shared" si="381"/>
        <v>1</v>
      </c>
      <c r="N559" s="110">
        <f t="shared" si="376"/>
        <v>1.0301741644067797</v>
      </c>
      <c r="O559" s="103">
        <f t="shared" si="380"/>
        <v>1.03060781</v>
      </c>
      <c r="P559" s="103">
        <f t="shared" si="360"/>
        <v>376.48957288000003</v>
      </c>
      <c r="Q559" s="11">
        <f t="shared" si="374"/>
        <v>0</v>
      </c>
      <c r="R559" s="30">
        <f t="shared" si="369"/>
        <v>0</v>
      </c>
      <c r="S559" s="8">
        <f t="shared" si="361"/>
        <v>0</v>
      </c>
      <c r="T559" s="113">
        <f t="shared" si="370"/>
        <v>0.16</v>
      </c>
      <c r="U559" s="111">
        <f t="shared" si="377"/>
        <v>3</v>
      </c>
      <c r="V559" s="111">
        <v>252</v>
      </c>
      <c r="W559" s="110">
        <f t="shared" si="362"/>
        <v>1.001768467</v>
      </c>
      <c r="X559" s="103">
        <f t="shared" si="363"/>
        <v>0.66580938000000001</v>
      </c>
      <c r="Y559" s="103">
        <f t="shared" si="364"/>
        <v>0</v>
      </c>
      <c r="Z559" s="114" t="str">
        <f t="shared" si="372"/>
        <v>A+J=</v>
      </c>
      <c r="AA559" s="108">
        <f t="shared" si="373"/>
        <v>45463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22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3"/>
      <c r="DH559" s="1"/>
      <c r="DI559" s="1"/>
      <c r="DJ559" s="1"/>
      <c r="DK559" s="1"/>
      <c r="DL559" s="1"/>
      <c r="DM559" s="1"/>
      <c r="DN559" s="1"/>
      <c r="DO559" s="1"/>
      <c r="DP559" s="1"/>
      <c r="DQ559" s="4"/>
      <c r="DR559" s="1"/>
      <c r="DS559" s="1"/>
      <c r="DT559" s="1"/>
      <c r="DU559" s="1"/>
      <c r="DV559" s="1"/>
      <c r="DW559" s="1"/>
    </row>
    <row r="560" spans="1:127" ht="15" x14ac:dyDescent="0.2">
      <c r="A560" s="102">
        <f t="shared" si="365"/>
        <v>45436</v>
      </c>
      <c r="B560" s="103">
        <f t="shared" si="357"/>
        <v>377.43052817</v>
      </c>
      <c r="C560" s="180">
        <f t="shared" si="375"/>
        <v>365.30828626281539</v>
      </c>
      <c r="D560" s="104">
        <f t="shared" si="366"/>
        <v>1113.837</v>
      </c>
      <c r="E560" s="105">
        <f t="shared" si="378"/>
        <v>1117.28</v>
      </c>
      <c r="F560" s="106">
        <f t="shared" si="379"/>
        <v>45402</v>
      </c>
      <c r="G560" s="107">
        <f t="shared" si="358"/>
        <v>3.0911165637341753E-3</v>
      </c>
      <c r="H560" s="108">
        <f t="shared" si="371"/>
        <v>45463</v>
      </c>
      <c r="I560" s="108">
        <f t="shared" si="359"/>
        <v>45463</v>
      </c>
      <c r="J560" s="109">
        <f t="shared" si="367"/>
        <v>22</v>
      </c>
      <c r="K560" s="109">
        <f t="shared" si="382"/>
        <v>4</v>
      </c>
      <c r="L560" s="8">
        <f t="shared" si="368"/>
        <v>1.0005613099999999</v>
      </c>
      <c r="M560" s="110">
        <f t="shared" si="381"/>
        <v>1</v>
      </c>
      <c r="N560" s="110">
        <f t="shared" si="376"/>
        <v>1.0301741644067797</v>
      </c>
      <c r="O560" s="103">
        <f t="shared" si="380"/>
        <v>1.0307524100000001</v>
      </c>
      <c r="P560" s="103">
        <f t="shared" si="360"/>
        <v>376.54239645000001</v>
      </c>
      <c r="Q560" s="11">
        <f t="shared" si="374"/>
        <v>0</v>
      </c>
      <c r="R560" s="30">
        <f t="shared" si="369"/>
        <v>0</v>
      </c>
      <c r="S560" s="8">
        <f t="shared" si="361"/>
        <v>0</v>
      </c>
      <c r="T560" s="113">
        <f t="shared" si="370"/>
        <v>0.16</v>
      </c>
      <c r="U560" s="111">
        <f t="shared" si="377"/>
        <v>4</v>
      </c>
      <c r="V560" s="111">
        <v>252</v>
      </c>
      <c r="W560" s="110">
        <f t="shared" si="362"/>
        <v>1.0023586499999999</v>
      </c>
      <c r="X560" s="103">
        <f t="shared" si="363"/>
        <v>0.88813171999999996</v>
      </c>
      <c r="Y560" s="103">
        <f t="shared" si="364"/>
        <v>0</v>
      </c>
      <c r="Z560" s="114" t="str">
        <f t="shared" si="372"/>
        <v>A+J=</v>
      </c>
      <c r="AA560" s="108">
        <f t="shared" si="373"/>
        <v>45463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22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3"/>
      <c r="DH560" s="1"/>
      <c r="DI560" s="1"/>
      <c r="DJ560" s="1"/>
      <c r="DK560" s="1"/>
      <c r="DL560" s="1"/>
      <c r="DM560" s="1"/>
      <c r="DN560" s="1"/>
      <c r="DO560" s="1"/>
      <c r="DP560" s="1"/>
      <c r="DQ560" s="4"/>
      <c r="DR560" s="1"/>
      <c r="DS560" s="1"/>
      <c r="DT560" s="1"/>
      <c r="DU560" s="1"/>
      <c r="DV560" s="1"/>
      <c r="DW560" s="1"/>
    </row>
    <row r="561" spans="1:127" ht="15" x14ac:dyDescent="0.2">
      <c r="A561" s="102">
        <f t="shared" si="365"/>
        <v>45437</v>
      </c>
      <c r="B561" s="103">
        <f t="shared" si="357"/>
        <v>377.70586787000002</v>
      </c>
      <c r="C561" s="180">
        <f t="shared" si="375"/>
        <v>365.30828626281539</v>
      </c>
      <c r="D561" s="104">
        <f t="shared" si="366"/>
        <v>1113.837</v>
      </c>
      <c r="E561" s="105">
        <f t="shared" si="378"/>
        <v>1117.28</v>
      </c>
      <c r="F561" s="106">
        <f t="shared" si="379"/>
        <v>45402</v>
      </c>
      <c r="G561" s="107">
        <f t="shared" si="358"/>
        <v>3.0911165637341753E-3</v>
      </c>
      <c r="H561" s="108">
        <f t="shared" si="371"/>
        <v>45463</v>
      </c>
      <c r="I561" s="108">
        <f t="shared" si="359"/>
        <v>45463</v>
      </c>
      <c r="J561" s="109">
        <f t="shared" si="367"/>
        <v>22</v>
      </c>
      <c r="K561" s="109">
        <f t="shared" si="382"/>
        <v>5</v>
      </c>
      <c r="L561" s="8">
        <f t="shared" si="368"/>
        <v>1.0007016799999999</v>
      </c>
      <c r="M561" s="110">
        <f t="shared" si="381"/>
        <v>1</v>
      </c>
      <c r="N561" s="110">
        <f t="shared" si="376"/>
        <v>1.0301741644067797</v>
      </c>
      <c r="O561" s="103">
        <f t="shared" si="380"/>
        <v>1.0308970099999999</v>
      </c>
      <c r="P561" s="103">
        <f t="shared" si="360"/>
        <v>376.59522003000001</v>
      </c>
      <c r="Q561" s="11">
        <f t="shared" si="374"/>
        <v>0</v>
      </c>
      <c r="R561" s="30">
        <f t="shared" si="369"/>
        <v>0</v>
      </c>
      <c r="S561" s="8">
        <f t="shared" si="361"/>
        <v>0</v>
      </c>
      <c r="T561" s="113">
        <f t="shared" si="370"/>
        <v>0.16</v>
      </c>
      <c r="U561" s="111">
        <f t="shared" si="377"/>
        <v>5</v>
      </c>
      <c r="V561" s="111">
        <v>252</v>
      </c>
      <c r="W561" s="110">
        <f t="shared" si="362"/>
        <v>1.0029491820000001</v>
      </c>
      <c r="X561" s="103">
        <f t="shared" si="363"/>
        <v>1.1106478399999999</v>
      </c>
      <c r="Y561" s="103">
        <f t="shared" si="364"/>
        <v>0</v>
      </c>
      <c r="Z561" s="114" t="str">
        <f t="shared" si="372"/>
        <v>A+J=</v>
      </c>
      <c r="AA561" s="108">
        <f t="shared" si="373"/>
        <v>45463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22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3"/>
      <c r="DH561" s="1"/>
      <c r="DI561" s="1"/>
      <c r="DJ561" s="1"/>
      <c r="DK561" s="1"/>
      <c r="DL561" s="1"/>
      <c r="DM561" s="1"/>
      <c r="DN561" s="1"/>
      <c r="DO561" s="1"/>
      <c r="DP561" s="1"/>
      <c r="DQ561" s="4"/>
      <c r="DR561" s="1"/>
      <c r="DS561" s="1"/>
      <c r="DT561" s="1"/>
      <c r="DU561" s="1"/>
      <c r="DV561" s="1"/>
      <c r="DW561" s="1"/>
    </row>
    <row r="562" spans="1:127" ht="15" x14ac:dyDescent="0.2">
      <c r="A562" s="102">
        <f t="shared" si="365"/>
        <v>45438</v>
      </c>
      <c r="B562" s="103">
        <f t="shared" si="357"/>
        <v>377.70586787000002</v>
      </c>
      <c r="C562" s="180">
        <f t="shared" si="375"/>
        <v>365.30828626281539</v>
      </c>
      <c r="D562" s="104">
        <f t="shared" si="366"/>
        <v>1113.837</v>
      </c>
      <c r="E562" s="105">
        <f t="shared" si="378"/>
        <v>1117.28</v>
      </c>
      <c r="F562" s="106">
        <f t="shared" si="379"/>
        <v>45402</v>
      </c>
      <c r="G562" s="107">
        <f t="shared" si="358"/>
        <v>3.0911165637341753E-3</v>
      </c>
      <c r="H562" s="108">
        <f t="shared" si="371"/>
        <v>45463</v>
      </c>
      <c r="I562" s="108">
        <f t="shared" si="359"/>
        <v>45463</v>
      </c>
      <c r="J562" s="109">
        <f t="shared" si="367"/>
        <v>22</v>
      </c>
      <c r="K562" s="109">
        <f t="shared" si="382"/>
        <v>5</v>
      </c>
      <c r="L562" s="8">
        <f t="shared" si="368"/>
        <v>1.0007016799999999</v>
      </c>
      <c r="M562" s="110">
        <f t="shared" si="381"/>
        <v>1</v>
      </c>
      <c r="N562" s="110">
        <f t="shared" si="376"/>
        <v>1.0301741644067797</v>
      </c>
      <c r="O562" s="103">
        <f t="shared" si="380"/>
        <v>1.0308970099999999</v>
      </c>
      <c r="P562" s="103">
        <f t="shared" si="360"/>
        <v>376.59522003000001</v>
      </c>
      <c r="Q562" s="11">
        <f t="shared" si="374"/>
        <v>0</v>
      </c>
      <c r="R562" s="30">
        <f t="shared" si="369"/>
        <v>0</v>
      </c>
      <c r="S562" s="8">
        <f t="shared" si="361"/>
        <v>0</v>
      </c>
      <c r="T562" s="113">
        <f t="shared" si="370"/>
        <v>0.16</v>
      </c>
      <c r="U562" s="111">
        <f t="shared" si="377"/>
        <v>5</v>
      </c>
      <c r="V562" s="111">
        <v>252</v>
      </c>
      <c r="W562" s="110">
        <f t="shared" si="362"/>
        <v>1.0029491820000001</v>
      </c>
      <c r="X562" s="103">
        <f t="shared" si="363"/>
        <v>1.1106478399999999</v>
      </c>
      <c r="Y562" s="103">
        <f t="shared" si="364"/>
        <v>0</v>
      </c>
      <c r="Z562" s="114" t="str">
        <f t="shared" si="372"/>
        <v>A+J=</v>
      </c>
      <c r="AA562" s="108">
        <f t="shared" si="373"/>
        <v>45463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22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3"/>
      <c r="DH562" s="1"/>
      <c r="DI562" s="1"/>
      <c r="DJ562" s="1"/>
      <c r="DK562" s="1"/>
      <c r="DL562" s="1"/>
      <c r="DM562" s="1"/>
      <c r="DN562" s="1"/>
      <c r="DO562" s="1"/>
      <c r="DP562" s="1"/>
      <c r="DQ562" s="4"/>
      <c r="DR562" s="1"/>
      <c r="DS562" s="1"/>
      <c r="DT562" s="1"/>
      <c r="DU562" s="1"/>
      <c r="DV562" s="1"/>
      <c r="DW562" s="1"/>
    </row>
    <row r="563" spans="1:127" ht="15" x14ac:dyDescent="0.2">
      <c r="A563" s="102">
        <f t="shared" si="365"/>
        <v>45439</v>
      </c>
      <c r="B563" s="103">
        <f t="shared" si="357"/>
        <v>377.70586787000002</v>
      </c>
      <c r="C563" s="180">
        <f t="shared" si="375"/>
        <v>365.30828626281539</v>
      </c>
      <c r="D563" s="104">
        <f t="shared" si="366"/>
        <v>1113.837</v>
      </c>
      <c r="E563" s="105">
        <f t="shared" si="378"/>
        <v>1117.28</v>
      </c>
      <c r="F563" s="106">
        <f t="shared" si="379"/>
        <v>45402</v>
      </c>
      <c r="G563" s="107">
        <f t="shared" si="358"/>
        <v>3.0911165637341753E-3</v>
      </c>
      <c r="H563" s="108">
        <f t="shared" si="371"/>
        <v>45463</v>
      </c>
      <c r="I563" s="108">
        <f t="shared" si="359"/>
        <v>45463</v>
      </c>
      <c r="J563" s="109">
        <f t="shared" si="367"/>
        <v>22</v>
      </c>
      <c r="K563" s="109">
        <f t="shared" si="382"/>
        <v>5</v>
      </c>
      <c r="L563" s="8">
        <f t="shared" si="368"/>
        <v>1.0007016799999999</v>
      </c>
      <c r="M563" s="110">
        <f t="shared" si="381"/>
        <v>1</v>
      </c>
      <c r="N563" s="110">
        <f t="shared" si="376"/>
        <v>1.0301741644067797</v>
      </c>
      <c r="O563" s="103">
        <f t="shared" si="380"/>
        <v>1.0308970099999999</v>
      </c>
      <c r="P563" s="103">
        <f t="shared" si="360"/>
        <v>376.59522003000001</v>
      </c>
      <c r="Q563" s="11">
        <f t="shared" si="374"/>
        <v>0</v>
      </c>
      <c r="R563" s="30">
        <f t="shared" si="369"/>
        <v>0</v>
      </c>
      <c r="S563" s="8">
        <f t="shared" si="361"/>
        <v>0</v>
      </c>
      <c r="T563" s="113">
        <f t="shared" si="370"/>
        <v>0.16</v>
      </c>
      <c r="U563" s="111">
        <f t="shared" si="377"/>
        <v>5</v>
      </c>
      <c r="V563" s="111">
        <v>252</v>
      </c>
      <c r="W563" s="110">
        <f t="shared" si="362"/>
        <v>1.0029491820000001</v>
      </c>
      <c r="X563" s="103">
        <f t="shared" si="363"/>
        <v>1.1106478399999999</v>
      </c>
      <c r="Y563" s="103">
        <f t="shared" si="364"/>
        <v>0</v>
      </c>
      <c r="Z563" s="114" t="str">
        <f t="shared" si="372"/>
        <v>A+J=</v>
      </c>
      <c r="AA563" s="108">
        <f t="shared" si="373"/>
        <v>45463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22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3"/>
      <c r="DH563" s="1"/>
      <c r="DI563" s="1"/>
      <c r="DJ563" s="1"/>
      <c r="DK563" s="1"/>
      <c r="DL563" s="1"/>
      <c r="DM563" s="1"/>
      <c r="DN563" s="1"/>
      <c r="DO563" s="1"/>
      <c r="DP563" s="1"/>
      <c r="DQ563" s="4"/>
      <c r="DR563" s="1"/>
      <c r="DS563" s="1"/>
      <c r="DT563" s="1"/>
      <c r="DU563" s="1"/>
      <c r="DV563" s="1"/>
      <c r="DW563" s="1"/>
    </row>
    <row r="564" spans="1:127" ht="15" x14ac:dyDescent="0.2">
      <c r="A564" s="102">
        <f t="shared" si="365"/>
        <v>45440</v>
      </c>
      <c r="B564" s="103">
        <f t="shared" si="357"/>
        <v>377.98141532</v>
      </c>
      <c r="C564" s="180">
        <f t="shared" si="375"/>
        <v>365.30828626281539</v>
      </c>
      <c r="D564" s="104">
        <f t="shared" si="366"/>
        <v>1113.837</v>
      </c>
      <c r="E564" s="105">
        <f t="shared" si="378"/>
        <v>1117.28</v>
      </c>
      <c r="F564" s="106">
        <f t="shared" si="379"/>
        <v>45402</v>
      </c>
      <c r="G564" s="107">
        <f t="shared" si="358"/>
        <v>3.0911165637341753E-3</v>
      </c>
      <c r="H564" s="108">
        <f t="shared" si="371"/>
        <v>45463</v>
      </c>
      <c r="I564" s="108">
        <f t="shared" si="359"/>
        <v>45463</v>
      </c>
      <c r="J564" s="109">
        <f t="shared" si="367"/>
        <v>22</v>
      </c>
      <c r="K564" s="109">
        <f t="shared" si="382"/>
        <v>6</v>
      </c>
      <c r="L564" s="8">
        <f t="shared" si="368"/>
        <v>1.00084208</v>
      </c>
      <c r="M564" s="110">
        <f t="shared" si="381"/>
        <v>1</v>
      </c>
      <c r="N564" s="110">
        <f t="shared" si="376"/>
        <v>1.0301741644067797</v>
      </c>
      <c r="O564" s="103">
        <f t="shared" si="380"/>
        <v>1.0310416499999999</v>
      </c>
      <c r="P564" s="103">
        <f t="shared" si="360"/>
        <v>376.64805822</v>
      </c>
      <c r="Q564" s="11">
        <f t="shared" si="374"/>
        <v>0</v>
      </c>
      <c r="R564" s="30">
        <f t="shared" si="369"/>
        <v>0</v>
      </c>
      <c r="S564" s="8">
        <f t="shared" si="361"/>
        <v>0</v>
      </c>
      <c r="T564" s="113">
        <f t="shared" si="370"/>
        <v>0.16</v>
      </c>
      <c r="U564" s="111">
        <f t="shared" si="377"/>
        <v>6</v>
      </c>
      <c r="V564" s="111">
        <v>252</v>
      </c>
      <c r="W564" s="110">
        <f t="shared" si="362"/>
        <v>1.003540061</v>
      </c>
      <c r="X564" s="103">
        <f t="shared" si="363"/>
        <v>1.3333571</v>
      </c>
      <c r="Y564" s="103">
        <f t="shared" si="364"/>
        <v>0</v>
      </c>
      <c r="Z564" s="114" t="str">
        <f t="shared" si="372"/>
        <v>A+J=</v>
      </c>
      <c r="AA564" s="108">
        <f t="shared" si="373"/>
        <v>45463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22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3"/>
      <c r="DH564" s="1"/>
      <c r="DI564" s="1"/>
      <c r="DJ564" s="1"/>
      <c r="DK564" s="1"/>
      <c r="DL564" s="1"/>
      <c r="DM564" s="1"/>
      <c r="DN564" s="1"/>
      <c r="DO564" s="1"/>
      <c r="DP564" s="1"/>
      <c r="DQ564" s="4"/>
      <c r="DR564" s="1"/>
      <c r="DS564" s="1"/>
      <c r="DT564" s="1"/>
      <c r="DU564" s="1"/>
      <c r="DV564" s="1"/>
      <c r="DW564" s="1"/>
    </row>
    <row r="565" spans="1:127" ht="15" x14ac:dyDescent="0.2">
      <c r="A565" s="102">
        <f t="shared" si="365"/>
        <v>45441</v>
      </c>
      <c r="B565" s="103">
        <f t="shared" si="357"/>
        <v>378.25716363999999</v>
      </c>
      <c r="C565" s="180">
        <f t="shared" si="375"/>
        <v>365.30828626281539</v>
      </c>
      <c r="D565" s="104">
        <f t="shared" si="366"/>
        <v>1113.837</v>
      </c>
      <c r="E565" s="105">
        <f t="shared" si="378"/>
        <v>1117.28</v>
      </c>
      <c r="F565" s="106">
        <f t="shared" si="379"/>
        <v>45402</v>
      </c>
      <c r="G565" s="107">
        <f t="shared" si="358"/>
        <v>3.0911165637341753E-3</v>
      </c>
      <c r="H565" s="108">
        <f t="shared" si="371"/>
        <v>45463</v>
      </c>
      <c r="I565" s="108">
        <f t="shared" si="359"/>
        <v>45463</v>
      </c>
      <c r="J565" s="109">
        <f t="shared" si="367"/>
        <v>22</v>
      </c>
      <c r="K565" s="109">
        <f t="shared" si="382"/>
        <v>7</v>
      </c>
      <c r="L565" s="8">
        <f t="shared" si="368"/>
        <v>1.0009825000000001</v>
      </c>
      <c r="M565" s="110">
        <f t="shared" si="381"/>
        <v>1</v>
      </c>
      <c r="N565" s="110">
        <f t="shared" si="376"/>
        <v>1.0301741644067797</v>
      </c>
      <c r="O565" s="103">
        <f t="shared" si="380"/>
        <v>1.0311863100000001</v>
      </c>
      <c r="P565" s="103">
        <f t="shared" si="360"/>
        <v>376.70090371999999</v>
      </c>
      <c r="Q565" s="11">
        <f t="shared" si="374"/>
        <v>0</v>
      </c>
      <c r="R565" s="30">
        <f t="shared" si="369"/>
        <v>0</v>
      </c>
      <c r="S565" s="8">
        <f t="shared" si="361"/>
        <v>0</v>
      </c>
      <c r="T565" s="113">
        <f t="shared" si="370"/>
        <v>0.16</v>
      </c>
      <c r="U565" s="111">
        <f t="shared" si="377"/>
        <v>7</v>
      </c>
      <c r="V565" s="111">
        <v>252</v>
      </c>
      <c r="W565" s="110">
        <f t="shared" si="362"/>
        <v>1.004131288</v>
      </c>
      <c r="X565" s="103">
        <f t="shared" si="363"/>
        <v>1.55625992</v>
      </c>
      <c r="Y565" s="103">
        <f t="shared" si="364"/>
        <v>0</v>
      </c>
      <c r="Z565" s="114" t="str">
        <f t="shared" si="372"/>
        <v>A+J=</v>
      </c>
      <c r="AA565" s="108">
        <f t="shared" si="373"/>
        <v>45463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22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3"/>
      <c r="DH565" s="1"/>
      <c r="DI565" s="1"/>
      <c r="DJ565" s="1"/>
      <c r="DK565" s="1"/>
      <c r="DL565" s="1"/>
      <c r="DM565" s="1"/>
      <c r="DN565" s="1"/>
      <c r="DO565" s="1"/>
      <c r="DP565" s="1"/>
      <c r="DQ565" s="4"/>
      <c r="DR565" s="1"/>
      <c r="DS565" s="1"/>
      <c r="DT565" s="1"/>
      <c r="DU565" s="1"/>
      <c r="DV565" s="1"/>
      <c r="DW565" s="1"/>
    </row>
    <row r="566" spans="1:127" ht="15" x14ac:dyDescent="0.2">
      <c r="A566" s="102">
        <f t="shared" si="365"/>
        <v>45442</v>
      </c>
      <c r="B566" s="103">
        <f t="shared" si="357"/>
        <v>378.53310592999998</v>
      </c>
      <c r="C566" s="180">
        <f t="shared" si="375"/>
        <v>365.30828626281539</v>
      </c>
      <c r="D566" s="104">
        <f t="shared" si="366"/>
        <v>1113.837</v>
      </c>
      <c r="E566" s="105">
        <f t="shared" si="378"/>
        <v>1117.28</v>
      </c>
      <c r="F566" s="106">
        <f t="shared" si="379"/>
        <v>45402</v>
      </c>
      <c r="G566" s="107">
        <f t="shared" si="358"/>
        <v>3.0911165637341753E-3</v>
      </c>
      <c r="H566" s="108">
        <f t="shared" si="371"/>
        <v>45463</v>
      </c>
      <c r="I566" s="108">
        <f t="shared" si="359"/>
        <v>45463</v>
      </c>
      <c r="J566" s="109">
        <f t="shared" si="367"/>
        <v>22</v>
      </c>
      <c r="K566" s="109">
        <f t="shared" si="382"/>
        <v>8</v>
      </c>
      <c r="L566" s="8">
        <f t="shared" si="368"/>
        <v>1.00112293</v>
      </c>
      <c r="M566" s="110">
        <f t="shared" si="381"/>
        <v>1</v>
      </c>
      <c r="N566" s="110">
        <f t="shared" si="376"/>
        <v>1.0301741644067797</v>
      </c>
      <c r="O566" s="103">
        <f t="shared" si="380"/>
        <v>1.03133097</v>
      </c>
      <c r="P566" s="103">
        <f t="shared" si="360"/>
        <v>376.75374921999997</v>
      </c>
      <c r="Q566" s="11">
        <f t="shared" si="374"/>
        <v>0</v>
      </c>
      <c r="R566" s="30">
        <f t="shared" si="369"/>
        <v>0</v>
      </c>
      <c r="S566" s="8">
        <f t="shared" si="361"/>
        <v>0</v>
      </c>
      <c r="T566" s="113">
        <f t="shared" si="370"/>
        <v>0.16</v>
      </c>
      <c r="U566" s="111">
        <f t="shared" si="377"/>
        <v>8</v>
      </c>
      <c r="V566" s="111">
        <v>252</v>
      </c>
      <c r="W566" s="110">
        <f t="shared" si="362"/>
        <v>1.0047228640000001</v>
      </c>
      <c r="X566" s="103">
        <f t="shared" si="363"/>
        <v>1.7793567100000001</v>
      </c>
      <c r="Y566" s="103">
        <f t="shared" si="364"/>
        <v>0</v>
      </c>
      <c r="Z566" s="114" t="str">
        <f t="shared" si="372"/>
        <v>A+J=</v>
      </c>
      <c r="AA566" s="108">
        <f t="shared" si="373"/>
        <v>45463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22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3"/>
      <c r="DH566" s="1"/>
      <c r="DI566" s="1"/>
      <c r="DJ566" s="1"/>
      <c r="DK566" s="1"/>
      <c r="DL566" s="1"/>
      <c r="DM566" s="1"/>
      <c r="DN566" s="1"/>
      <c r="DO566" s="1"/>
      <c r="DP566" s="1"/>
      <c r="DQ566" s="4"/>
      <c r="DR566" s="1"/>
      <c r="DS566" s="1"/>
      <c r="DT566" s="1"/>
      <c r="DU566" s="1"/>
      <c r="DV566" s="1"/>
      <c r="DW566" s="1"/>
    </row>
    <row r="567" spans="1:127" ht="15" x14ac:dyDescent="0.2">
      <c r="A567" s="102">
        <f t="shared" si="365"/>
        <v>45443</v>
      </c>
      <c r="B567" s="103">
        <f t="shared" si="357"/>
        <v>378.53310592999998</v>
      </c>
      <c r="C567" s="180">
        <f t="shared" si="375"/>
        <v>365.30828626281539</v>
      </c>
      <c r="D567" s="104">
        <f t="shared" si="366"/>
        <v>1113.837</v>
      </c>
      <c r="E567" s="105">
        <f t="shared" si="378"/>
        <v>1117.28</v>
      </c>
      <c r="F567" s="106">
        <f t="shared" si="379"/>
        <v>45402</v>
      </c>
      <c r="G567" s="107">
        <f t="shared" si="358"/>
        <v>3.0911165637341753E-3</v>
      </c>
      <c r="H567" s="108">
        <f t="shared" si="371"/>
        <v>45463</v>
      </c>
      <c r="I567" s="108">
        <f t="shared" si="359"/>
        <v>45463</v>
      </c>
      <c r="J567" s="109">
        <f t="shared" si="367"/>
        <v>22</v>
      </c>
      <c r="K567" s="109">
        <f t="shared" si="382"/>
        <v>8</v>
      </c>
      <c r="L567" s="8">
        <f t="shared" si="368"/>
        <v>1.00112293</v>
      </c>
      <c r="M567" s="110">
        <f t="shared" si="381"/>
        <v>1</v>
      </c>
      <c r="N567" s="110">
        <f t="shared" si="376"/>
        <v>1.0301741644067797</v>
      </c>
      <c r="O567" s="103">
        <f t="shared" si="380"/>
        <v>1.03133097</v>
      </c>
      <c r="P567" s="103">
        <f t="shared" si="360"/>
        <v>376.75374921999997</v>
      </c>
      <c r="Q567" s="11">
        <f t="shared" si="374"/>
        <v>0</v>
      </c>
      <c r="R567" s="30">
        <f t="shared" si="369"/>
        <v>0</v>
      </c>
      <c r="S567" s="8">
        <f t="shared" si="361"/>
        <v>0</v>
      </c>
      <c r="T567" s="113">
        <f t="shared" si="370"/>
        <v>0.16</v>
      </c>
      <c r="U567" s="111">
        <f t="shared" si="377"/>
        <v>8</v>
      </c>
      <c r="V567" s="111">
        <v>252</v>
      </c>
      <c r="W567" s="110">
        <f t="shared" si="362"/>
        <v>1.0047228640000001</v>
      </c>
      <c r="X567" s="103">
        <f t="shared" si="363"/>
        <v>1.7793567100000001</v>
      </c>
      <c r="Y567" s="103">
        <f t="shared" si="364"/>
        <v>0</v>
      </c>
      <c r="Z567" s="114" t="str">
        <f t="shared" si="372"/>
        <v>A+J=</v>
      </c>
      <c r="AA567" s="108">
        <f t="shared" si="373"/>
        <v>45463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22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3"/>
      <c r="DH567" s="1"/>
      <c r="DI567" s="1"/>
      <c r="DJ567" s="1"/>
      <c r="DK567" s="1"/>
      <c r="DL567" s="1"/>
      <c r="DM567" s="1"/>
      <c r="DN567" s="1"/>
      <c r="DO567" s="1"/>
      <c r="DP567" s="1"/>
      <c r="DQ567" s="4"/>
      <c r="DR567" s="1"/>
      <c r="DS567" s="1"/>
      <c r="DT567" s="1"/>
      <c r="DU567" s="1"/>
      <c r="DV567" s="1"/>
      <c r="DW567" s="1"/>
    </row>
    <row r="568" spans="1:127" ht="15" x14ac:dyDescent="0.2">
      <c r="A568" s="102">
        <f t="shared" si="365"/>
        <v>45444</v>
      </c>
      <c r="B568" s="103">
        <f t="shared" si="357"/>
        <v>378.80925655999999</v>
      </c>
      <c r="C568" s="180">
        <f t="shared" si="375"/>
        <v>365.30828626281539</v>
      </c>
      <c r="D568" s="104">
        <f t="shared" si="366"/>
        <v>1113.837</v>
      </c>
      <c r="E568" s="105">
        <f t="shared" si="378"/>
        <v>1117.28</v>
      </c>
      <c r="F568" s="106">
        <f t="shared" si="379"/>
        <v>45402</v>
      </c>
      <c r="G568" s="107">
        <f t="shared" si="358"/>
        <v>3.0911165637341753E-3</v>
      </c>
      <c r="H568" s="108">
        <f t="shared" si="371"/>
        <v>45463</v>
      </c>
      <c r="I568" s="108">
        <f t="shared" si="359"/>
        <v>45463</v>
      </c>
      <c r="J568" s="109">
        <f t="shared" si="367"/>
        <v>22</v>
      </c>
      <c r="K568" s="109">
        <f t="shared" si="382"/>
        <v>9</v>
      </c>
      <c r="L568" s="8">
        <f t="shared" si="368"/>
        <v>1.0012633900000001</v>
      </c>
      <c r="M568" s="110">
        <f t="shared" si="381"/>
        <v>1</v>
      </c>
      <c r="N568" s="110">
        <f t="shared" si="376"/>
        <v>1.0301741644067797</v>
      </c>
      <c r="O568" s="103">
        <f t="shared" si="380"/>
        <v>1.0314756700000001</v>
      </c>
      <c r="P568" s="103">
        <f t="shared" si="360"/>
        <v>376.80660932000001</v>
      </c>
      <c r="Q568" s="11">
        <f t="shared" si="374"/>
        <v>0</v>
      </c>
      <c r="R568" s="30">
        <f t="shared" si="369"/>
        <v>0</v>
      </c>
      <c r="S568" s="8">
        <f t="shared" si="361"/>
        <v>0</v>
      </c>
      <c r="T568" s="113">
        <f t="shared" si="370"/>
        <v>0.16</v>
      </c>
      <c r="U568" s="111">
        <f t="shared" si="377"/>
        <v>9</v>
      </c>
      <c r="V568" s="111">
        <v>252</v>
      </c>
      <c r="W568" s="110">
        <f t="shared" si="362"/>
        <v>1.005314788</v>
      </c>
      <c r="X568" s="103">
        <f t="shared" si="363"/>
        <v>2.0026472399999999</v>
      </c>
      <c r="Y568" s="103">
        <f t="shared" si="364"/>
        <v>0</v>
      </c>
      <c r="Z568" s="114" t="str">
        <f t="shared" si="372"/>
        <v>A+J=</v>
      </c>
      <c r="AA568" s="108">
        <f t="shared" si="373"/>
        <v>45463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22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3"/>
      <c r="DH568" s="1"/>
      <c r="DI568" s="1"/>
      <c r="DJ568" s="1"/>
      <c r="DK568" s="1"/>
      <c r="DL568" s="1"/>
      <c r="DM568" s="1"/>
      <c r="DN568" s="1"/>
      <c r="DO568" s="1"/>
      <c r="DP568" s="1"/>
      <c r="DQ568" s="4"/>
      <c r="DR568" s="1"/>
      <c r="DS568" s="1"/>
      <c r="DT568" s="1"/>
      <c r="DU568" s="1"/>
      <c r="DV568" s="1"/>
      <c r="DW568" s="1"/>
    </row>
    <row r="569" spans="1:127" ht="15" x14ac:dyDescent="0.2">
      <c r="A569" s="102">
        <f t="shared" si="365"/>
        <v>45445</v>
      </c>
      <c r="B569" s="103">
        <f t="shared" si="357"/>
        <v>378.80925655999999</v>
      </c>
      <c r="C569" s="180">
        <f t="shared" si="375"/>
        <v>365.30828626281539</v>
      </c>
      <c r="D569" s="104">
        <f t="shared" si="366"/>
        <v>1113.837</v>
      </c>
      <c r="E569" s="105">
        <f t="shared" si="378"/>
        <v>1117.28</v>
      </c>
      <c r="F569" s="106">
        <f t="shared" si="379"/>
        <v>45402</v>
      </c>
      <c r="G569" s="107">
        <f t="shared" si="358"/>
        <v>3.0911165637341753E-3</v>
      </c>
      <c r="H569" s="108">
        <f t="shared" si="371"/>
        <v>45463</v>
      </c>
      <c r="I569" s="108">
        <f t="shared" si="359"/>
        <v>45463</v>
      </c>
      <c r="J569" s="109">
        <f t="shared" si="367"/>
        <v>22</v>
      </c>
      <c r="K569" s="109">
        <f t="shared" si="382"/>
        <v>9</v>
      </c>
      <c r="L569" s="8">
        <f t="shared" si="368"/>
        <v>1.0012633900000001</v>
      </c>
      <c r="M569" s="110">
        <f t="shared" si="381"/>
        <v>1</v>
      </c>
      <c r="N569" s="110">
        <f t="shared" si="376"/>
        <v>1.0301741644067797</v>
      </c>
      <c r="O569" s="103">
        <f t="shared" si="380"/>
        <v>1.0314756700000001</v>
      </c>
      <c r="P569" s="103">
        <f t="shared" si="360"/>
        <v>376.80660932000001</v>
      </c>
      <c r="Q569" s="11">
        <f t="shared" si="374"/>
        <v>0</v>
      </c>
      <c r="R569" s="30">
        <f t="shared" si="369"/>
        <v>0</v>
      </c>
      <c r="S569" s="8">
        <f t="shared" si="361"/>
        <v>0</v>
      </c>
      <c r="T569" s="113">
        <f t="shared" si="370"/>
        <v>0.16</v>
      </c>
      <c r="U569" s="111">
        <f t="shared" si="377"/>
        <v>9</v>
      </c>
      <c r="V569" s="111">
        <v>252</v>
      </c>
      <c r="W569" s="110">
        <f t="shared" si="362"/>
        <v>1.005314788</v>
      </c>
      <c r="X569" s="103">
        <f t="shared" si="363"/>
        <v>2.0026472399999999</v>
      </c>
      <c r="Y569" s="103">
        <f t="shared" si="364"/>
        <v>0</v>
      </c>
      <c r="Z569" s="114" t="str">
        <f t="shared" si="372"/>
        <v>A+J=</v>
      </c>
      <c r="AA569" s="108">
        <f t="shared" si="373"/>
        <v>45463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22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3"/>
      <c r="DH569" s="1"/>
      <c r="DI569" s="1"/>
      <c r="DJ569" s="1"/>
      <c r="DK569" s="1"/>
      <c r="DL569" s="1"/>
      <c r="DM569" s="1"/>
      <c r="DN569" s="1"/>
      <c r="DO569" s="1"/>
      <c r="DP569" s="1"/>
      <c r="DQ569" s="4"/>
      <c r="DR569" s="1"/>
      <c r="DS569" s="1"/>
      <c r="DT569" s="1"/>
      <c r="DU569" s="1"/>
      <c r="DV569" s="1"/>
      <c r="DW569" s="1"/>
    </row>
    <row r="570" spans="1:127" ht="15" x14ac:dyDescent="0.2">
      <c r="A570" s="102">
        <f t="shared" si="365"/>
        <v>45446</v>
      </c>
      <c r="B570" s="103">
        <f t="shared" si="357"/>
        <v>378.80925655999999</v>
      </c>
      <c r="C570" s="180">
        <f t="shared" si="375"/>
        <v>365.30828626281539</v>
      </c>
      <c r="D570" s="104">
        <f t="shared" si="366"/>
        <v>1113.837</v>
      </c>
      <c r="E570" s="105">
        <f t="shared" si="378"/>
        <v>1117.28</v>
      </c>
      <c r="F570" s="106">
        <f t="shared" si="379"/>
        <v>45402</v>
      </c>
      <c r="G570" s="107">
        <f t="shared" si="358"/>
        <v>3.0911165637341753E-3</v>
      </c>
      <c r="H570" s="108">
        <f t="shared" si="371"/>
        <v>45463</v>
      </c>
      <c r="I570" s="108">
        <f t="shared" si="359"/>
        <v>45463</v>
      </c>
      <c r="J570" s="109">
        <f t="shared" si="367"/>
        <v>22</v>
      </c>
      <c r="K570" s="109">
        <f t="shared" si="382"/>
        <v>9</v>
      </c>
      <c r="L570" s="8">
        <f t="shared" si="368"/>
        <v>1.0012633900000001</v>
      </c>
      <c r="M570" s="110">
        <f t="shared" si="381"/>
        <v>1</v>
      </c>
      <c r="N570" s="110">
        <f t="shared" si="376"/>
        <v>1.0301741644067797</v>
      </c>
      <c r="O570" s="103">
        <f t="shared" si="380"/>
        <v>1.0314756700000001</v>
      </c>
      <c r="P570" s="103">
        <f t="shared" si="360"/>
        <v>376.80660932000001</v>
      </c>
      <c r="Q570" s="11">
        <f t="shared" si="374"/>
        <v>0</v>
      </c>
      <c r="R570" s="30">
        <f t="shared" si="369"/>
        <v>0</v>
      </c>
      <c r="S570" s="8">
        <f t="shared" si="361"/>
        <v>0</v>
      </c>
      <c r="T570" s="113">
        <f t="shared" si="370"/>
        <v>0.16</v>
      </c>
      <c r="U570" s="111">
        <f t="shared" si="377"/>
        <v>9</v>
      </c>
      <c r="V570" s="111">
        <v>252</v>
      </c>
      <c r="W570" s="110">
        <f t="shared" si="362"/>
        <v>1.005314788</v>
      </c>
      <c r="X570" s="103">
        <f t="shared" si="363"/>
        <v>2.0026472399999999</v>
      </c>
      <c r="Y570" s="103">
        <f t="shared" si="364"/>
        <v>0</v>
      </c>
      <c r="Z570" s="114" t="str">
        <f t="shared" si="372"/>
        <v>A+J=</v>
      </c>
      <c r="AA570" s="108">
        <f t="shared" si="373"/>
        <v>45463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22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3"/>
      <c r="DH570" s="1"/>
      <c r="DI570" s="1"/>
      <c r="DJ570" s="1"/>
      <c r="DK570" s="1"/>
      <c r="DL570" s="1"/>
      <c r="DM570" s="1"/>
      <c r="DN570" s="1"/>
      <c r="DO570" s="1"/>
      <c r="DP570" s="1"/>
      <c r="DQ570" s="4"/>
      <c r="DR570" s="1"/>
      <c r="DS570" s="1"/>
      <c r="DT570" s="1"/>
      <c r="DU570" s="1"/>
      <c r="DV570" s="1"/>
      <c r="DW570" s="1"/>
    </row>
    <row r="571" spans="1:127" ht="15" x14ac:dyDescent="0.2">
      <c r="A571" s="102">
        <f t="shared" si="365"/>
        <v>45447</v>
      </c>
      <c r="B571" s="103">
        <f t="shared" si="357"/>
        <v>379.08560864999998</v>
      </c>
      <c r="C571" s="180">
        <f t="shared" si="375"/>
        <v>365.30828626281539</v>
      </c>
      <c r="D571" s="104">
        <f t="shared" si="366"/>
        <v>1113.837</v>
      </c>
      <c r="E571" s="105">
        <f t="shared" si="378"/>
        <v>1117.28</v>
      </c>
      <c r="F571" s="106">
        <f t="shared" si="379"/>
        <v>45402</v>
      </c>
      <c r="G571" s="107">
        <f t="shared" si="358"/>
        <v>3.0911165637341753E-3</v>
      </c>
      <c r="H571" s="108">
        <f t="shared" si="371"/>
        <v>45463</v>
      </c>
      <c r="I571" s="108">
        <f t="shared" si="359"/>
        <v>45463</v>
      </c>
      <c r="J571" s="109">
        <f t="shared" si="367"/>
        <v>22</v>
      </c>
      <c r="K571" s="109">
        <f t="shared" si="382"/>
        <v>10</v>
      </c>
      <c r="L571" s="8">
        <f t="shared" si="368"/>
        <v>1.0014038700000001</v>
      </c>
      <c r="M571" s="110">
        <f t="shared" si="381"/>
        <v>1</v>
      </c>
      <c r="N571" s="110">
        <f t="shared" si="376"/>
        <v>1.0301741644067797</v>
      </c>
      <c r="O571" s="103">
        <f t="shared" si="380"/>
        <v>1.0316203900000001</v>
      </c>
      <c r="P571" s="103">
        <f t="shared" si="360"/>
        <v>376.85947673999999</v>
      </c>
      <c r="Q571" s="11">
        <f t="shared" si="374"/>
        <v>0</v>
      </c>
      <c r="R571" s="30">
        <f t="shared" si="369"/>
        <v>0</v>
      </c>
      <c r="S571" s="8">
        <f t="shared" si="361"/>
        <v>0</v>
      </c>
      <c r="T571" s="113">
        <f t="shared" si="370"/>
        <v>0.16</v>
      </c>
      <c r="U571" s="111">
        <f t="shared" si="377"/>
        <v>10</v>
      </c>
      <c r="V571" s="111">
        <v>252</v>
      </c>
      <c r="W571" s="110">
        <f t="shared" si="362"/>
        <v>1.005907061</v>
      </c>
      <c r="X571" s="103">
        <f t="shared" si="363"/>
        <v>2.2261319099999999</v>
      </c>
      <c r="Y571" s="103">
        <f t="shared" si="364"/>
        <v>0</v>
      </c>
      <c r="Z571" s="114" t="str">
        <f t="shared" si="372"/>
        <v>A+J=</v>
      </c>
      <c r="AA571" s="108">
        <f t="shared" si="373"/>
        <v>45463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22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3"/>
      <c r="DH571" s="1"/>
      <c r="DI571" s="1"/>
      <c r="DJ571" s="1"/>
      <c r="DK571" s="1"/>
      <c r="DL571" s="1"/>
      <c r="DM571" s="1"/>
      <c r="DN571" s="1"/>
      <c r="DO571" s="1"/>
      <c r="DP571" s="1"/>
      <c r="DQ571" s="4"/>
      <c r="DR571" s="1"/>
      <c r="DS571" s="1"/>
      <c r="DT571" s="1"/>
      <c r="DU571" s="1"/>
      <c r="DV571" s="1"/>
      <c r="DW571" s="1"/>
    </row>
    <row r="572" spans="1:127" ht="15" x14ac:dyDescent="0.2">
      <c r="A572" s="102">
        <f t="shared" si="365"/>
        <v>45448</v>
      </c>
      <c r="B572" s="103">
        <f t="shared" si="357"/>
        <v>379.36215858000003</v>
      </c>
      <c r="C572" s="180">
        <f t="shared" si="375"/>
        <v>365.30828626281539</v>
      </c>
      <c r="D572" s="104">
        <f t="shared" si="366"/>
        <v>1113.837</v>
      </c>
      <c r="E572" s="105">
        <f t="shared" si="378"/>
        <v>1117.28</v>
      </c>
      <c r="F572" s="106">
        <f t="shared" si="379"/>
        <v>45402</v>
      </c>
      <c r="G572" s="107">
        <f t="shared" si="358"/>
        <v>3.0911165637341753E-3</v>
      </c>
      <c r="H572" s="108">
        <f t="shared" si="371"/>
        <v>45463</v>
      </c>
      <c r="I572" s="108">
        <f t="shared" si="359"/>
        <v>45463</v>
      </c>
      <c r="J572" s="109">
        <f t="shared" si="367"/>
        <v>22</v>
      </c>
      <c r="K572" s="109">
        <f t="shared" si="382"/>
        <v>11</v>
      </c>
      <c r="L572" s="8">
        <f t="shared" si="368"/>
        <v>1.00154436</v>
      </c>
      <c r="M572" s="110">
        <f t="shared" si="381"/>
        <v>1</v>
      </c>
      <c r="N572" s="110">
        <f t="shared" si="376"/>
        <v>1.0301741644067797</v>
      </c>
      <c r="O572" s="103">
        <f t="shared" si="380"/>
        <v>1.03176512</v>
      </c>
      <c r="P572" s="103">
        <f t="shared" si="360"/>
        <v>376.91234781000003</v>
      </c>
      <c r="Q572" s="11">
        <f t="shared" si="374"/>
        <v>0</v>
      </c>
      <c r="R572" s="30">
        <f t="shared" si="369"/>
        <v>0</v>
      </c>
      <c r="S572" s="8">
        <f t="shared" si="361"/>
        <v>0</v>
      </c>
      <c r="T572" s="113">
        <f t="shared" si="370"/>
        <v>0.16</v>
      </c>
      <c r="U572" s="111">
        <f t="shared" si="377"/>
        <v>11</v>
      </c>
      <c r="V572" s="111">
        <v>252</v>
      </c>
      <c r="W572" s="110">
        <f t="shared" si="362"/>
        <v>1.0064996829999999</v>
      </c>
      <c r="X572" s="103">
        <f t="shared" si="363"/>
        <v>2.44981077</v>
      </c>
      <c r="Y572" s="103">
        <f t="shared" si="364"/>
        <v>0</v>
      </c>
      <c r="Z572" s="114" t="str">
        <f t="shared" si="372"/>
        <v>A+J=</v>
      </c>
      <c r="AA572" s="108">
        <f t="shared" si="373"/>
        <v>45463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22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3"/>
      <c r="DH572" s="1"/>
      <c r="DI572" s="1"/>
      <c r="DJ572" s="1"/>
      <c r="DK572" s="1"/>
      <c r="DL572" s="1"/>
      <c r="DM572" s="1"/>
      <c r="DN572" s="1"/>
      <c r="DO572" s="1"/>
      <c r="DP572" s="1"/>
      <c r="DQ572" s="4"/>
      <c r="DR572" s="1"/>
      <c r="DS572" s="1"/>
      <c r="DT572" s="1"/>
      <c r="DU572" s="1"/>
      <c r="DV572" s="1"/>
      <c r="DW572" s="1"/>
    </row>
    <row r="573" spans="1:127" ht="15" x14ac:dyDescent="0.2">
      <c r="A573" s="102">
        <f t="shared" si="365"/>
        <v>45449</v>
      </c>
      <c r="B573" s="103">
        <f t="shared" si="357"/>
        <v>379.63891378</v>
      </c>
      <c r="C573" s="180">
        <f t="shared" si="375"/>
        <v>365.30828626281539</v>
      </c>
      <c r="D573" s="104">
        <f t="shared" si="366"/>
        <v>1113.837</v>
      </c>
      <c r="E573" s="105">
        <f t="shared" si="378"/>
        <v>1117.28</v>
      </c>
      <c r="F573" s="106">
        <f t="shared" si="379"/>
        <v>45402</v>
      </c>
      <c r="G573" s="107">
        <f t="shared" si="358"/>
        <v>3.0911165637341753E-3</v>
      </c>
      <c r="H573" s="108">
        <f t="shared" si="371"/>
        <v>45463</v>
      </c>
      <c r="I573" s="108">
        <f t="shared" si="359"/>
        <v>45463</v>
      </c>
      <c r="J573" s="109">
        <f t="shared" si="367"/>
        <v>22</v>
      </c>
      <c r="K573" s="109">
        <f t="shared" si="382"/>
        <v>12</v>
      </c>
      <c r="L573" s="8">
        <f t="shared" si="368"/>
        <v>1.00168488</v>
      </c>
      <c r="M573" s="110">
        <f t="shared" si="381"/>
        <v>1</v>
      </c>
      <c r="N573" s="110">
        <f t="shared" si="376"/>
        <v>1.0301741644067797</v>
      </c>
      <c r="O573" s="103">
        <f t="shared" si="380"/>
        <v>1.0319098799999999</v>
      </c>
      <c r="P573" s="103">
        <f t="shared" si="360"/>
        <v>376.96522984000001</v>
      </c>
      <c r="Q573" s="11">
        <f t="shared" si="374"/>
        <v>0</v>
      </c>
      <c r="R573" s="30">
        <f t="shared" si="369"/>
        <v>0</v>
      </c>
      <c r="S573" s="8">
        <f t="shared" si="361"/>
        <v>0</v>
      </c>
      <c r="T573" s="113">
        <f t="shared" si="370"/>
        <v>0.16</v>
      </c>
      <c r="U573" s="111">
        <f t="shared" si="377"/>
        <v>12</v>
      </c>
      <c r="V573" s="111">
        <v>252</v>
      </c>
      <c r="W573" s="110">
        <f t="shared" si="362"/>
        <v>1.007092654</v>
      </c>
      <c r="X573" s="103">
        <f t="shared" si="363"/>
        <v>2.6736839400000001</v>
      </c>
      <c r="Y573" s="103">
        <f t="shared" si="364"/>
        <v>0</v>
      </c>
      <c r="Z573" s="114" t="str">
        <f t="shared" si="372"/>
        <v>A+J=</v>
      </c>
      <c r="AA573" s="108">
        <f t="shared" si="373"/>
        <v>45463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22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3"/>
      <c r="DH573" s="1"/>
      <c r="DI573" s="1"/>
      <c r="DJ573" s="1"/>
      <c r="DK573" s="1"/>
      <c r="DL573" s="1"/>
      <c r="DM573" s="1"/>
      <c r="DN573" s="1"/>
      <c r="DO573" s="1"/>
      <c r="DP573" s="1"/>
      <c r="DQ573" s="4"/>
      <c r="DR573" s="1"/>
      <c r="DS573" s="1"/>
      <c r="DT573" s="1"/>
      <c r="DU573" s="1"/>
      <c r="DV573" s="1"/>
      <c r="DW573" s="1"/>
    </row>
    <row r="574" spans="1:127" ht="15" x14ac:dyDescent="0.2">
      <c r="A574" s="102">
        <f t="shared" si="365"/>
        <v>45450</v>
      </c>
      <c r="B574" s="103">
        <f t="shared" si="357"/>
        <v>379.91586695000001</v>
      </c>
      <c r="C574" s="180">
        <f t="shared" si="375"/>
        <v>365.30828626281539</v>
      </c>
      <c r="D574" s="104">
        <f t="shared" si="366"/>
        <v>1113.837</v>
      </c>
      <c r="E574" s="105">
        <f t="shared" si="378"/>
        <v>1117.28</v>
      </c>
      <c r="F574" s="106">
        <f t="shared" si="379"/>
        <v>45402</v>
      </c>
      <c r="G574" s="107">
        <f t="shared" si="358"/>
        <v>3.0911165637341753E-3</v>
      </c>
      <c r="H574" s="108">
        <f t="shared" si="371"/>
        <v>45463</v>
      </c>
      <c r="I574" s="108">
        <f t="shared" si="359"/>
        <v>45463</v>
      </c>
      <c r="J574" s="109">
        <f t="shared" si="367"/>
        <v>22</v>
      </c>
      <c r="K574" s="109">
        <f t="shared" si="382"/>
        <v>13</v>
      </c>
      <c r="L574" s="8">
        <f t="shared" si="368"/>
        <v>1.0018254099999999</v>
      </c>
      <c r="M574" s="110">
        <f t="shared" si="381"/>
        <v>1</v>
      </c>
      <c r="N574" s="110">
        <f t="shared" si="376"/>
        <v>1.0301741644067797</v>
      </c>
      <c r="O574" s="103">
        <f t="shared" si="380"/>
        <v>1.0320546500000001</v>
      </c>
      <c r="P574" s="103">
        <f t="shared" si="360"/>
        <v>377.01811551999998</v>
      </c>
      <c r="Q574" s="11">
        <f t="shared" si="374"/>
        <v>0</v>
      </c>
      <c r="R574" s="30">
        <f t="shared" si="369"/>
        <v>0</v>
      </c>
      <c r="S574" s="8">
        <f t="shared" si="361"/>
        <v>0</v>
      </c>
      <c r="T574" s="113">
        <f t="shared" si="370"/>
        <v>0.16</v>
      </c>
      <c r="U574" s="111">
        <f t="shared" si="377"/>
        <v>13</v>
      </c>
      <c r="V574" s="111">
        <v>252</v>
      </c>
      <c r="W574" s="110">
        <f t="shared" si="362"/>
        <v>1.0076859739999999</v>
      </c>
      <c r="X574" s="103">
        <f t="shared" si="363"/>
        <v>2.89775143</v>
      </c>
      <c r="Y574" s="103">
        <f t="shared" si="364"/>
        <v>0</v>
      </c>
      <c r="Z574" s="114" t="str">
        <f t="shared" si="372"/>
        <v>A+J=</v>
      </c>
      <c r="AA574" s="108">
        <f t="shared" si="373"/>
        <v>45463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22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3"/>
      <c r="DH574" s="1"/>
      <c r="DI574" s="1"/>
      <c r="DJ574" s="1"/>
      <c r="DK574" s="1"/>
      <c r="DL574" s="1"/>
      <c r="DM574" s="1"/>
      <c r="DN574" s="1"/>
      <c r="DO574" s="1"/>
      <c r="DP574" s="1"/>
      <c r="DQ574" s="4"/>
      <c r="DR574" s="1"/>
      <c r="DS574" s="1"/>
      <c r="DT574" s="1"/>
      <c r="DU574" s="1"/>
      <c r="DV574" s="1"/>
      <c r="DW574" s="1"/>
    </row>
    <row r="575" spans="1:127" ht="15" x14ac:dyDescent="0.2">
      <c r="A575" s="102">
        <f t="shared" si="365"/>
        <v>45451</v>
      </c>
      <c r="B575" s="103">
        <f t="shared" si="357"/>
        <v>380.19302590000001</v>
      </c>
      <c r="C575" s="180">
        <f t="shared" si="375"/>
        <v>365.30828626281539</v>
      </c>
      <c r="D575" s="104">
        <f t="shared" si="366"/>
        <v>1113.837</v>
      </c>
      <c r="E575" s="105">
        <f t="shared" si="378"/>
        <v>1117.28</v>
      </c>
      <c r="F575" s="106">
        <f t="shared" si="379"/>
        <v>45402</v>
      </c>
      <c r="G575" s="107">
        <f t="shared" si="358"/>
        <v>3.0911165637341753E-3</v>
      </c>
      <c r="H575" s="108">
        <f t="shared" si="371"/>
        <v>45463</v>
      </c>
      <c r="I575" s="108">
        <f t="shared" si="359"/>
        <v>45463</v>
      </c>
      <c r="J575" s="109">
        <f t="shared" si="367"/>
        <v>22</v>
      </c>
      <c r="K575" s="109">
        <f t="shared" si="382"/>
        <v>14</v>
      </c>
      <c r="L575" s="8">
        <f t="shared" si="368"/>
        <v>1.0019659700000001</v>
      </c>
      <c r="M575" s="110">
        <f t="shared" si="381"/>
        <v>1</v>
      </c>
      <c r="N575" s="110">
        <f t="shared" si="376"/>
        <v>1.0301741644067797</v>
      </c>
      <c r="O575" s="103">
        <f t="shared" si="380"/>
        <v>1.03219945</v>
      </c>
      <c r="P575" s="103">
        <f t="shared" si="360"/>
        <v>377.07101216000001</v>
      </c>
      <c r="Q575" s="11">
        <f t="shared" si="374"/>
        <v>0</v>
      </c>
      <c r="R575" s="30">
        <f t="shared" si="369"/>
        <v>0</v>
      </c>
      <c r="S575" s="8">
        <f t="shared" si="361"/>
        <v>0</v>
      </c>
      <c r="T575" s="113">
        <f t="shared" si="370"/>
        <v>0.16</v>
      </c>
      <c r="U575" s="111">
        <f t="shared" si="377"/>
        <v>14</v>
      </c>
      <c r="V575" s="111">
        <v>252</v>
      </c>
      <c r="W575" s="110">
        <f t="shared" si="362"/>
        <v>1.0082796439999999</v>
      </c>
      <c r="X575" s="103">
        <f t="shared" si="363"/>
        <v>3.1220137399999999</v>
      </c>
      <c r="Y575" s="103">
        <f t="shared" si="364"/>
        <v>0</v>
      </c>
      <c r="Z575" s="114" t="str">
        <f t="shared" si="372"/>
        <v>A+J=</v>
      </c>
      <c r="AA575" s="108">
        <f t="shared" si="373"/>
        <v>45463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22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3"/>
      <c r="DH575" s="1"/>
      <c r="DI575" s="1"/>
      <c r="DJ575" s="1"/>
      <c r="DK575" s="1"/>
      <c r="DL575" s="1"/>
      <c r="DM575" s="1"/>
      <c r="DN575" s="1"/>
      <c r="DO575" s="1"/>
      <c r="DP575" s="1"/>
      <c r="DQ575" s="4"/>
      <c r="DR575" s="1"/>
      <c r="DS575" s="1"/>
      <c r="DT575" s="1"/>
      <c r="DU575" s="1"/>
      <c r="DV575" s="1"/>
      <c r="DW575" s="1"/>
    </row>
    <row r="576" spans="1:127" ht="15" x14ac:dyDescent="0.2">
      <c r="A576" s="102">
        <f t="shared" si="365"/>
        <v>45452</v>
      </c>
      <c r="B576" s="103">
        <f t="shared" si="357"/>
        <v>380.19302590000001</v>
      </c>
      <c r="C576" s="180">
        <f t="shared" si="375"/>
        <v>365.30828626281539</v>
      </c>
      <c r="D576" s="104">
        <f t="shared" si="366"/>
        <v>1113.837</v>
      </c>
      <c r="E576" s="105">
        <f t="shared" si="378"/>
        <v>1117.28</v>
      </c>
      <c r="F576" s="106">
        <f t="shared" si="379"/>
        <v>45402</v>
      </c>
      <c r="G576" s="107">
        <f t="shared" si="358"/>
        <v>3.0911165637341753E-3</v>
      </c>
      <c r="H576" s="108">
        <f t="shared" si="371"/>
        <v>45463</v>
      </c>
      <c r="I576" s="108">
        <f t="shared" si="359"/>
        <v>45463</v>
      </c>
      <c r="J576" s="109">
        <f t="shared" si="367"/>
        <v>22</v>
      </c>
      <c r="K576" s="109">
        <f t="shared" si="382"/>
        <v>14</v>
      </c>
      <c r="L576" s="8">
        <f t="shared" si="368"/>
        <v>1.0019659700000001</v>
      </c>
      <c r="M576" s="110">
        <f t="shared" si="381"/>
        <v>1</v>
      </c>
      <c r="N576" s="110">
        <f t="shared" si="376"/>
        <v>1.0301741644067797</v>
      </c>
      <c r="O576" s="103">
        <f t="shared" si="380"/>
        <v>1.03219945</v>
      </c>
      <c r="P576" s="103">
        <f t="shared" si="360"/>
        <v>377.07101216000001</v>
      </c>
      <c r="Q576" s="11">
        <f t="shared" si="374"/>
        <v>0</v>
      </c>
      <c r="R576" s="30">
        <f t="shared" si="369"/>
        <v>0</v>
      </c>
      <c r="S576" s="8">
        <f t="shared" si="361"/>
        <v>0</v>
      </c>
      <c r="T576" s="113">
        <f t="shared" si="370"/>
        <v>0.16</v>
      </c>
      <c r="U576" s="111">
        <f t="shared" si="377"/>
        <v>14</v>
      </c>
      <c r="V576" s="111">
        <v>252</v>
      </c>
      <c r="W576" s="110">
        <f t="shared" si="362"/>
        <v>1.0082796439999999</v>
      </c>
      <c r="X576" s="103">
        <f t="shared" si="363"/>
        <v>3.1220137399999999</v>
      </c>
      <c r="Y576" s="103">
        <f t="shared" si="364"/>
        <v>0</v>
      </c>
      <c r="Z576" s="114" t="str">
        <f t="shared" si="372"/>
        <v>A+J=</v>
      </c>
      <c r="AA576" s="108">
        <f t="shared" si="373"/>
        <v>45463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22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3"/>
      <c r="DH576" s="1"/>
      <c r="DI576" s="1"/>
      <c r="DJ576" s="1"/>
      <c r="DK576" s="1"/>
      <c r="DL576" s="1"/>
      <c r="DM576" s="1"/>
      <c r="DN576" s="1"/>
      <c r="DO576" s="1"/>
      <c r="DP576" s="1"/>
      <c r="DQ576" s="4"/>
      <c r="DR576" s="1"/>
      <c r="DS576" s="1"/>
      <c r="DT576" s="1"/>
      <c r="DU576" s="1"/>
      <c r="DV576" s="1"/>
      <c r="DW576" s="1"/>
    </row>
    <row r="577" spans="1:127" ht="15" x14ac:dyDescent="0.2">
      <c r="A577" s="102">
        <f t="shared" si="365"/>
        <v>45453</v>
      </c>
      <c r="B577" s="103">
        <f t="shared" si="357"/>
        <v>380.19302590000001</v>
      </c>
      <c r="C577" s="180">
        <f t="shared" si="375"/>
        <v>365.30828626281539</v>
      </c>
      <c r="D577" s="104">
        <f t="shared" si="366"/>
        <v>1113.837</v>
      </c>
      <c r="E577" s="105">
        <f t="shared" si="378"/>
        <v>1117.28</v>
      </c>
      <c r="F577" s="106">
        <f t="shared" si="379"/>
        <v>45402</v>
      </c>
      <c r="G577" s="107">
        <f t="shared" si="358"/>
        <v>3.0911165637341753E-3</v>
      </c>
      <c r="H577" s="108">
        <f t="shared" si="371"/>
        <v>45463</v>
      </c>
      <c r="I577" s="108">
        <f t="shared" si="359"/>
        <v>45463</v>
      </c>
      <c r="J577" s="109">
        <f t="shared" si="367"/>
        <v>22</v>
      </c>
      <c r="K577" s="109">
        <f t="shared" si="382"/>
        <v>14</v>
      </c>
      <c r="L577" s="8">
        <f t="shared" si="368"/>
        <v>1.0019659700000001</v>
      </c>
      <c r="M577" s="110">
        <f t="shared" si="381"/>
        <v>1</v>
      </c>
      <c r="N577" s="110">
        <f t="shared" si="376"/>
        <v>1.0301741644067797</v>
      </c>
      <c r="O577" s="103">
        <f t="shared" si="380"/>
        <v>1.03219945</v>
      </c>
      <c r="P577" s="103">
        <f t="shared" si="360"/>
        <v>377.07101216000001</v>
      </c>
      <c r="Q577" s="11">
        <f t="shared" si="374"/>
        <v>0</v>
      </c>
      <c r="R577" s="30">
        <f t="shared" si="369"/>
        <v>0</v>
      </c>
      <c r="S577" s="8">
        <f t="shared" si="361"/>
        <v>0</v>
      </c>
      <c r="T577" s="113">
        <f t="shared" si="370"/>
        <v>0.16</v>
      </c>
      <c r="U577" s="111">
        <f t="shared" si="377"/>
        <v>14</v>
      </c>
      <c r="V577" s="111">
        <v>252</v>
      </c>
      <c r="W577" s="110">
        <f t="shared" si="362"/>
        <v>1.0082796439999999</v>
      </c>
      <c r="X577" s="103">
        <f t="shared" si="363"/>
        <v>3.1220137399999999</v>
      </c>
      <c r="Y577" s="103">
        <f t="shared" si="364"/>
        <v>0</v>
      </c>
      <c r="Z577" s="114" t="str">
        <f t="shared" si="372"/>
        <v>A+J=</v>
      </c>
      <c r="AA577" s="108">
        <f t="shared" si="373"/>
        <v>45463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22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3"/>
      <c r="DH577" s="1"/>
      <c r="DI577" s="1"/>
      <c r="DJ577" s="1"/>
      <c r="DK577" s="1"/>
      <c r="DL577" s="1"/>
      <c r="DM577" s="1"/>
      <c r="DN577" s="1"/>
      <c r="DO577" s="1"/>
      <c r="DP577" s="1"/>
      <c r="DQ577" s="4"/>
      <c r="DR577" s="1"/>
      <c r="DS577" s="1"/>
      <c r="DT577" s="1"/>
      <c r="DU577" s="1"/>
      <c r="DV577" s="1"/>
      <c r="DW577" s="1"/>
    </row>
    <row r="578" spans="1:127" ht="15" x14ac:dyDescent="0.2">
      <c r="A578" s="102">
        <f t="shared" si="365"/>
        <v>45454</v>
      </c>
      <c r="B578" s="103">
        <f t="shared" si="357"/>
        <v>380.47038333</v>
      </c>
      <c r="C578" s="180">
        <f t="shared" si="375"/>
        <v>365.30828626281539</v>
      </c>
      <c r="D578" s="104">
        <f t="shared" si="366"/>
        <v>1113.837</v>
      </c>
      <c r="E578" s="105">
        <f t="shared" si="378"/>
        <v>1117.28</v>
      </c>
      <c r="F578" s="106">
        <f t="shared" si="379"/>
        <v>45402</v>
      </c>
      <c r="G578" s="107">
        <f t="shared" si="358"/>
        <v>3.0911165637341753E-3</v>
      </c>
      <c r="H578" s="108">
        <f t="shared" si="371"/>
        <v>45463</v>
      </c>
      <c r="I578" s="108">
        <f t="shared" si="359"/>
        <v>45463</v>
      </c>
      <c r="J578" s="109">
        <f t="shared" si="367"/>
        <v>22</v>
      </c>
      <c r="K578" s="109">
        <f t="shared" si="382"/>
        <v>15</v>
      </c>
      <c r="L578" s="8">
        <f t="shared" si="368"/>
        <v>1.00210654</v>
      </c>
      <c r="M578" s="110">
        <f t="shared" si="381"/>
        <v>1</v>
      </c>
      <c r="N578" s="110">
        <f t="shared" si="376"/>
        <v>1.0301741644067797</v>
      </c>
      <c r="O578" s="103">
        <f t="shared" si="380"/>
        <v>1.0323442599999999</v>
      </c>
      <c r="P578" s="103">
        <f t="shared" si="360"/>
        <v>377.12391244999998</v>
      </c>
      <c r="Q578" s="11">
        <f t="shared" si="374"/>
        <v>0</v>
      </c>
      <c r="R578" s="30">
        <f t="shared" si="369"/>
        <v>0</v>
      </c>
      <c r="S578" s="8">
        <f t="shared" si="361"/>
        <v>0</v>
      </c>
      <c r="T578" s="113">
        <f t="shared" si="370"/>
        <v>0.16</v>
      </c>
      <c r="U578" s="111">
        <f t="shared" si="377"/>
        <v>15</v>
      </c>
      <c r="V578" s="111">
        <v>252</v>
      </c>
      <c r="W578" s="110">
        <f t="shared" si="362"/>
        <v>1.008873664</v>
      </c>
      <c r="X578" s="103">
        <f t="shared" si="363"/>
        <v>3.34647088</v>
      </c>
      <c r="Y578" s="103">
        <f t="shared" si="364"/>
        <v>0</v>
      </c>
      <c r="Z578" s="114" t="str">
        <f t="shared" si="372"/>
        <v>A+J=</v>
      </c>
      <c r="AA578" s="108">
        <f t="shared" si="373"/>
        <v>45463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22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3"/>
      <c r="DH578" s="1"/>
      <c r="DI578" s="1"/>
      <c r="DJ578" s="1"/>
      <c r="DK578" s="1"/>
      <c r="DL578" s="1"/>
      <c r="DM578" s="1"/>
      <c r="DN578" s="1"/>
      <c r="DO578" s="1"/>
      <c r="DP578" s="1"/>
      <c r="DQ578" s="4"/>
      <c r="DR578" s="1"/>
      <c r="DS578" s="1"/>
      <c r="DT578" s="1"/>
      <c r="DU578" s="1"/>
      <c r="DV578" s="1"/>
      <c r="DW578" s="1"/>
    </row>
    <row r="579" spans="1:127" ht="15" x14ac:dyDescent="0.2">
      <c r="A579" s="102">
        <f t="shared" si="365"/>
        <v>45455</v>
      </c>
      <c r="B579" s="103">
        <f t="shared" si="357"/>
        <v>380.74794262</v>
      </c>
      <c r="C579" s="180">
        <f t="shared" si="375"/>
        <v>365.30828626281539</v>
      </c>
      <c r="D579" s="104">
        <f t="shared" si="366"/>
        <v>1113.837</v>
      </c>
      <c r="E579" s="105">
        <f t="shared" si="378"/>
        <v>1117.28</v>
      </c>
      <c r="F579" s="106">
        <f t="shared" si="379"/>
        <v>45402</v>
      </c>
      <c r="G579" s="107">
        <f t="shared" si="358"/>
        <v>3.0911165637341753E-3</v>
      </c>
      <c r="H579" s="108">
        <f t="shared" si="371"/>
        <v>45463</v>
      </c>
      <c r="I579" s="108">
        <f t="shared" si="359"/>
        <v>45463</v>
      </c>
      <c r="J579" s="109">
        <f t="shared" si="367"/>
        <v>22</v>
      </c>
      <c r="K579" s="109">
        <f t="shared" si="382"/>
        <v>16</v>
      </c>
      <c r="L579" s="8">
        <f t="shared" si="368"/>
        <v>1.00224713</v>
      </c>
      <c r="M579" s="110">
        <f t="shared" si="381"/>
        <v>1</v>
      </c>
      <c r="N579" s="110">
        <f t="shared" si="376"/>
        <v>1.0301741644067797</v>
      </c>
      <c r="O579" s="103">
        <f t="shared" si="380"/>
        <v>1.0324890900000001</v>
      </c>
      <c r="P579" s="103">
        <f t="shared" si="360"/>
        <v>377.17682005</v>
      </c>
      <c r="Q579" s="11">
        <f t="shared" si="374"/>
        <v>0</v>
      </c>
      <c r="R579" s="30">
        <f t="shared" si="369"/>
        <v>0</v>
      </c>
      <c r="S579" s="8">
        <f t="shared" si="361"/>
        <v>0</v>
      </c>
      <c r="T579" s="113">
        <f t="shared" si="370"/>
        <v>0.16</v>
      </c>
      <c r="U579" s="111">
        <f t="shared" si="377"/>
        <v>16</v>
      </c>
      <c r="V579" s="111">
        <v>252</v>
      </c>
      <c r="W579" s="110">
        <f t="shared" si="362"/>
        <v>1.0094680330000001</v>
      </c>
      <c r="X579" s="103">
        <f t="shared" si="363"/>
        <v>3.57112257</v>
      </c>
      <c r="Y579" s="103">
        <f t="shared" si="364"/>
        <v>0</v>
      </c>
      <c r="Z579" s="114" t="str">
        <f t="shared" si="372"/>
        <v>A+J=</v>
      </c>
      <c r="AA579" s="108">
        <f t="shared" si="373"/>
        <v>45463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22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3"/>
      <c r="DH579" s="1"/>
      <c r="DI579" s="1"/>
      <c r="DJ579" s="1"/>
      <c r="DK579" s="1"/>
      <c r="DL579" s="1"/>
      <c r="DM579" s="1"/>
      <c r="DN579" s="1"/>
      <c r="DO579" s="1"/>
      <c r="DP579" s="1"/>
      <c r="DQ579" s="4"/>
      <c r="DR579" s="1"/>
      <c r="DS579" s="1"/>
      <c r="DT579" s="1"/>
      <c r="DU579" s="1"/>
      <c r="DV579" s="1"/>
      <c r="DW579" s="1"/>
    </row>
    <row r="580" spans="1:127" ht="15" x14ac:dyDescent="0.2">
      <c r="A580" s="102">
        <f t="shared" si="365"/>
        <v>45456</v>
      </c>
      <c r="B580" s="103">
        <f t="shared" si="357"/>
        <v>381.02571198000004</v>
      </c>
      <c r="C580" s="180">
        <f t="shared" si="375"/>
        <v>365.30828626281539</v>
      </c>
      <c r="D580" s="104">
        <f t="shared" si="366"/>
        <v>1113.837</v>
      </c>
      <c r="E580" s="105">
        <f t="shared" si="378"/>
        <v>1117.28</v>
      </c>
      <c r="F580" s="106">
        <f t="shared" si="379"/>
        <v>45402</v>
      </c>
      <c r="G580" s="107">
        <f t="shared" si="358"/>
        <v>3.0911165637341753E-3</v>
      </c>
      <c r="H580" s="108">
        <f t="shared" si="371"/>
        <v>45463</v>
      </c>
      <c r="I580" s="108">
        <f t="shared" si="359"/>
        <v>45463</v>
      </c>
      <c r="J580" s="109">
        <f t="shared" si="367"/>
        <v>22</v>
      </c>
      <c r="K580" s="109">
        <f t="shared" si="382"/>
        <v>17</v>
      </c>
      <c r="L580" s="8">
        <f t="shared" si="368"/>
        <v>1.00238775</v>
      </c>
      <c r="M580" s="110">
        <f t="shared" si="381"/>
        <v>1</v>
      </c>
      <c r="N580" s="110">
        <f t="shared" si="376"/>
        <v>1.0301741644067797</v>
      </c>
      <c r="O580" s="103">
        <f t="shared" si="380"/>
        <v>1.0326339600000001</v>
      </c>
      <c r="P580" s="103">
        <f t="shared" si="360"/>
        <v>377.22974226000002</v>
      </c>
      <c r="Q580" s="11">
        <f t="shared" si="374"/>
        <v>0</v>
      </c>
      <c r="R580" s="30">
        <f t="shared" si="369"/>
        <v>0</v>
      </c>
      <c r="S580" s="8">
        <f t="shared" si="361"/>
        <v>0</v>
      </c>
      <c r="T580" s="113">
        <f t="shared" si="370"/>
        <v>0.16</v>
      </c>
      <c r="U580" s="111">
        <f t="shared" si="377"/>
        <v>17</v>
      </c>
      <c r="V580" s="111">
        <v>252</v>
      </c>
      <c r="W580" s="110">
        <f t="shared" si="362"/>
        <v>1.0100627529999999</v>
      </c>
      <c r="X580" s="103">
        <f t="shared" si="363"/>
        <v>3.79596972</v>
      </c>
      <c r="Y580" s="103">
        <f t="shared" si="364"/>
        <v>0</v>
      </c>
      <c r="Z580" s="114" t="str">
        <f t="shared" si="372"/>
        <v>A+J=</v>
      </c>
      <c r="AA580" s="108">
        <f t="shared" si="373"/>
        <v>45463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22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3"/>
      <c r="DH580" s="1"/>
      <c r="DI580" s="1"/>
      <c r="DJ580" s="1"/>
      <c r="DK580" s="1"/>
      <c r="DL580" s="1"/>
      <c r="DM580" s="1"/>
      <c r="DN580" s="1"/>
      <c r="DO580" s="1"/>
      <c r="DP580" s="1"/>
      <c r="DQ580" s="4"/>
      <c r="DR580" s="1"/>
      <c r="DS580" s="1"/>
      <c r="DT580" s="1"/>
      <c r="DU580" s="1"/>
      <c r="DV580" s="1"/>
      <c r="DW580" s="1"/>
    </row>
    <row r="581" spans="1:127" ht="15" x14ac:dyDescent="0.2">
      <c r="A581" s="102">
        <f t="shared" si="365"/>
        <v>45457</v>
      </c>
      <c r="B581" s="103">
        <f t="shared" si="357"/>
        <v>381.30367631999997</v>
      </c>
      <c r="C581" s="180">
        <f t="shared" si="375"/>
        <v>365.30828626281539</v>
      </c>
      <c r="D581" s="104">
        <f t="shared" si="366"/>
        <v>1113.837</v>
      </c>
      <c r="E581" s="105">
        <f t="shared" si="378"/>
        <v>1117.28</v>
      </c>
      <c r="F581" s="106">
        <f t="shared" si="379"/>
        <v>45402</v>
      </c>
      <c r="G581" s="107">
        <f t="shared" si="358"/>
        <v>3.0911165637341753E-3</v>
      </c>
      <c r="H581" s="108">
        <f t="shared" si="371"/>
        <v>45463</v>
      </c>
      <c r="I581" s="108">
        <f t="shared" si="359"/>
        <v>45463</v>
      </c>
      <c r="J581" s="109">
        <f t="shared" si="367"/>
        <v>22</v>
      </c>
      <c r="K581" s="109">
        <f t="shared" si="382"/>
        <v>18</v>
      </c>
      <c r="L581" s="8">
        <f t="shared" si="368"/>
        <v>1.00252838</v>
      </c>
      <c r="M581" s="110">
        <f t="shared" si="381"/>
        <v>1</v>
      </c>
      <c r="N581" s="110">
        <f t="shared" si="376"/>
        <v>1.0301741644067797</v>
      </c>
      <c r="O581" s="103">
        <f t="shared" si="380"/>
        <v>1.03277883</v>
      </c>
      <c r="P581" s="103">
        <f t="shared" si="360"/>
        <v>377.28266446999999</v>
      </c>
      <c r="Q581" s="11">
        <f t="shared" si="374"/>
        <v>0</v>
      </c>
      <c r="R581" s="30">
        <f t="shared" si="369"/>
        <v>0</v>
      </c>
      <c r="S581" s="8">
        <f t="shared" si="361"/>
        <v>0</v>
      </c>
      <c r="T581" s="113">
        <f t="shared" si="370"/>
        <v>0.16</v>
      </c>
      <c r="U581" s="111">
        <f t="shared" si="377"/>
        <v>18</v>
      </c>
      <c r="V581" s="111">
        <v>252</v>
      </c>
      <c r="W581" s="110">
        <f t="shared" si="362"/>
        <v>1.0106578230000001</v>
      </c>
      <c r="X581" s="103">
        <f t="shared" si="363"/>
        <v>4.0210118499999998</v>
      </c>
      <c r="Y581" s="103">
        <f t="shared" si="364"/>
        <v>0</v>
      </c>
      <c r="Z581" s="114" t="str">
        <f t="shared" si="372"/>
        <v>A+J=</v>
      </c>
      <c r="AA581" s="108">
        <f t="shared" si="373"/>
        <v>45463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22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3"/>
      <c r="DH581" s="1"/>
      <c r="DI581" s="1"/>
      <c r="DJ581" s="1"/>
      <c r="DK581" s="1"/>
      <c r="DL581" s="1"/>
      <c r="DM581" s="1"/>
      <c r="DN581" s="1"/>
      <c r="DO581" s="1"/>
      <c r="DP581" s="1"/>
      <c r="DQ581" s="4"/>
      <c r="DR581" s="1"/>
      <c r="DS581" s="1"/>
      <c r="DT581" s="1"/>
      <c r="DU581" s="1"/>
      <c r="DV581" s="1"/>
      <c r="DW581" s="1"/>
    </row>
    <row r="582" spans="1:127" ht="15" x14ac:dyDescent="0.2">
      <c r="A582" s="102">
        <f t="shared" si="365"/>
        <v>45458</v>
      </c>
      <c r="B582" s="103">
        <f t="shared" si="357"/>
        <v>381.58184719000002</v>
      </c>
      <c r="C582" s="180">
        <f t="shared" si="375"/>
        <v>365.30828626281539</v>
      </c>
      <c r="D582" s="104">
        <f t="shared" si="366"/>
        <v>1113.837</v>
      </c>
      <c r="E582" s="105">
        <f t="shared" si="378"/>
        <v>1117.28</v>
      </c>
      <c r="F582" s="106">
        <f t="shared" si="379"/>
        <v>45402</v>
      </c>
      <c r="G582" s="107">
        <f t="shared" si="358"/>
        <v>3.0911165637341753E-3</v>
      </c>
      <c r="H582" s="108">
        <f t="shared" si="371"/>
        <v>45463</v>
      </c>
      <c r="I582" s="108">
        <f t="shared" si="359"/>
        <v>45463</v>
      </c>
      <c r="J582" s="109">
        <f t="shared" si="367"/>
        <v>22</v>
      </c>
      <c r="K582" s="109">
        <f t="shared" si="382"/>
        <v>19</v>
      </c>
      <c r="L582" s="8">
        <f t="shared" si="368"/>
        <v>1.0026690300000001</v>
      </c>
      <c r="M582" s="110">
        <f t="shared" si="381"/>
        <v>1</v>
      </c>
      <c r="N582" s="110">
        <f t="shared" si="376"/>
        <v>1.0301741644067797</v>
      </c>
      <c r="O582" s="103">
        <f t="shared" si="380"/>
        <v>1.03292373</v>
      </c>
      <c r="P582" s="103">
        <f t="shared" si="360"/>
        <v>377.33559764</v>
      </c>
      <c r="Q582" s="11">
        <f t="shared" si="374"/>
        <v>0</v>
      </c>
      <c r="R582" s="30">
        <f t="shared" si="369"/>
        <v>0</v>
      </c>
      <c r="S582" s="8">
        <f t="shared" si="361"/>
        <v>0</v>
      </c>
      <c r="T582" s="113">
        <f t="shared" si="370"/>
        <v>0.16</v>
      </c>
      <c r="U582" s="111">
        <f t="shared" si="377"/>
        <v>19</v>
      </c>
      <c r="V582" s="111">
        <v>252</v>
      </c>
      <c r="W582" s="110">
        <f t="shared" si="362"/>
        <v>1.0112532439999999</v>
      </c>
      <c r="X582" s="103">
        <f t="shared" si="363"/>
        <v>4.2462495499999999</v>
      </c>
      <c r="Y582" s="103">
        <f t="shared" si="364"/>
        <v>0</v>
      </c>
      <c r="Z582" s="114" t="str">
        <f t="shared" si="372"/>
        <v>A+J=</v>
      </c>
      <c r="AA582" s="108">
        <f t="shared" si="373"/>
        <v>45463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22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3"/>
      <c r="DH582" s="1"/>
      <c r="DI582" s="1"/>
      <c r="DJ582" s="1"/>
      <c r="DK582" s="1"/>
      <c r="DL582" s="1"/>
      <c r="DM582" s="1"/>
      <c r="DN582" s="1"/>
      <c r="DO582" s="1"/>
      <c r="DP582" s="1"/>
      <c r="DQ582" s="4"/>
      <c r="DR582" s="1"/>
      <c r="DS582" s="1"/>
      <c r="DT582" s="1"/>
      <c r="DU582" s="1"/>
      <c r="DV582" s="1"/>
      <c r="DW582" s="1"/>
    </row>
    <row r="583" spans="1:127" ht="15" x14ac:dyDescent="0.2">
      <c r="A583" s="102">
        <f t="shared" si="365"/>
        <v>45459</v>
      </c>
      <c r="B583" s="103">
        <f t="shared" si="357"/>
        <v>381.58184719000002</v>
      </c>
      <c r="C583" s="180">
        <f t="shared" si="375"/>
        <v>365.30828626281539</v>
      </c>
      <c r="D583" s="104">
        <f t="shared" si="366"/>
        <v>1113.837</v>
      </c>
      <c r="E583" s="105">
        <f t="shared" si="378"/>
        <v>1117.28</v>
      </c>
      <c r="F583" s="106">
        <f t="shared" si="379"/>
        <v>45402</v>
      </c>
      <c r="G583" s="107">
        <f t="shared" si="358"/>
        <v>3.0911165637341753E-3</v>
      </c>
      <c r="H583" s="108">
        <f t="shared" si="371"/>
        <v>45463</v>
      </c>
      <c r="I583" s="108">
        <f t="shared" si="359"/>
        <v>45463</v>
      </c>
      <c r="J583" s="109">
        <f t="shared" si="367"/>
        <v>22</v>
      </c>
      <c r="K583" s="109">
        <f t="shared" si="382"/>
        <v>19</v>
      </c>
      <c r="L583" s="8">
        <f t="shared" si="368"/>
        <v>1.0026690300000001</v>
      </c>
      <c r="M583" s="110">
        <f t="shared" si="381"/>
        <v>1</v>
      </c>
      <c r="N583" s="110">
        <f t="shared" si="376"/>
        <v>1.0301741644067797</v>
      </c>
      <c r="O583" s="103">
        <f t="shared" si="380"/>
        <v>1.03292373</v>
      </c>
      <c r="P583" s="103">
        <f t="shared" si="360"/>
        <v>377.33559764</v>
      </c>
      <c r="Q583" s="11">
        <f t="shared" si="374"/>
        <v>0</v>
      </c>
      <c r="R583" s="30">
        <f t="shared" si="369"/>
        <v>0</v>
      </c>
      <c r="S583" s="8">
        <f t="shared" si="361"/>
        <v>0</v>
      </c>
      <c r="T583" s="113">
        <f t="shared" si="370"/>
        <v>0.16</v>
      </c>
      <c r="U583" s="111">
        <f t="shared" si="377"/>
        <v>19</v>
      </c>
      <c r="V583" s="111">
        <v>252</v>
      </c>
      <c r="W583" s="110">
        <f t="shared" si="362"/>
        <v>1.0112532439999999</v>
      </c>
      <c r="X583" s="103">
        <f t="shared" si="363"/>
        <v>4.2462495499999999</v>
      </c>
      <c r="Y583" s="103">
        <f t="shared" si="364"/>
        <v>0</v>
      </c>
      <c r="Z583" s="114" t="str">
        <f t="shared" si="372"/>
        <v>A+J=</v>
      </c>
      <c r="AA583" s="108">
        <f t="shared" si="373"/>
        <v>45463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22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3"/>
      <c r="DH583" s="1"/>
      <c r="DI583" s="1"/>
      <c r="DJ583" s="1"/>
      <c r="DK583" s="1"/>
      <c r="DL583" s="1"/>
      <c r="DM583" s="1"/>
      <c r="DN583" s="1"/>
      <c r="DO583" s="1"/>
      <c r="DP583" s="1"/>
      <c r="DQ583" s="4"/>
      <c r="DR583" s="1"/>
      <c r="DS583" s="1"/>
      <c r="DT583" s="1"/>
      <c r="DU583" s="1"/>
      <c r="DV583" s="1"/>
      <c r="DW583" s="1"/>
    </row>
    <row r="584" spans="1:127" ht="15" x14ac:dyDescent="0.2">
      <c r="A584" s="102">
        <f t="shared" si="365"/>
        <v>45460</v>
      </c>
      <c r="B584" s="103">
        <f t="shared" si="357"/>
        <v>381.58184719000002</v>
      </c>
      <c r="C584" s="180">
        <f t="shared" si="375"/>
        <v>365.30828626281539</v>
      </c>
      <c r="D584" s="104">
        <f t="shared" si="366"/>
        <v>1113.837</v>
      </c>
      <c r="E584" s="105">
        <f t="shared" si="378"/>
        <v>1117.28</v>
      </c>
      <c r="F584" s="106">
        <f t="shared" si="379"/>
        <v>45402</v>
      </c>
      <c r="G584" s="107">
        <f t="shared" si="358"/>
        <v>3.0911165637341753E-3</v>
      </c>
      <c r="H584" s="108">
        <f t="shared" si="371"/>
        <v>45463</v>
      </c>
      <c r="I584" s="108">
        <f t="shared" si="359"/>
        <v>45463</v>
      </c>
      <c r="J584" s="109">
        <f t="shared" si="367"/>
        <v>22</v>
      </c>
      <c r="K584" s="109">
        <f t="shared" si="382"/>
        <v>19</v>
      </c>
      <c r="L584" s="8">
        <f t="shared" si="368"/>
        <v>1.0026690300000001</v>
      </c>
      <c r="M584" s="110">
        <f t="shared" si="381"/>
        <v>1</v>
      </c>
      <c r="N584" s="110">
        <f t="shared" si="376"/>
        <v>1.0301741644067797</v>
      </c>
      <c r="O584" s="103">
        <f t="shared" si="380"/>
        <v>1.03292373</v>
      </c>
      <c r="P584" s="103">
        <f t="shared" si="360"/>
        <v>377.33559764</v>
      </c>
      <c r="Q584" s="11">
        <f t="shared" si="374"/>
        <v>0</v>
      </c>
      <c r="R584" s="30">
        <f t="shared" si="369"/>
        <v>0</v>
      </c>
      <c r="S584" s="8">
        <f t="shared" si="361"/>
        <v>0</v>
      </c>
      <c r="T584" s="113">
        <f t="shared" si="370"/>
        <v>0.16</v>
      </c>
      <c r="U584" s="111">
        <f t="shared" si="377"/>
        <v>19</v>
      </c>
      <c r="V584" s="111">
        <v>252</v>
      </c>
      <c r="W584" s="110">
        <f t="shared" si="362"/>
        <v>1.0112532439999999</v>
      </c>
      <c r="X584" s="103">
        <f t="shared" si="363"/>
        <v>4.2462495499999999</v>
      </c>
      <c r="Y584" s="103">
        <f t="shared" si="364"/>
        <v>0</v>
      </c>
      <c r="Z584" s="114" t="str">
        <f t="shared" si="372"/>
        <v>A+J=</v>
      </c>
      <c r="AA584" s="108">
        <f t="shared" si="373"/>
        <v>45463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22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3"/>
      <c r="DH584" s="1"/>
      <c r="DI584" s="1"/>
      <c r="DJ584" s="1"/>
      <c r="DK584" s="1"/>
      <c r="DL584" s="1"/>
      <c r="DM584" s="1"/>
      <c r="DN584" s="1"/>
      <c r="DO584" s="1"/>
      <c r="DP584" s="1"/>
      <c r="DQ584" s="4"/>
      <c r="DR584" s="1"/>
      <c r="DS584" s="1"/>
      <c r="DT584" s="1"/>
      <c r="DU584" s="1"/>
      <c r="DV584" s="1"/>
      <c r="DW584" s="1"/>
    </row>
    <row r="585" spans="1:127" ht="15" x14ac:dyDescent="0.2">
      <c r="A585" s="102">
        <f t="shared" si="365"/>
        <v>45461</v>
      </c>
      <c r="B585" s="103">
        <f t="shared" si="357"/>
        <v>381.86022056000002</v>
      </c>
      <c r="C585" s="180">
        <f t="shared" si="375"/>
        <v>365.30828626281539</v>
      </c>
      <c r="D585" s="104">
        <f t="shared" si="366"/>
        <v>1113.837</v>
      </c>
      <c r="E585" s="105">
        <f t="shared" si="378"/>
        <v>1117.28</v>
      </c>
      <c r="F585" s="106">
        <f t="shared" si="379"/>
        <v>45402</v>
      </c>
      <c r="G585" s="107">
        <f t="shared" si="358"/>
        <v>3.0911165637341753E-3</v>
      </c>
      <c r="H585" s="108">
        <f t="shared" si="371"/>
        <v>45463</v>
      </c>
      <c r="I585" s="108">
        <f t="shared" si="359"/>
        <v>45463</v>
      </c>
      <c r="J585" s="109">
        <f t="shared" si="367"/>
        <v>22</v>
      </c>
      <c r="K585" s="109">
        <f t="shared" si="382"/>
        <v>20</v>
      </c>
      <c r="L585" s="8">
        <f t="shared" si="368"/>
        <v>1.00280971</v>
      </c>
      <c r="M585" s="110">
        <f t="shared" si="381"/>
        <v>1</v>
      </c>
      <c r="N585" s="110">
        <f t="shared" si="376"/>
        <v>1.0301741644067797</v>
      </c>
      <c r="O585" s="103">
        <f t="shared" si="380"/>
        <v>1.0330686499999999</v>
      </c>
      <c r="P585" s="103">
        <f t="shared" si="360"/>
        <v>377.38853812000002</v>
      </c>
      <c r="Q585" s="11">
        <f t="shared" si="374"/>
        <v>0</v>
      </c>
      <c r="R585" s="30">
        <f t="shared" si="369"/>
        <v>0</v>
      </c>
      <c r="S585" s="8">
        <f t="shared" si="361"/>
        <v>0</v>
      </c>
      <c r="T585" s="113">
        <f t="shared" si="370"/>
        <v>0.16</v>
      </c>
      <c r="U585" s="111">
        <f t="shared" si="377"/>
        <v>20</v>
      </c>
      <c r="V585" s="111">
        <v>252</v>
      </c>
      <c r="W585" s="110">
        <f t="shared" si="362"/>
        <v>1.0118490149999999</v>
      </c>
      <c r="X585" s="103">
        <f t="shared" si="363"/>
        <v>4.4716824400000004</v>
      </c>
      <c r="Y585" s="103">
        <f t="shared" si="364"/>
        <v>0</v>
      </c>
      <c r="Z585" s="114" t="str">
        <f t="shared" si="372"/>
        <v>A+J=</v>
      </c>
      <c r="AA585" s="108">
        <f t="shared" si="373"/>
        <v>45463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22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3"/>
      <c r="DH585" s="1"/>
      <c r="DI585" s="1"/>
      <c r="DJ585" s="1"/>
      <c r="DK585" s="1"/>
      <c r="DL585" s="1"/>
      <c r="DM585" s="1"/>
      <c r="DN585" s="1"/>
      <c r="DO585" s="1"/>
      <c r="DP585" s="1"/>
      <c r="DQ585" s="4"/>
      <c r="DR585" s="1"/>
      <c r="DS585" s="1"/>
      <c r="DT585" s="1"/>
      <c r="DU585" s="1"/>
      <c r="DV585" s="1"/>
      <c r="DW585" s="1"/>
    </row>
    <row r="586" spans="1:127" ht="15" x14ac:dyDescent="0.2">
      <c r="A586" s="102">
        <f t="shared" si="365"/>
        <v>45462</v>
      </c>
      <c r="B586" s="103">
        <f t="shared" ref="B586:B649" si="383">(P586+X586)</f>
        <v>382.13879727</v>
      </c>
      <c r="C586" s="180">
        <f t="shared" si="375"/>
        <v>365.30828626281539</v>
      </c>
      <c r="D586" s="104">
        <f t="shared" si="366"/>
        <v>1113.837</v>
      </c>
      <c r="E586" s="105">
        <f t="shared" si="378"/>
        <v>1117.28</v>
      </c>
      <c r="F586" s="106">
        <f t="shared" si="379"/>
        <v>45402</v>
      </c>
      <c r="G586" s="107">
        <f t="shared" ref="G586:G649" si="384">(E586/D586)-1</f>
        <v>3.0911165637341753E-3</v>
      </c>
      <c r="H586" s="108">
        <f t="shared" si="371"/>
        <v>45463</v>
      </c>
      <c r="I586" s="108">
        <f t="shared" ref="I586:I649" si="385">IF(A586&gt;I585,H586,I585)</f>
        <v>45463</v>
      </c>
      <c r="J586" s="109">
        <f t="shared" si="367"/>
        <v>22</v>
      </c>
      <c r="K586" s="109">
        <f t="shared" si="382"/>
        <v>21</v>
      </c>
      <c r="L586" s="8">
        <f t="shared" si="368"/>
        <v>1.0029504</v>
      </c>
      <c r="M586" s="110">
        <f t="shared" si="381"/>
        <v>1</v>
      </c>
      <c r="N586" s="110">
        <f t="shared" si="376"/>
        <v>1.0301741644067797</v>
      </c>
      <c r="O586" s="103">
        <f t="shared" si="380"/>
        <v>1.0332135899999999</v>
      </c>
      <c r="P586" s="103">
        <f t="shared" ref="P586:P649" si="386">TRUNC(C586*O586,8)</f>
        <v>377.44148589999998</v>
      </c>
      <c r="Q586" s="11">
        <f t="shared" si="374"/>
        <v>0</v>
      </c>
      <c r="R586" s="30">
        <f t="shared" si="369"/>
        <v>0</v>
      </c>
      <c r="S586" s="8">
        <f t="shared" ref="S586:S649" si="387">IF(R586&gt;0,TRUNC(R586*P586,8),0)</f>
        <v>0</v>
      </c>
      <c r="T586" s="113">
        <f t="shared" si="370"/>
        <v>0.16</v>
      </c>
      <c r="U586" s="111">
        <f t="shared" si="377"/>
        <v>21</v>
      </c>
      <c r="V586" s="111">
        <v>252</v>
      </c>
      <c r="W586" s="110">
        <f t="shared" ref="W586:W649" si="388">ROUND((1+T586)^TRUNC((U586/V586),9),9)</f>
        <v>1.0124451379999999</v>
      </c>
      <c r="X586" s="103">
        <f t="shared" ref="X586:X649" si="389">TRUNC((P586*(W586-1)),8)</f>
        <v>4.6973113700000004</v>
      </c>
      <c r="Y586" s="103">
        <f t="shared" ref="Y586:Y649" si="390">IF(Q586&gt;0,S586+X586,0)</f>
        <v>0</v>
      </c>
      <c r="Z586" s="114" t="str">
        <f t="shared" si="372"/>
        <v>A+J=</v>
      </c>
      <c r="AA586" s="108">
        <f t="shared" si="373"/>
        <v>45463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22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3"/>
      <c r="DH586" s="1"/>
      <c r="DI586" s="1"/>
      <c r="DJ586" s="1"/>
      <c r="DK586" s="1"/>
      <c r="DL586" s="1"/>
      <c r="DM586" s="1"/>
      <c r="DN586" s="1"/>
      <c r="DO586" s="1"/>
      <c r="DP586" s="1"/>
      <c r="DQ586" s="4"/>
      <c r="DR586" s="1"/>
      <c r="DS586" s="1"/>
      <c r="DT586" s="1"/>
      <c r="DU586" s="1"/>
      <c r="DV586" s="1"/>
      <c r="DW586" s="1"/>
    </row>
    <row r="587" spans="1:127" ht="15" x14ac:dyDescent="0.2">
      <c r="A587" s="102">
        <f t="shared" ref="A587:A650" si="391">(A586+1)</f>
        <v>45463</v>
      </c>
      <c r="B587" s="103">
        <f t="shared" si="383"/>
        <v>382.41757331999997</v>
      </c>
      <c r="C587" s="180">
        <f t="shared" si="375"/>
        <v>365.30828626281539</v>
      </c>
      <c r="D587" s="104">
        <f t="shared" ref="D587:D650" si="392">IF(E587=E586,D586,E586)</f>
        <v>1113.837</v>
      </c>
      <c r="E587" s="105">
        <f t="shared" si="378"/>
        <v>1117.28</v>
      </c>
      <c r="F587" s="106">
        <f t="shared" si="379"/>
        <v>45402</v>
      </c>
      <c r="G587" s="107">
        <f t="shared" si="384"/>
        <v>3.0911165637341753E-3</v>
      </c>
      <c r="H587" s="108">
        <f t="shared" si="371"/>
        <v>45495</v>
      </c>
      <c r="I587" s="108">
        <f t="shared" si="385"/>
        <v>45463</v>
      </c>
      <c r="J587" s="109">
        <f t="shared" ref="J587:J650" si="393">IF(I587=I586,J586,NETWORKDAYS(I586,I587,$AD$171:$AD$502)-1)</f>
        <v>22</v>
      </c>
      <c r="K587" s="109">
        <f t="shared" si="382"/>
        <v>22</v>
      </c>
      <c r="L587" s="8">
        <f t="shared" ref="L587:L650" si="394">IF(E587&lt;D587,1,TRUNC((E587/D587)^TRUNC((K587/J587),9),8))</f>
        <v>1.00309111</v>
      </c>
      <c r="M587" s="110">
        <f t="shared" si="381"/>
        <v>1</v>
      </c>
      <c r="N587" s="110">
        <f t="shared" si="376"/>
        <v>1.0301741644067797</v>
      </c>
      <c r="O587" s="103">
        <f t="shared" si="380"/>
        <v>1.03335854</v>
      </c>
      <c r="P587" s="103">
        <f t="shared" si="386"/>
        <v>377.49443733999999</v>
      </c>
      <c r="Q587" s="11">
        <f t="shared" si="374"/>
        <v>19</v>
      </c>
      <c r="R587" s="30">
        <f t="shared" ref="R587:R650" si="395">IF(Q587&gt;0,VLOOKUP($A587,$AD$10:$AI$165,6),0)</f>
        <v>7.1897000000000003E-2</v>
      </c>
      <c r="S587" s="8">
        <f t="shared" si="387"/>
        <v>27.140717559999999</v>
      </c>
      <c r="T587" s="113">
        <f t="shared" ref="T587:T650" si="396">(T586)</f>
        <v>0.16</v>
      </c>
      <c r="U587" s="111">
        <f t="shared" si="377"/>
        <v>22</v>
      </c>
      <c r="V587" s="111">
        <v>252</v>
      </c>
      <c r="W587" s="110">
        <f t="shared" si="388"/>
        <v>1.0130416120000001</v>
      </c>
      <c r="X587" s="103">
        <f t="shared" si="389"/>
        <v>4.9231359799999996</v>
      </c>
      <c r="Y587" s="103">
        <f t="shared" si="390"/>
        <v>32.063853539999997</v>
      </c>
      <c r="Z587" s="114" t="str">
        <f t="shared" si="372"/>
        <v>A+J=</v>
      </c>
      <c r="AA587" s="108">
        <f t="shared" si="373"/>
        <v>45463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22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3"/>
      <c r="DH587" s="1"/>
      <c r="DI587" s="1"/>
      <c r="DJ587" s="1"/>
      <c r="DK587" s="1"/>
      <c r="DL587" s="1"/>
      <c r="DM587" s="1"/>
      <c r="DN587" s="1"/>
      <c r="DO587" s="1"/>
      <c r="DP587" s="1"/>
      <c r="DQ587" s="4"/>
      <c r="DR587" s="1"/>
      <c r="DS587" s="1"/>
      <c r="DT587" s="1"/>
      <c r="DU587" s="1"/>
      <c r="DV587" s="1"/>
      <c r="DW587" s="1"/>
    </row>
    <row r="588" spans="1:127" ht="15" x14ac:dyDescent="0.2">
      <c r="A588" s="102">
        <f t="shared" si="391"/>
        <v>45464</v>
      </c>
      <c r="B588" s="103">
        <f t="shared" si="383"/>
        <v>350.70147364999997</v>
      </c>
      <c r="C588" s="180">
        <f t="shared" si="375"/>
        <v>339.04371640693557</v>
      </c>
      <c r="D588" s="104">
        <f t="shared" si="392"/>
        <v>1117.28</v>
      </c>
      <c r="E588" s="105">
        <f t="shared" si="378"/>
        <v>1127.2329999999999</v>
      </c>
      <c r="F588" s="106">
        <f t="shared" si="379"/>
        <v>45432</v>
      </c>
      <c r="G588" s="107">
        <f t="shared" si="384"/>
        <v>8.908241443505549E-3</v>
      </c>
      <c r="H588" s="108">
        <f t="shared" ref="H588:H651" si="397">IF(DAY(A588)=H$9,VLOOKUP(A588,AH$118:AN$450,4),H587)</f>
        <v>45495</v>
      </c>
      <c r="I588" s="108">
        <f t="shared" si="385"/>
        <v>45495</v>
      </c>
      <c r="J588" s="109">
        <f t="shared" si="393"/>
        <v>22</v>
      </c>
      <c r="K588" s="109">
        <f t="shared" si="382"/>
        <v>1</v>
      </c>
      <c r="L588" s="8">
        <f t="shared" si="394"/>
        <v>1.0004032</v>
      </c>
      <c r="M588" s="110">
        <f t="shared" si="381"/>
        <v>1.00309111</v>
      </c>
      <c r="N588" s="110">
        <f t="shared" si="376"/>
        <v>1.0333585460681192</v>
      </c>
      <c r="O588" s="103">
        <f t="shared" si="380"/>
        <v>1.0337751900000001</v>
      </c>
      <c r="P588" s="103">
        <f t="shared" si="386"/>
        <v>350.49498233999998</v>
      </c>
      <c r="Q588" s="11">
        <f t="shared" si="374"/>
        <v>0</v>
      </c>
      <c r="R588" s="30">
        <f t="shared" si="395"/>
        <v>0</v>
      </c>
      <c r="S588" s="8">
        <f t="shared" si="387"/>
        <v>0</v>
      </c>
      <c r="T588" s="113">
        <f t="shared" si="396"/>
        <v>0.16</v>
      </c>
      <c r="U588" s="111">
        <f t="shared" si="377"/>
        <v>1</v>
      </c>
      <c r="V588" s="111">
        <v>252</v>
      </c>
      <c r="W588" s="110">
        <f t="shared" si="388"/>
        <v>1.0005891419999999</v>
      </c>
      <c r="X588" s="103">
        <f t="shared" si="389"/>
        <v>0.20649131000000001</v>
      </c>
      <c r="Y588" s="103">
        <f t="shared" si="390"/>
        <v>0</v>
      </c>
      <c r="Z588" s="114" t="str">
        <f t="shared" ref="Z588:Z651" si="398">IF($Q587&gt;0,VLOOKUP($A587,$AD$10:$AM$165,9),Z587)</f>
        <v>A+J=</v>
      </c>
      <c r="AA588" s="108">
        <f t="shared" ref="AA588:AA651" si="399">IF($Q587&gt;0,VLOOKUP($A587,$AD$10:$AM$165,10),AA587)</f>
        <v>45495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22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3"/>
      <c r="DH588" s="1"/>
      <c r="DI588" s="1"/>
      <c r="DJ588" s="1"/>
      <c r="DK588" s="1"/>
      <c r="DL588" s="1"/>
      <c r="DM588" s="1"/>
      <c r="DN588" s="1"/>
      <c r="DO588" s="1"/>
      <c r="DP588" s="1"/>
      <c r="DQ588" s="4"/>
      <c r="DR588" s="1"/>
      <c r="DS588" s="1"/>
      <c r="DT588" s="1"/>
      <c r="DU588" s="1"/>
      <c r="DV588" s="1"/>
      <c r="DW588" s="1"/>
    </row>
    <row r="589" spans="1:127" ht="15" x14ac:dyDescent="0.2">
      <c r="A589" s="102">
        <f t="shared" si="391"/>
        <v>45465</v>
      </c>
      <c r="B589" s="103">
        <f t="shared" si="383"/>
        <v>351.04957638999997</v>
      </c>
      <c r="C589" s="180">
        <f t="shared" si="375"/>
        <v>339.04371640693557</v>
      </c>
      <c r="D589" s="104">
        <f t="shared" si="392"/>
        <v>1117.28</v>
      </c>
      <c r="E589" s="105">
        <f t="shared" si="378"/>
        <v>1127.2329999999999</v>
      </c>
      <c r="F589" s="106">
        <f t="shared" si="379"/>
        <v>45432</v>
      </c>
      <c r="G589" s="107">
        <f t="shared" si="384"/>
        <v>8.908241443505549E-3</v>
      </c>
      <c r="H589" s="108">
        <f t="shared" si="397"/>
        <v>45495</v>
      </c>
      <c r="I589" s="108">
        <f t="shared" si="385"/>
        <v>45495</v>
      </c>
      <c r="J589" s="109">
        <f t="shared" si="393"/>
        <v>22</v>
      </c>
      <c r="K589" s="109">
        <f t="shared" si="382"/>
        <v>2</v>
      </c>
      <c r="L589" s="8">
        <f t="shared" si="394"/>
        <v>1.00080657</v>
      </c>
      <c r="M589" s="110">
        <f t="shared" si="381"/>
        <v>1.00309111</v>
      </c>
      <c r="N589" s="110">
        <f t="shared" si="376"/>
        <v>1.0333585460681192</v>
      </c>
      <c r="O589" s="103">
        <f t="shared" si="380"/>
        <v>1.0341920200000001</v>
      </c>
      <c r="P589" s="103">
        <f t="shared" si="386"/>
        <v>350.63630592999999</v>
      </c>
      <c r="Q589" s="11">
        <f t="shared" ref="Q589:Q652" si="400">IF(VLOOKUP(A589,AD$10:AK$165,8)=VLOOKUP(A588,AD$10:AK$165,8),0,VLOOKUP(A589,AD$10:AK$165,8))</f>
        <v>0</v>
      </c>
      <c r="R589" s="30">
        <f t="shared" si="395"/>
        <v>0</v>
      </c>
      <c r="S589" s="8">
        <f t="shared" si="387"/>
        <v>0</v>
      </c>
      <c r="T589" s="113">
        <f t="shared" si="396"/>
        <v>0.16</v>
      </c>
      <c r="U589" s="111">
        <f t="shared" si="377"/>
        <v>2</v>
      </c>
      <c r="V589" s="111">
        <v>252</v>
      </c>
      <c r="W589" s="110">
        <f t="shared" si="388"/>
        <v>1.0011786300000001</v>
      </c>
      <c r="X589" s="103">
        <f t="shared" si="389"/>
        <v>0.41327046000000001</v>
      </c>
      <c r="Y589" s="103">
        <f t="shared" si="390"/>
        <v>0</v>
      </c>
      <c r="Z589" s="114" t="str">
        <f t="shared" si="398"/>
        <v>A+J=</v>
      </c>
      <c r="AA589" s="108">
        <f t="shared" si="399"/>
        <v>45495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22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3"/>
      <c r="DH589" s="1"/>
      <c r="DI589" s="1"/>
      <c r="DJ589" s="1"/>
      <c r="DK589" s="1"/>
      <c r="DL589" s="1"/>
      <c r="DM589" s="1"/>
      <c r="DN589" s="1"/>
      <c r="DO589" s="1"/>
      <c r="DP589" s="1"/>
      <c r="DQ589" s="4"/>
      <c r="DR589" s="1"/>
      <c r="DS589" s="1"/>
      <c r="DT589" s="1"/>
      <c r="DU589" s="1"/>
      <c r="DV589" s="1"/>
      <c r="DW589" s="1"/>
    </row>
    <row r="590" spans="1:127" ht="15" x14ac:dyDescent="0.2">
      <c r="A590" s="102">
        <f t="shared" si="391"/>
        <v>45466</v>
      </c>
      <c r="B590" s="103">
        <f t="shared" si="383"/>
        <v>351.04957638999997</v>
      </c>
      <c r="C590" s="180">
        <f t="shared" si="375"/>
        <v>339.04371640693557</v>
      </c>
      <c r="D590" s="104">
        <f t="shared" si="392"/>
        <v>1117.28</v>
      </c>
      <c r="E590" s="105">
        <f t="shared" si="378"/>
        <v>1127.2329999999999</v>
      </c>
      <c r="F590" s="106">
        <f t="shared" si="379"/>
        <v>45432</v>
      </c>
      <c r="G590" s="107">
        <f t="shared" si="384"/>
        <v>8.908241443505549E-3</v>
      </c>
      <c r="H590" s="108">
        <f t="shared" si="397"/>
        <v>45495</v>
      </c>
      <c r="I590" s="108">
        <f t="shared" si="385"/>
        <v>45495</v>
      </c>
      <c r="J590" s="109">
        <f t="shared" si="393"/>
        <v>22</v>
      </c>
      <c r="K590" s="109">
        <f t="shared" si="382"/>
        <v>2</v>
      </c>
      <c r="L590" s="8">
        <f t="shared" si="394"/>
        <v>1.00080657</v>
      </c>
      <c r="M590" s="110">
        <f t="shared" si="381"/>
        <v>1.00309111</v>
      </c>
      <c r="N590" s="110">
        <f t="shared" si="376"/>
        <v>1.0333585460681192</v>
      </c>
      <c r="O590" s="103">
        <f t="shared" si="380"/>
        <v>1.0341920200000001</v>
      </c>
      <c r="P590" s="103">
        <f t="shared" si="386"/>
        <v>350.63630592999999</v>
      </c>
      <c r="Q590" s="11">
        <f t="shared" si="400"/>
        <v>0</v>
      </c>
      <c r="R590" s="30">
        <f t="shared" si="395"/>
        <v>0</v>
      </c>
      <c r="S590" s="8">
        <f t="shared" si="387"/>
        <v>0</v>
      </c>
      <c r="T590" s="113">
        <f t="shared" si="396"/>
        <v>0.16</v>
      </c>
      <c r="U590" s="111">
        <f t="shared" si="377"/>
        <v>2</v>
      </c>
      <c r="V590" s="111">
        <v>252</v>
      </c>
      <c r="W590" s="110">
        <f t="shared" si="388"/>
        <v>1.0011786300000001</v>
      </c>
      <c r="X590" s="103">
        <f t="shared" si="389"/>
        <v>0.41327046000000001</v>
      </c>
      <c r="Y590" s="103">
        <f t="shared" si="390"/>
        <v>0</v>
      </c>
      <c r="Z590" s="114" t="str">
        <f t="shared" si="398"/>
        <v>A+J=</v>
      </c>
      <c r="AA590" s="108">
        <f t="shared" si="399"/>
        <v>45495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22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3"/>
      <c r="DH590" s="1"/>
      <c r="DI590" s="1"/>
      <c r="DJ590" s="1"/>
      <c r="DK590" s="1"/>
      <c r="DL590" s="1"/>
      <c r="DM590" s="1"/>
      <c r="DN590" s="1"/>
      <c r="DO590" s="1"/>
      <c r="DP590" s="1"/>
      <c r="DQ590" s="4"/>
      <c r="DR590" s="1"/>
      <c r="DS590" s="1"/>
      <c r="DT590" s="1"/>
      <c r="DU590" s="1"/>
      <c r="DV590" s="1"/>
      <c r="DW590" s="1"/>
    </row>
    <row r="591" spans="1:127" ht="15" x14ac:dyDescent="0.2">
      <c r="A591" s="102">
        <f t="shared" si="391"/>
        <v>45467</v>
      </c>
      <c r="B591" s="103">
        <f t="shared" si="383"/>
        <v>351.04957638999997</v>
      </c>
      <c r="C591" s="180">
        <f t="shared" si="375"/>
        <v>339.04371640693557</v>
      </c>
      <c r="D591" s="104">
        <f t="shared" si="392"/>
        <v>1117.28</v>
      </c>
      <c r="E591" s="105">
        <f t="shared" si="378"/>
        <v>1127.2329999999999</v>
      </c>
      <c r="F591" s="106">
        <f t="shared" si="379"/>
        <v>45432</v>
      </c>
      <c r="G591" s="107">
        <f t="shared" si="384"/>
        <v>8.908241443505549E-3</v>
      </c>
      <c r="H591" s="108">
        <f t="shared" si="397"/>
        <v>45495</v>
      </c>
      <c r="I591" s="108">
        <f t="shared" si="385"/>
        <v>45495</v>
      </c>
      <c r="J591" s="109">
        <f t="shared" si="393"/>
        <v>22</v>
      </c>
      <c r="K591" s="109">
        <f t="shared" si="382"/>
        <v>2</v>
      </c>
      <c r="L591" s="8">
        <f t="shared" si="394"/>
        <v>1.00080657</v>
      </c>
      <c r="M591" s="110">
        <f t="shared" si="381"/>
        <v>1.00309111</v>
      </c>
      <c r="N591" s="110">
        <f t="shared" si="376"/>
        <v>1.0333585460681192</v>
      </c>
      <c r="O591" s="103">
        <f t="shared" si="380"/>
        <v>1.0341920200000001</v>
      </c>
      <c r="P591" s="103">
        <f t="shared" si="386"/>
        <v>350.63630592999999</v>
      </c>
      <c r="Q591" s="11">
        <f t="shared" si="400"/>
        <v>0</v>
      </c>
      <c r="R591" s="30">
        <f t="shared" si="395"/>
        <v>0</v>
      </c>
      <c r="S591" s="8">
        <f t="shared" si="387"/>
        <v>0</v>
      </c>
      <c r="T591" s="113">
        <f t="shared" si="396"/>
        <v>0.16</v>
      </c>
      <c r="U591" s="111">
        <f t="shared" si="377"/>
        <v>2</v>
      </c>
      <c r="V591" s="111">
        <v>252</v>
      </c>
      <c r="W591" s="110">
        <f t="shared" si="388"/>
        <v>1.0011786300000001</v>
      </c>
      <c r="X591" s="103">
        <f t="shared" si="389"/>
        <v>0.41327046000000001</v>
      </c>
      <c r="Y591" s="103">
        <f t="shared" si="390"/>
        <v>0</v>
      </c>
      <c r="Z591" s="114" t="str">
        <f t="shared" si="398"/>
        <v>A+J=</v>
      </c>
      <c r="AA591" s="108">
        <f t="shared" si="399"/>
        <v>45495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22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3"/>
      <c r="DH591" s="1"/>
      <c r="DI591" s="1"/>
      <c r="DJ591" s="1"/>
      <c r="DK591" s="1"/>
      <c r="DL591" s="1"/>
      <c r="DM591" s="1"/>
      <c r="DN591" s="1"/>
      <c r="DO591" s="1"/>
      <c r="DP591" s="1"/>
      <c r="DQ591" s="4"/>
      <c r="DR591" s="1"/>
      <c r="DS591" s="1"/>
      <c r="DT591" s="1"/>
      <c r="DU591" s="1"/>
      <c r="DV591" s="1"/>
      <c r="DW591" s="1"/>
    </row>
    <row r="592" spans="1:127" ht="15" x14ac:dyDescent="0.2">
      <c r="A592" s="102">
        <f t="shared" si="391"/>
        <v>45468</v>
      </c>
      <c r="B592" s="103">
        <f t="shared" si="383"/>
        <v>351.39802592000001</v>
      </c>
      <c r="C592" s="180">
        <f t="shared" si="375"/>
        <v>339.04371640693557</v>
      </c>
      <c r="D592" s="104">
        <f t="shared" si="392"/>
        <v>1117.28</v>
      </c>
      <c r="E592" s="105">
        <f t="shared" si="378"/>
        <v>1127.2329999999999</v>
      </c>
      <c r="F592" s="106">
        <f t="shared" si="379"/>
        <v>45432</v>
      </c>
      <c r="G592" s="107">
        <f t="shared" si="384"/>
        <v>8.908241443505549E-3</v>
      </c>
      <c r="H592" s="108">
        <f t="shared" si="397"/>
        <v>45495</v>
      </c>
      <c r="I592" s="108">
        <f t="shared" si="385"/>
        <v>45495</v>
      </c>
      <c r="J592" s="109">
        <f t="shared" si="393"/>
        <v>22</v>
      </c>
      <c r="K592" s="109">
        <f t="shared" si="382"/>
        <v>3</v>
      </c>
      <c r="L592" s="8">
        <f t="shared" si="394"/>
        <v>1.0012101099999999</v>
      </c>
      <c r="M592" s="110">
        <f t="shared" si="381"/>
        <v>1.00309111</v>
      </c>
      <c r="N592" s="110">
        <f t="shared" si="376"/>
        <v>1.0333585460681192</v>
      </c>
      <c r="O592" s="103">
        <f t="shared" si="380"/>
        <v>1.03460902</v>
      </c>
      <c r="P592" s="103">
        <f t="shared" si="386"/>
        <v>350.77768716000003</v>
      </c>
      <c r="Q592" s="11">
        <f t="shared" si="400"/>
        <v>0</v>
      </c>
      <c r="R592" s="30">
        <f t="shared" si="395"/>
        <v>0</v>
      </c>
      <c r="S592" s="8">
        <f t="shared" si="387"/>
        <v>0</v>
      </c>
      <c r="T592" s="113">
        <f t="shared" si="396"/>
        <v>0.16</v>
      </c>
      <c r="U592" s="111">
        <f t="shared" si="377"/>
        <v>3</v>
      </c>
      <c r="V592" s="111">
        <v>252</v>
      </c>
      <c r="W592" s="110">
        <f t="shared" si="388"/>
        <v>1.001768467</v>
      </c>
      <c r="X592" s="103">
        <f t="shared" si="389"/>
        <v>0.62033875999999999</v>
      </c>
      <c r="Y592" s="103">
        <f t="shared" si="390"/>
        <v>0</v>
      </c>
      <c r="Z592" s="114" t="str">
        <f t="shared" si="398"/>
        <v>A+J=</v>
      </c>
      <c r="AA592" s="108">
        <f t="shared" si="399"/>
        <v>45495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22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3"/>
      <c r="DH592" s="1"/>
      <c r="DI592" s="1"/>
      <c r="DJ592" s="1"/>
      <c r="DK592" s="1"/>
      <c r="DL592" s="1"/>
      <c r="DM592" s="1"/>
      <c r="DN592" s="1"/>
      <c r="DO592" s="1"/>
      <c r="DP592" s="1"/>
      <c r="DQ592" s="4"/>
      <c r="DR592" s="1"/>
      <c r="DS592" s="1"/>
      <c r="DT592" s="1"/>
      <c r="DU592" s="1"/>
      <c r="DV592" s="1"/>
      <c r="DW592" s="1"/>
    </row>
    <row r="593" spans="1:127" ht="15" x14ac:dyDescent="0.2">
      <c r="A593" s="102">
        <f t="shared" si="391"/>
        <v>45469</v>
      </c>
      <c r="B593" s="103">
        <f t="shared" si="383"/>
        <v>351.74681802000003</v>
      </c>
      <c r="C593" s="180">
        <f t="shared" si="375"/>
        <v>339.04371640693557</v>
      </c>
      <c r="D593" s="104">
        <f t="shared" si="392"/>
        <v>1117.28</v>
      </c>
      <c r="E593" s="105">
        <f t="shared" si="378"/>
        <v>1127.2329999999999</v>
      </c>
      <c r="F593" s="106">
        <f t="shared" si="379"/>
        <v>45432</v>
      </c>
      <c r="G593" s="107">
        <f t="shared" si="384"/>
        <v>8.908241443505549E-3</v>
      </c>
      <c r="H593" s="108">
        <f t="shared" si="397"/>
        <v>45495</v>
      </c>
      <c r="I593" s="108">
        <f t="shared" si="385"/>
        <v>45495</v>
      </c>
      <c r="J593" s="109">
        <f t="shared" si="393"/>
        <v>22</v>
      </c>
      <c r="K593" s="109">
        <f t="shared" si="382"/>
        <v>4</v>
      </c>
      <c r="L593" s="8">
        <f t="shared" si="394"/>
        <v>1.0016138000000001</v>
      </c>
      <c r="M593" s="110">
        <f t="shared" si="381"/>
        <v>1.00309111</v>
      </c>
      <c r="N593" s="110">
        <f t="shared" si="376"/>
        <v>1.0333585460681192</v>
      </c>
      <c r="O593" s="103">
        <f t="shared" si="380"/>
        <v>1.03502618</v>
      </c>
      <c r="P593" s="103">
        <f t="shared" si="386"/>
        <v>350.91912264000001</v>
      </c>
      <c r="Q593" s="11">
        <f t="shared" si="400"/>
        <v>0</v>
      </c>
      <c r="R593" s="30">
        <f t="shared" si="395"/>
        <v>0</v>
      </c>
      <c r="S593" s="8">
        <f t="shared" si="387"/>
        <v>0</v>
      </c>
      <c r="T593" s="113">
        <f t="shared" si="396"/>
        <v>0.16</v>
      </c>
      <c r="U593" s="111">
        <f t="shared" si="377"/>
        <v>4</v>
      </c>
      <c r="V593" s="111">
        <v>252</v>
      </c>
      <c r="W593" s="110">
        <f t="shared" si="388"/>
        <v>1.0023586499999999</v>
      </c>
      <c r="X593" s="103">
        <f t="shared" si="389"/>
        <v>0.82769537999999998</v>
      </c>
      <c r="Y593" s="103">
        <f t="shared" si="390"/>
        <v>0</v>
      </c>
      <c r="Z593" s="114" t="str">
        <f t="shared" si="398"/>
        <v>A+J=</v>
      </c>
      <c r="AA593" s="108">
        <f t="shared" si="399"/>
        <v>45495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22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3"/>
      <c r="DH593" s="1"/>
      <c r="DI593" s="1"/>
      <c r="DJ593" s="1"/>
      <c r="DK593" s="1"/>
      <c r="DL593" s="1"/>
      <c r="DM593" s="1"/>
      <c r="DN593" s="1"/>
      <c r="DO593" s="1"/>
      <c r="DP593" s="1"/>
      <c r="DQ593" s="4"/>
      <c r="DR593" s="1"/>
      <c r="DS593" s="1"/>
      <c r="DT593" s="1"/>
      <c r="DU593" s="1"/>
      <c r="DV593" s="1"/>
      <c r="DW593" s="1"/>
    </row>
    <row r="594" spans="1:127" ht="15" x14ac:dyDescent="0.2">
      <c r="A594" s="102">
        <f t="shared" si="391"/>
        <v>45470</v>
      </c>
      <c r="B594" s="103">
        <f t="shared" si="383"/>
        <v>352.09595739000002</v>
      </c>
      <c r="C594" s="180">
        <f t="shared" ref="C594:C657" si="401">C593-(S593/O593)</f>
        <v>339.04371640693557</v>
      </c>
      <c r="D594" s="104">
        <f t="shared" si="392"/>
        <v>1117.28</v>
      </c>
      <c r="E594" s="105">
        <f t="shared" si="378"/>
        <v>1127.2329999999999</v>
      </c>
      <c r="F594" s="106">
        <f t="shared" si="379"/>
        <v>45432</v>
      </c>
      <c r="G594" s="107">
        <f t="shared" si="384"/>
        <v>8.908241443505549E-3</v>
      </c>
      <c r="H594" s="108">
        <f t="shared" si="397"/>
        <v>45495</v>
      </c>
      <c r="I594" s="108">
        <f t="shared" si="385"/>
        <v>45495</v>
      </c>
      <c r="J594" s="109">
        <f t="shared" si="393"/>
        <v>22</v>
      </c>
      <c r="K594" s="109">
        <f t="shared" si="382"/>
        <v>5</v>
      </c>
      <c r="L594" s="8">
        <f t="shared" si="394"/>
        <v>1.0020176599999999</v>
      </c>
      <c r="M594" s="110">
        <f t="shared" si="381"/>
        <v>1.00309111</v>
      </c>
      <c r="N594" s="110">
        <f t="shared" si="376"/>
        <v>1.0333585460681192</v>
      </c>
      <c r="O594" s="103">
        <f t="shared" si="380"/>
        <v>1.0354435099999999</v>
      </c>
      <c r="P594" s="103">
        <f t="shared" si="386"/>
        <v>351.06061575000001</v>
      </c>
      <c r="Q594" s="11">
        <f t="shared" si="400"/>
        <v>0</v>
      </c>
      <c r="R594" s="30">
        <f t="shared" si="395"/>
        <v>0</v>
      </c>
      <c r="S594" s="8">
        <f t="shared" si="387"/>
        <v>0</v>
      </c>
      <c r="T594" s="113">
        <f t="shared" si="396"/>
        <v>0.16</v>
      </c>
      <c r="U594" s="111">
        <f t="shared" si="377"/>
        <v>5</v>
      </c>
      <c r="V594" s="111">
        <v>252</v>
      </c>
      <c r="W594" s="110">
        <f t="shared" si="388"/>
        <v>1.0029491820000001</v>
      </c>
      <c r="X594" s="103">
        <f t="shared" si="389"/>
        <v>1.03534164</v>
      </c>
      <c r="Y594" s="103">
        <f t="shared" si="390"/>
        <v>0</v>
      </c>
      <c r="Z594" s="114" t="str">
        <f t="shared" si="398"/>
        <v>A+J=</v>
      </c>
      <c r="AA594" s="108">
        <f t="shared" si="399"/>
        <v>45495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22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3"/>
      <c r="DH594" s="1"/>
      <c r="DI594" s="1"/>
      <c r="DJ594" s="1"/>
      <c r="DK594" s="1"/>
      <c r="DL594" s="1"/>
      <c r="DM594" s="1"/>
      <c r="DN594" s="1"/>
      <c r="DO594" s="1"/>
      <c r="DP594" s="1"/>
      <c r="DQ594" s="4"/>
      <c r="DR594" s="1"/>
      <c r="DS594" s="1"/>
      <c r="DT594" s="1"/>
      <c r="DU594" s="1"/>
      <c r="DV594" s="1"/>
      <c r="DW594" s="1"/>
    </row>
    <row r="595" spans="1:127" ht="15" x14ac:dyDescent="0.2">
      <c r="A595" s="102">
        <f t="shared" si="391"/>
        <v>45471</v>
      </c>
      <c r="B595" s="103">
        <f t="shared" si="383"/>
        <v>352.445447</v>
      </c>
      <c r="C595" s="180">
        <f t="shared" si="401"/>
        <v>339.04371640693557</v>
      </c>
      <c r="D595" s="104">
        <f t="shared" si="392"/>
        <v>1117.28</v>
      </c>
      <c r="E595" s="105">
        <f t="shared" si="378"/>
        <v>1127.2329999999999</v>
      </c>
      <c r="F595" s="106">
        <f t="shared" si="379"/>
        <v>45432</v>
      </c>
      <c r="G595" s="107">
        <f t="shared" si="384"/>
        <v>8.908241443505549E-3</v>
      </c>
      <c r="H595" s="108">
        <f t="shared" si="397"/>
        <v>45495</v>
      </c>
      <c r="I595" s="108">
        <f t="shared" si="385"/>
        <v>45495</v>
      </c>
      <c r="J595" s="109">
        <f t="shared" si="393"/>
        <v>22</v>
      </c>
      <c r="K595" s="109">
        <f t="shared" si="382"/>
        <v>6</v>
      </c>
      <c r="L595" s="8">
        <f t="shared" si="394"/>
        <v>1.00242169</v>
      </c>
      <c r="M595" s="110">
        <f t="shared" si="381"/>
        <v>1.00309111</v>
      </c>
      <c r="N595" s="110">
        <f t="shared" si="376"/>
        <v>1.0333585460681192</v>
      </c>
      <c r="O595" s="103">
        <f t="shared" si="380"/>
        <v>1.03586102</v>
      </c>
      <c r="P595" s="103">
        <f t="shared" si="386"/>
        <v>351.2021699</v>
      </c>
      <c r="Q595" s="11">
        <f t="shared" si="400"/>
        <v>0</v>
      </c>
      <c r="R595" s="30">
        <f t="shared" si="395"/>
        <v>0</v>
      </c>
      <c r="S595" s="8">
        <f t="shared" si="387"/>
        <v>0</v>
      </c>
      <c r="T595" s="113">
        <f t="shared" si="396"/>
        <v>0.16</v>
      </c>
      <c r="U595" s="111">
        <f t="shared" si="377"/>
        <v>6</v>
      </c>
      <c r="V595" s="111">
        <v>252</v>
      </c>
      <c r="W595" s="110">
        <f t="shared" si="388"/>
        <v>1.003540061</v>
      </c>
      <c r="X595" s="103">
        <f t="shared" si="389"/>
        <v>1.2432771</v>
      </c>
      <c r="Y595" s="103">
        <f t="shared" si="390"/>
        <v>0</v>
      </c>
      <c r="Z595" s="114" t="str">
        <f t="shared" si="398"/>
        <v>A+J=</v>
      </c>
      <c r="AA595" s="108">
        <f t="shared" si="399"/>
        <v>45495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22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3"/>
      <c r="DH595" s="1"/>
      <c r="DI595" s="1"/>
      <c r="DJ595" s="1"/>
      <c r="DK595" s="1"/>
      <c r="DL595" s="1"/>
      <c r="DM595" s="1"/>
      <c r="DN595" s="1"/>
      <c r="DO595" s="1"/>
      <c r="DP595" s="1"/>
      <c r="DQ595" s="4"/>
      <c r="DR595" s="1"/>
      <c r="DS595" s="1"/>
      <c r="DT595" s="1"/>
      <c r="DU595" s="1"/>
      <c r="DV595" s="1"/>
      <c r="DW595" s="1"/>
    </row>
    <row r="596" spans="1:127" ht="15" x14ac:dyDescent="0.2">
      <c r="A596" s="102">
        <f t="shared" si="391"/>
        <v>45472</v>
      </c>
      <c r="B596" s="103">
        <f t="shared" si="383"/>
        <v>352.79527722</v>
      </c>
      <c r="C596" s="180">
        <f t="shared" si="401"/>
        <v>339.04371640693557</v>
      </c>
      <c r="D596" s="104">
        <f t="shared" si="392"/>
        <v>1117.28</v>
      </c>
      <c r="E596" s="105">
        <f t="shared" si="378"/>
        <v>1127.2329999999999</v>
      </c>
      <c r="F596" s="106">
        <f t="shared" si="379"/>
        <v>45432</v>
      </c>
      <c r="G596" s="107">
        <f t="shared" si="384"/>
        <v>8.908241443505549E-3</v>
      </c>
      <c r="H596" s="108">
        <f t="shared" si="397"/>
        <v>45495</v>
      </c>
      <c r="I596" s="108">
        <f t="shared" si="385"/>
        <v>45495</v>
      </c>
      <c r="J596" s="109">
        <f t="shared" si="393"/>
        <v>22</v>
      </c>
      <c r="K596" s="109">
        <f t="shared" si="382"/>
        <v>7</v>
      </c>
      <c r="L596" s="8">
        <f t="shared" si="394"/>
        <v>1.0028258699999999</v>
      </c>
      <c r="M596" s="110">
        <f t="shared" si="381"/>
        <v>1.00309111</v>
      </c>
      <c r="N596" s="110">
        <f t="shared" si="376"/>
        <v>1.0333585460681192</v>
      </c>
      <c r="O596" s="103">
        <f t="shared" si="380"/>
        <v>1.0362786799999999</v>
      </c>
      <c r="P596" s="103">
        <f t="shared" si="386"/>
        <v>351.34377490000003</v>
      </c>
      <c r="Q596" s="11">
        <f t="shared" si="400"/>
        <v>0</v>
      </c>
      <c r="R596" s="30">
        <f t="shared" si="395"/>
        <v>0</v>
      </c>
      <c r="S596" s="8">
        <f t="shared" si="387"/>
        <v>0</v>
      </c>
      <c r="T596" s="113">
        <f t="shared" si="396"/>
        <v>0.16</v>
      </c>
      <c r="U596" s="111">
        <f t="shared" si="377"/>
        <v>7</v>
      </c>
      <c r="V596" s="111">
        <v>252</v>
      </c>
      <c r="W596" s="110">
        <f t="shared" si="388"/>
        <v>1.004131288</v>
      </c>
      <c r="X596" s="103">
        <f t="shared" si="389"/>
        <v>1.4515023199999999</v>
      </c>
      <c r="Y596" s="103">
        <f t="shared" si="390"/>
        <v>0</v>
      </c>
      <c r="Z596" s="114" t="str">
        <f t="shared" si="398"/>
        <v>A+J=</v>
      </c>
      <c r="AA596" s="108">
        <f t="shared" si="399"/>
        <v>45495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22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3"/>
      <c r="DH596" s="1"/>
      <c r="DI596" s="1"/>
      <c r="DJ596" s="1"/>
      <c r="DK596" s="1"/>
      <c r="DL596" s="1"/>
      <c r="DM596" s="1"/>
      <c r="DN596" s="1"/>
      <c r="DO596" s="1"/>
      <c r="DP596" s="1"/>
      <c r="DQ596" s="4"/>
      <c r="DR596" s="1"/>
      <c r="DS596" s="1"/>
      <c r="DT596" s="1"/>
      <c r="DU596" s="1"/>
      <c r="DV596" s="1"/>
      <c r="DW596" s="1"/>
    </row>
    <row r="597" spans="1:127" ht="15" x14ac:dyDescent="0.2">
      <c r="A597" s="102">
        <f t="shared" si="391"/>
        <v>45473</v>
      </c>
      <c r="B597" s="103">
        <f t="shared" si="383"/>
        <v>352.79527722</v>
      </c>
      <c r="C597" s="180">
        <f t="shared" si="401"/>
        <v>339.04371640693557</v>
      </c>
      <c r="D597" s="104">
        <f t="shared" si="392"/>
        <v>1117.28</v>
      </c>
      <c r="E597" s="105">
        <f t="shared" si="378"/>
        <v>1127.2329999999999</v>
      </c>
      <c r="F597" s="106">
        <f t="shared" si="379"/>
        <v>45432</v>
      </c>
      <c r="G597" s="107">
        <f t="shared" si="384"/>
        <v>8.908241443505549E-3</v>
      </c>
      <c r="H597" s="108">
        <f t="shared" si="397"/>
        <v>45495</v>
      </c>
      <c r="I597" s="108">
        <f t="shared" si="385"/>
        <v>45495</v>
      </c>
      <c r="J597" s="109">
        <f t="shared" si="393"/>
        <v>22</v>
      </c>
      <c r="K597" s="109">
        <f t="shared" si="382"/>
        <v>7</v>
      </c>
      <c r="L597" s="8">
        <f t="shared" si="394"/>
        <v>1.0028258699999999</v>
      </c>
      <c r="M597" s="110">
        <f t="shared" si="381"/>
        <v>1.00309111</v>
      </c>
      <c r="N597" s="110">
        <f t="shared" si="376"/>
        <v>1.0333585460681192</v>
      </c>
      <c r="O597" s="103">
        <f t="shared" si="380"/>
        <v>1.0362786799999999</v>
      </c>
      <c r="P597" s="103">
        <f t="shared" si="386"/>
        <v>351.34377490000003</v>
      </c>
      <c r="Q597" s="11">
        <f t="shared" si="400"/>
        <v>0</v>
      </c>
      <c r="R597" s="30">
        <f t="shared" si="395"/>
        <v>0</v>
      </c>
      <c r="S597" s="8">
        <f t="shared" si="387"/>
        <v>0</v>
      </c>
      <c r="T597" s="113">
        <f t="shared" si="396"/>
        <v>0.16</v>
      </c>
      <c r="U597" s="111">
        <f t="shared" si="377"/>
        <v>7</v>
      </c>
      <c r="V597" s="111">
        <v>252</v>
      </c>
      <c r="W597" s="110">
        <f t="shared" si="388"/>
        <v>1.004131288</v>
      </c>
      <c r="X597" s="103">
        <f t="shared" si="389"/>
        <v>1.4515023199999999</v>
      </c>
      <c r="Y597" s="103">
        <f t="shared" si="390"/>
        <v>0</v>
      </c>
      <c r="Z597" s="114" t="str">
        <f t="shared" si="398"/>
        <v>A+J=</v>
      </c>
      <c r="AA597" s="108">
        <f t="shared" si="399"/>
        <v>45495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22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3"/>
      <c r="DH597" s="1"/>
      <c r="DI597" s="1"/>
      <c r="DJ597" s="1"/>
      <c r="DK597" s="1"/>
      <c r="DL597" s="1"/>
      <c r="DM597" s="1"/>
      <c r="DN597" s="1"/>
      <c r="DO597" s="1"/>
      <c r="DP597" s="1"/>
      <c r="DQ597" s="4"/>
      <c r="DR597" s="1"/>
      <c r="DS597" s="1"/>
      <c r="DT597" s="1"/>
      <c r="DU597" s="1"/>
      <c r="DV597" s="1"/>
      <c r="DW597" s="1"/>
    </row>
    <row r="598" spans="1:127" ht="15" x14ac:dyDescent="0.2">
      <c r="A598" s="102">
        <f t="shared" si="391"/>
        <v>45474</v>
      </c>
      <c r="B598" s="103">
        <f t="shared" si="383"/>
        <v>352.79527722</v>
      </c>
      <c r="C598" s="180">
        <f t="shared" si="401"/>
        <v>339.04371640693557</v>
      </c>
      <c r="D598" s="104">
        <f t="shared" si="392"/>
        <v>1117.28</v>
      </c>
      <c r="E598" s="105">
        <f t="shared" si="378"/>
        <v>1127.2329999999999</v>
      </c>
      <c r="F598" s="106">
        <f t="shared" si="379"/>
        <v>45432</v>
      </c>
      <c r="G598" s="107">
        <f t="shared" si="384"/>
        <v>8.908241443505549E-3</v>
      </c>
      <c r="H598" s="108">
        <f t="shared" si="397"/>
        <v>45495</v>
      </c>
      <c r="I598" s="108">
        <f t="shared" si="385"/>
        <v>45495</v>
      </c>
      <c r="J598" s="109">
        <f t="shared" si="393"/>
        <v>22</v>
      </c>
      <c r="K598" s="109">
        <f t="shared" si="382"/>
        <v>7</v>
      </c>
      <c r="L598" s="8">
        <f t="shared" si="394"/>
        <v>1.0028258699999999</v>
      </c>
      <c r="M598" s="110">
        <f t="shared" si="381"/>
        <v>1.00309111</v>
      </c>
      <c r="N598" s="110">
        <f t="shared" si="376"/>
        <v>1.0333585460681192</v>
      </c>
      <c r="O598" s="103">
        <f t="shared" si="380"/>
        <v>1.0362786799999999</v>
      </c>
      <c r="P598" s="103">
        <f t="shared" si="386"/>
        <v>351.34377490000003</v>
      </c>
      <c r="Q598" s="11">
        <f t="shared" si="400"/>
        <v>0</v>
      </c>
      <c r="R598" s="30">
        <f t="shared" si="395"/>
        <v>0</v>
      </c>
      <c r="S598" s="8">
        <f t="shared" si="387"/>
        <v>0</v>
      </c>
      <c r="T598" s="113">
        <f t="shared" si="396"/>
        <v>0.16</v>
      </c>
      <c r="U598" s="111">
        <f t="shared" si="377"/>
        <v>7</v>
      </c>
      <c r="V598" s="111">
        <v>252</v>
      </c>
      <c r="W598" s="110">
        <f t="shared" si="388"/>
        <v>1.004131288</v>
      </c>
      <c r="X598" s="103">
        <f t="shared" si="389"/>
        <v>1.4515023199999999</v>
      </c>
      <c r="Y598" s="103">
        <f t="shared" si="390"/>
        <v>0</v>
      </c>
      <c r="Z598" s="114" t="str">
        <f t="shared" si="398"/>
        <v>A+J=</v>
      </c>
      <c r="AA598" s="108">
        <f t="shared" si="399"/>
        <v>45495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22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3"/>
      <c r="DH598" s="1"/>
      <c r="DI598" s="1"/>
      <c r="DJ598" s="1"/>
      <c r="DK598" s="1"/>
      <c r="DL598" s="1"/>
      <c r="DM598" s="1"/>
      <c r="DN598" s="1"/>
      <c r="DO598" s="1"/>
      <c r="DP598" s="1"/>
      <c r="DQ598" s="4"/>
      <c r="DR598" s="1"/>
      <c r="DS598" s="1"/>
      <c r="DT598" s="1"/>
      <c r="DU598" s="1"/>
      <c r="DV598" s="1"/>
      <c r="DW598" s="1"/>
    </row>
    <row r="599" spans="1:127" ht="15" x14ac:dyDescent="0.2">
      <c r="A599" s="102">
        <f t="shared" si="391"/>
        <v>45475</v>
      </c>
      <c r="B599" s="103">
        <f t="shared" si="383"/>
        <v>353.14545884999995</v>
      </c>
      <c r="C599" s="180">
        <f t="shared" si="401"/>
        <v>339.04371640693557</v>
      </c>
      <c r="D599" s="104">
        <f t="shared" si="392"/>
        <v>1117.28</v>
      </c>
      <c r="E599" s="105">
        <f t="shared" si="378"/>
        <v>1127.2329999999999</v>
      </c>
      <c r="F599" s="106">
        <f t="shared" si="379"/>
        <v>45432</v>
      </c>
      <c r="G599" s="107">
        <f t="shared" si="384"/>
        <v>8.908241443505549E-3</v>
      </c>
      <c r="H599" s="108">
        <f t="shared" si="397"/>
        <v>45495</v>
      </c>
      <c r="I599" s="108">
        <f t="shared" si="385"/>
        <v>45495</v>
      </c>
      <c r="J599" s="109">
        <f t="shared" si="393"/>
        <v>22</v>
      </c>
      <c r="K599" s="109">
        <f t="shared" si="382"/>
        <v>8</v>
      </c>
      <c r="L599" s="8">
        <f t="shared" si="394"/>
        <v>1.0032302200000001</v>
      </c>
      <c r="M599" s="110">
        <f t="shared" si="381"/>
        <v>1.00309111</v>
      </c>
      <c r="N599" s="110">
        <f t="shared" si="376"/>
        <v>1.0333585460681192</v>
      </c>
      <c r="O599" s="103">
        <f t="shared" si="380"/>
        <v>1.03669652</v>
      </c>
      <c r="P599" s="103">
        <f t="shared" si="386"/>
        <v>351.48544091999997</v>
      </c>
      <c r="Q599" s="11">
        <f t="shared" si="400"/>
        <v>0</v>
      </c>
      <c r="R599" s="30">
        <f t="shared" si="395"/>
        <v>0</v>
      </c>
      <c r="S599" s="8">
        <f t="shared" si="387"/>
        <v>0</v>
      </c>
      <c r="T599" s="113">
        <f t="shared" si="396"/>
        <v>0.16</v>
      </c>
      <c r="U599" s="111">
        <f t="shared" si="377"/>
        <v>8</v>
      </c>
      <c r="V599" s="111">
        <v>252</v>
      </c>
      <c r="W599" s="110">
        <f t="shared" si="388"/>
        <v>1.0047228640000001</v>
      </c>
      <c r="X599" s="103">
        <f t="shared" si="389"/>
        <v>1.66001793</v>
      </c>
      <c r="Y599" s="103">
        <f t="shared" si="390"/>
        <v>0</v>
      </c>
      <c r="Z599" s="114" t="str">
        <f t="shared" si="398"/>
        <v>A+J=</v>
      </c>
      <c r="AA599" s="108">
        <f t="shared" si="399"/>
        <v>45495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22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3"/>
      <c r="DH599" s="1"/>
      <c r="DI599" s="1"/>
      <c r="DJ599" s="1"/>
      <c r="DK599" s="1"/>
      <c r="DL599" s="1"/>
      <c r="DM599" s="1"/>
      <c r="DN599" s="1"/>
      <c r="DO599" s="1"/>
      <c r="DP599" s="1"/>
      <c r="DQ599" s="4"/>
      <c r="DR599" s="1"/>
      <c r="DS599" s="1"/>
      <c r="DT599" s="1"/>
      <c r="DU599" s="1"/>
      <c r="DV599" s="1"/>
      <c r="DW599" s="1"/>
    </row>
    <row r="600" spans="1:127" ht="15" x14ac:dyDescent="0.2">
      <c r="A600" s="102">
        <f t="shared" si="391"/>
        <v>45476</v>
      </c>
      <c r="B600" s="103">
        <f t="shared" si="383"/>
        <v>353.49598500999997</v>
      </c>
      <c r="C600" s="180">
        <f t="shared" si="401"/>
        <v>339.04371640693557</v>
      </c>
      <c r="D600" s="104">
        <f t="shared" si="392"/>
        <v>1117.28</v>
      </c>
      <c r="E600" s="105">
        <f t="shared" si="378"/>
        <v>1127.2329999999999</v>
      </c>
      <c r="F600" s="106">
        <f t="shared" si="379"/>
        <v>45432</v>
      </c>
      <c r="G600" s="107">
        <f t="shared" si="384"/>
        <v>8.908241443505549E-3</v>
      </c>
      <c r="H600" s="108">
        <f t="shared" si="397"/>
        <v>45495</v>
      </c>
      <c r="I600" s="108">
        <f t="shared" si="385"/>
        <v>45495</v>
      </c>
      <c r="J600" s="109">
        <f t="shared" si="393"/>
        <v>22</v>
      </c>
      <c r="K600" s="109">
        <f t="shared" si="382"/>
        <v>9</v>
      </c>
      <c r="L600" s="8">
        <f t="shared" si="394"/>
        <v>1.0036347299999999</v>
      </c>
      <c r="M600" s="110">
        <f t="shared" si="381"/>
        <v>1.00309111</v>
      </c>
      <c r="N600" s="110">
        <f t="shared" si="376"/>
        <v>1.0333585460681192</v>
      </c>
      <c r="O600" s="103">
        <f t="shared" si="380"/>
        <v>1.03711452</v>
      </c>
      <c r="P600" s="103">
        <f t="shared" si="386"/>
        <v>351.62716119999999</v>
      </c>
      <c r="Q600" s="11">
        <f t="shared" si="400"/>
        <v>0</v>
      </c>
      <c r="R600" s="30">
        <f t="shared" si="395"/>
        <v>0</v>
      </c>
      <c r="S600" s="8">
        <f t="shared" si="387"/>
        <v>0</v>
      </c>
      <c r="T600" s="113">
        <f t="shared" si="396"/>
        <v>0.16</v>
      </c>
      <c r="U600" s="111">
        <f t="shared" si="377"/>
        <v>9</v>
      </c>
      <c r="V600" s="111">
        <v>252</v>
      </c>
      <c r="W600" s="110">
        <f t="shared" si="388"/>
        <v>1.005314788</v>
      </c>
      <c r="X600" s="103">
        <f t="shared" si="389"/>
        <v>1.8688238100000001</v>
      </c>
      <c r="Y600" s="103">
        <f t="shared" si="390"/>
        <v>0</v>
      </c>
      <c r="Z600" s="114" t="str">
        <f t="shared" si="398"/>
        <v>A+J=</v>
      </c>
      <c r="AA600" s="108">
        <f t="shared" si="399"/>
        <v>45495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22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3"/>
      <c r="DH600" s="1"/>
      <c r="DI600" s="1"/>
      <c r="DJ600" s="1"/>
      <c r="DK600" s="1"/>
      <c r="DL600" s="1"/>
      <c r="DM600" s="1"/>
      <c r="DN600" s="1"/>
      <c r="DO600" s="1"/>
      <c r="DP600" s="1"/>
      <c r="DQ600" s="4"/>
      <c r="DR600" s="1"/>
      <c r="DS600" s="1"/>
      <c r="DT600" s="1"/>
      <c r="DU600" s="1"/>
      <c r="DV600" s="1"/>
      <c r="DW600" s="1"/>
    </row>
    <row r="601" spans="1:127" ht="15" x14ac:dyDescent="0.2">
      <c r="A601" s="102">
        <f t="shared" si="391"/>
        <v>45477</v>
      </c>
      <c r="B601" s="103">
        <f t="shared" si="383"/>
        <v>353.84685969000003</v>
      </c>
      <c r="C601" s="180">
        <f t="shared" si="401"/>
        <v>339.04371640693557</v>
      </c>
      <c r="D601" s="104">
        <f t="shared" si="392"/>
        <v>1117.28</v>
      </c>
      <c r="E601" s="105">
        <f t="shared" si="378"/>
        <v>1127.2329999999999</v>
      </c>
      <c r="F601" s="106">
        <f t="shared" si="379"/>
        <v>45432</v>
      </c>
      <c r="G601" s="107">
        <f t="shared" si="384"/>
        <v>8.908241443505549E-3</v>
      </c>
      <c r="H601" s="108">
        <f t="shared" si="397"/>
        <v>45495</v>
      </c>
      <c r="I601" s="108">
        <f t="shared" si="385"/>
        <v>45495</v>
      </c>
      <c r="J601" s="109">
        <f t="shared" si="393"/>
        <v>22</v>
      </c>
      <c r="K601" s="109">
        <f t="shared" si="382"/>
        <v>10</v>
      </c>
      <c r="L601" s="8">
        <f t="shared" si="394"/>
        <v>1.0040393999999999</v>
      </c>
      <c r="M601" s="110">
        <f t="shared" si="381"/>
        <v>1.00309111</v>
      </c>
      <c r="N601" s="110">
        <f t="shared" si="376"/>
        <v>1.0333585460681192</v>
      </c>
      <c r="O601" s="103">
        <f t="shared" si="380"/>
        <v>1.0375326899999999</v>
      </c>
      <c r="P601" s="103">
        <f t="shared" si="386"/>
        <v>351.76893911000002</v>
      </c>
      <c r="Q601" s="11">
        <f t="shared" si="400"/>
        <v>0</v>
      </c>
      <c r="R601" s="30">
        <f t="shared" si="395"/>
        <v>0</v>
      </c>
      <c r="S601" s="8">
        <f t="shared" si="387"/>
        <v>0</v>
      </c>
      <c r="T601" s="113">
        <f t="shared" si="396"/>
        <v>0.16</v>
      </c>
      <c r="U601" s="111">
        <f t="shared" si="377"/>
        <v>10</v>
      </c>
      <c r="V601" s="111">
        <v>252</v>
      </c>
      <c r="W601" s="110">
        <f t="shared" si="388"/>
        <v>1.005907061</v>
      </c>
      <c r="X601" s="103">
        <f t="shared" si="389"/>
        <v>2.0779205799999998</v>
      </c>
      <c r="Y601" s="103">
        <f t="shared" si="390"/>
        <v>0</v>
      </c>
      <c r="Z601" s="114" t="str">
        <f t="shared" si="398"/>
        <v>A+J=</v>
      </c>
      <c r="AA601" s="108">
        <f t="shared" si="399"/>
        <v>45495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22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3"/>
      <c r="DH601" s="1"/>
      <c r="DI601" s="1"/>
      <c r="DJ601" s="1"/>
      <c r="DK601" s="1"/>
      <c r="DL601" s="1"/>
      <c r="DM601" s="1"/>
      <c r="DN601" s="1"/>
      <c r="DO601" s="1"/>
      <c r="DP601" s="1"/>
      <c r="DQ601" s="4"/>
      <c r="DR601" s="1"/>
      <c r="DS601" s="1"/>
      <c r="DT601" s="1"/>
      <c r="DU601" s="1"/>
      <c r="DV601" s="1"/>
      <c r="DW601" s="1"/>
    </row>
    <row r="602" spans="1:127" ht="15" x14ac:dyDescent="0.2">
      <c r="A602" s="102">
        <f t="shared" si="391"/>
        <v>45478</v>
      </c>
      <c r="B602" s="103">
        <f t="shared" si="383"/>
        <v>354.19808312000004</v>
      </c>
      <c r="C602" s="180">
        <f t="shared" si="401"/>
        <v>339.04371640693557</v>
      </c>
      <c r="D602" s="104">
        <f t="shared" si="392"/>
        <v>1117.28</v>
      </c>
      <c r="E602" s="105">
        <f t="shared" si="378"/>
        <v>1127.2329999999999</v>
      </c>
      <c r="F602" s="106">
        <f t="shared" si="379"/>
        <v>45432</v>
      </c>
      <c r="G602" s="107">
        <f t="shared" si="384"/>
        <v>8.908241443505549E-3</v>
      </c>
      <c r="H602" s="108">
        <f t="shared" si="397"/>
        <v>45495</v>
      </c>
      <c r="I602" s="108">
        <f t="shared" si="385"/>
        <v>45495</v>
      </c>
      <c r="J602" s="109">
        <f t="shared" si="393"/>
        <v>22</v>
      </c>
      <c r="K602" s="109">
        <f t="shared" si="382"/>
        <v>11</v>
      </c>
      <c r="L602" s="8">
        <f t="shared" si="394"/>
        <v>1.00444424</v>
      </c>
      <c r="M602" s="110">
        <f t="shared" si="381"/>
        <v>1.00309111</v>
      </c>
      <c r="N602" s="110">
        <f t="shared" si="376"/>
        <v>1.0333585460681192</v>
      </c>
      <c r="O602" s="103">
        <f t="shared" si="380"/>
        <v>1.0379510300000001</v>
      </c>
      <c r="P602" s="103">
        <f t="shared" si="386"/>
        <v>351.91077465000001</v>
      </c>
      <c r="Q602" s="11">
        <f t="shared" si="400"/>
        <v>0</v>
      </c>
      <c r="R602" s="30">
        <f t="shared" si="395"/>
        <v>0</v>
      </c>
      <c r="S602" s="8">
        <f t="shared" si="387"/>
        <v>0</v>
      </c>
      <c r="T602" s="113">
        <f t="shared" si="396"/>
        <v>0.16</v>
      </c>
      <c r="U602" s="111">
        <f t="shared" si="377"/>
        <v>11</v>
      </c>
      <c r="V602" s="111">
        <v>252</v>
      </c>
      <c r="W602" s="110">
        <f t="shared" si="388"/>
        <v>1.0064996829999999</v>
      </c>
      <c r="X602" s="103">
        <f t="shared" si="389"/>
        <v>2.2873084700000001</v>
      </c>
      <c r="Y602" s="103">
        <f t="shared" si="390"/>
        <v>0</v>
      </c>
      <c r="Z602" s="114" t="str">
        <f t="shared" si="398"/>
        <v>A+J=</v>
      </c>
      <c r="AA602" s="108">
        <f t="shared" si="399"/>
        <v>45495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22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3"/>
      <c r="DH602" s="1"/>
      <c r="DI602" s="1"/>
      <c r="DJ602" s="1"/>
      <c r="DK602" s="1"/>
      <c r="DL602" s="1"/>
      <c r="DM602" s="1"/>
      <c r="DN602" s="1"/>
      <c r="DO602" s="1"/>
      <c r="DP602" s="1"/>
      <c r="DQ602" s="4"/>
      <c r="DR602" s="1"/>
      <c r="DS602" s="1"/>
      <c r="DT602" s="1"/>
      <c r="DU602" s="1"/>
      <c r="DV602" s="1"/>
      <c r="DW602" s="1"/>
    </row>
    <row r="603" spans="1:127" ht="15" x14ac:dyDescent="0.2">
      <c r="A603" s="102">
        <f t="shared" si="391"/>
        <v>45479</v>
      </c>
      <c r="B603" s="103">
        <f t="shared" si="383"/>
        <v>354.54965560000005</v>
      </c>
      <c r="C603" s="180">
        <f t="shared" si="401"/>
        <v>339.04371640693557</v>
      </c>
      <c r="D603" s="104">
        <f t="shared" si="392"/>
        <v>1117.28</v>
      </c>
      <c r="E603" s="105">
        <f t="shared" si="378"/>
        <v>1127.2329999999999</v>
      </c>
      <c r="F603" s="106">
        <f t="shared" si="379"/>
        <v>45432</v>
      </c>
      <c r="G603" s="107">
        <f t="shared" si="384"/>
        <v>8.908241443505549E-3</v>
      </c>
      <c r="H603" s="108">
        <f t="shared" si="397"/>
        <v>45495</v>
      </c>
      <c r="I603" s="108">
        <f t="shared" si="385"/>
        <v>45495</v>
      </c>
      <c r="J603" s="109">
        <f t="shared" si="393"/>
        <v>22</v>
      </c>
      <c r="K603" s="109">
        <f t="shared" si="382"/>
        <v>12</v>
      </c>
      <c r="L603" s="8">
        <f t="shared" si="394"/>
        <v>1.00484924</v>
      </c>
      <c r="M603" s="110">
        <f t="shared" si="381"/>
        <v>1.00309111</v>
      </c>
      <c r="N603" s="110">
        <f t="shared" si="376"/>
        <v>1.0333585460681192</v>
      </c>
      <c r="O603" s="103">
        <f t="shared" si="380"/>
        <v>1.0383695399999999</v>
      </c>
      <c r="P603" s="103">
        <f t="shared" si="386"/>
        <v>352.05266784000003</v>
      </c>
      <c r="Q603" s="11">
        <f t="shared" si="400"/>
        <v>0</v>
      </c>
      <c r="R603" s="30">
        <f t="shared" si="395"/>
        <v>0</v>
      </c>
      <c r="S603" s="8">
        <f t="shared" si="387"/>
        <v>0</v>
      </c>
      <c r="T603" s="113">
        <f t="shared" si="396"/>
        <v>0.16</v>
      </c>
      <c r="U603" s="111">
        <f t="shared" si="377"/>
        <v>12</v>
      </c>
      <c r="V603" s="111">
        <v>252</v>
      </c>
      <c r="W603" s="110">
        <f t="shared" si="388"/>
        <v>1.007092654</v>
      </c>
      <c r="X603" s="103">
        <f t="shared" si="389"/>
        <v>2.4969877600000001</v>
      </c>
      <c r="Y603" s="103">
        <f t="shared" si="390"/>
        <v>0</v>
      </c>
      <c r="Z603" s="114" t="str">
        <f t="shared" si="398"/>
        <v>A+J=</v>
      </c>
      <c r="AA603" s="108">
        <f t="shared" si="399"/>
        <v>45495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22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3"/>
      <c r="DH603" s="1"/>
      <c r="DI603" s="1"/>
      <c r="DJ603" s="1"/>
      <c r="DK603" s="1"/>
      <c r="DL603" s="1"/>
      <c r="DM603" s="1"/>
      <c r="DN603" s="1"/>
      <c r="DO603" s="1"/>
      <c r="DP603" s="1"/>
      <c r="DQ603" s="4"/>
      <c r="DR603" s="1"/>
      <c r="DS603" s="1"/>
      <c r="DT603" s="1"/>
      <c r="DU603" s="1"/>
      <c r="DV603" s="1"/>
      <c r="DW603" s="1"/>
    </row>
    <row r="604" spans="1:127" ht="15" x14ac:dyDescent="0.2">
      <c r="A604" s="102">
        <f t="shared" si="391"/>
        <v>45480</v>
      </c>
      <c r="B604" s="103">
        <f t="shared" si="383"/>
        <v>354.54965560000005</v>
      </c>
      <c r="C604" s="180">
        <f t="shared" si="401"/>
        <v>339.04371640693557</v>
      </c>
      <c r="D604" s="104">
        <f t="shared" si="392"/>
        <v>1117.28</v>
      </c>
      <c r="E604" s="105">
        <f t="shared" si="378"/>
        <v>1127.2329999999999</v>
      </c>
      <c r="F604" s="106">
        <f t="shared" si="379"/>
        <v>45432</v>
      </c>
      <c r="G604" s="107">
        <f t="shared" si="384"/>
        <v>8.908241443505549E-3</v>
      </c>
      <c r="H604" s="108">
        <f t="shared" si="397"/>
        <v>45495</v>
      </c>
      <c r="I604" s="108">
        <f t="shared" si="385"/>
        <v>45495</v>
      </c>
      <c r="J604" s="109">
        <f t="shared" si="393"/>
        <v>22</v>
      </c>
      <c r="K604" s="109">
        <f t="shared" si="382"/>
        <v>12</v>
      </c>
      <c r="L604" s="8">
        <f t="shared" si="394"/>
        <v>1.00484924</v>
      </c>
      <c r="M604" s="110">
        <f t="shared" si="381"/>
        <v>1.00309111</v>
      </c>
      <c r="N604" s="110">
        <f t="shared" si="376"/>
        <v>1.0333585460681192</v>
      </c>
      <c r="O604" s="103">
        <f t="shared" si="380"/>
        <v>1.0383695399999999</v>
      </c>
      <c r="P604" s="103">
        <f t="shared" si="386"/>
        <v>352.05266784000003</v>
      </c>
      <c r="Q604" s="11">
        <f t="shared" si="400"/>
        <v>0</v>
      </c>
      <c r="R604" s="30">
        <f t="shared" si="395"/>
        <v>0</v>
      </c>
      <c r="S604" s="8">
        <f t="shared" si="387"/>
        <v>0</v>
      </c>
      <c r="T604" s="113">
        <f t="shared" si="396"/>
        <v>0.16</v>
      </c>
      <c r="U604" s="111">
        <f t="shared" si="377"/>
        <v>12</v>
      </c>
      <c r="V604" s="111">
        <v>252</v>
      </c>
      <c r="W604" s="110">
        <f t="shared" si="388"/>
        <v>1.007092654</v>
      </c>
      <c r="X604" s="103">
        <f t="shared" si="389"/>
        <v>2.4969877600000001</v>
      </c>
      <c r="Y604" s="103">
        <f t="shared" si="390"/>
        <v>0</v>
      </c>
      <c r="Z604" s="114" t="str">
        <f t="shared" si="398"/>
        <v>A+J=</v>
      </c>
      <c r="AA604" s="108">
        <f t="shared" si="399"/>
        <v>45495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22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3"/>
      <c r="DH604" s="1"/>
      <c r="DI604" s="1"/>
      <c r="DJ604" s="1"/>
      <c r="DK604" s="1"/>
      <c r="DL604" s="1"/>
      <c r="DM604" s="1"/>
      <c r="DN604" s="1"/>
      <c r="DO604" s="1"/>
      <c r="DP604" s="1"/>
      <c r="DQ604" s="4"/>
      <c r="DR604" s="1"/>
      <c r="DS604" s="1"/>
      <c r="DT604" s="1"/>
      <c r="DU604" s="1"/>
      <c r="DV604" s="1"/>
      <c r="DW604" s="1"/>
    </row>
    <row r="605" spans="1:127" ht="15" x14ac:dyDescent="0.2">
      <c r="A605" s="102">
        <f t="shared" si="391"/>
        <v>45481</v>
      </c>
      <c r="B605" s="103">
        <f t="shared" si="383"/>
        <v>354.54965560000005</v>
      </c>
      <c r="C605" s="180">
        <f t="shared" si="401"/>
        <v>339.04371640693557</v>
      </c>
      <c r="D605" s="104">
        <f t="shared" si="392"/>
        <v>1117.28</v>
      </c>
      <c r="E605" s="105">
        <f t="shared" si="378"/>
        <v>1127.2329999999999</v>
      </c>
      <c r="F605" s="106">
        <f t="shared" si="379"/>
        <v>45432</v>
      </c>
      <c r="G605" s="107">
        <f t="shared" si="384"/>
        <v>8.908241443505549E-3</v>
      </c>
      <c r="H605" s="108">
        <f t="shared" si="397"/>
        <v>45495</v>
      </c>
      <c r="I605" s="108">
        <f t="shared" si="385"/>
        <v>45495</v>
      </c>
      <c r="J605" s="109">
        <f t="shared" si="393"/>
        <v>22</v>
      </c>
      <c r="K605" s="109">
        <f t="shared" si="382"/>
        <v>12</v>
      </c>
      <c r="L605" s="8">
        <f t="shared" si="394"/>
        <v>1.00484924</v>
      </c>
      <c r="M605" s="110">
        <f t="shared" si="381"/>
        <v>1.00309111</v>
      </c>
      <c r="N605" s="110">
        <f t="shared" si="376"/>
        <v>1.0333585460681192</v>
      </c>
      <c r="O605" s="103">
        <f t="shared" si="380"/>
        <v>1.0383695399999999</v>
      </c>
      <c r="P605" s="103">
        <f t="shared" si="386"/>
        <v>352.05266784000003</v>
      </c>
      <c r="Q605" s="11">
        <f t="shared" si="400"/>
        <v>0</v>
      </c>
      <c r="R605" s="30">
        <f t="shared" si="395"/>
        <v>0</v>
      </c>
      <c r="S605" s="8">
        <f t="shared" si="387"/>
        <v>0</v>
      </c>
      <c r="T605" s="113">
        <f t="shared" si="396"/>
        <v>0.16</v>
      </c>
      <c r="U605" s="111">
        <f t="shared" si="377"/>
        <v>12</v>
      </c>
      <c r="V605" s="111">
        <v>252</v>
      </c>
      <c r="W605" s="110">
        <f t="shared" si="388"/>
        <v>1.007092654</v>
      </c>
      <c r="X605" s="103">
        <f t="shared" si="389"/>
        <v>2.4969877600000001</v>
      </c>
      <c r="Y605" s="103">
        <f t="shared" si="390"/>
        <v>0</v>
      </c>
      <c r="Z605" s="114" t="str">
        <f t="shared" si="398"/>
        <v>A+J=</v>
      </c>
      <c r="AA605" s="108">
        <f t="shared" si="399"/>
        <v>45495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22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3"/>
      <c r="DH605" s="1"/>
      <c r="DI605" s="1"/>
      <c r="DJ605" s="1"/>
      <c r="DK605" s="1"/>
      <c r="DL605" s="1"/>
      <c r="DM605" s="1"/>
      <c r="DN605" s="1"/>
      <c r="DO605" s="1"/>
      <c r="DP605" s="1"/>
      <c r="DQ605" s="4"/>
      <c r="DR605" s="1"/>
      <c r="DS605" s="1"/>
      <c r="DT605" s="1"/>
      <c r="DU605" s="1"/>
      <c r="DV605" s="1"/>
      <c r="DW605" s="1"/>
    </row>
    <row r="606" spans="1:127" ht="15" x14ac:dyDescent="0.2">
      <c r="A606" s="102">
        <f t="shared" si="391"/>
        <v>45482</v>
      </c>
      <c r="B606" s="103">
        <f t="shared" si="383"/>
        <v>354.90157734000002</v>
      </c>
      <c r="C606" s="180">
        <f t="shared" si="401"/>
        <v>339.04371640693557</v>
      </c>
      <c r="D606" s="104">
        <f t="shared" si="392"/>
        <v>1117.28</v>
      </c>
      <c r="E606" s="105">
        <f t="shared" si="378"/>
        <v>1127.2329999999999</v>
      </c>
      <c r="F606" s="106">
        <f t="shared" si="379"/>
        <v>45432</v>
      </c>
      <c r="G606" s="107">
        <f t="shared" si="384"/>
        <v>8.908241443505549E-3</v>
      </c>
      <c r="H606" s="108">
        <f t="shared" si="397"/>
        <v>45495</v>
      </c>
      <c r="I606" s="108">
        <f t="shared" si="385"/>
        <v>45495</v>
      </c>
      <c r="J606" s="109">
        <f t="shared" si="393"/>
        <v>22</v>
      </c>
      <c r="K606" s="109">
        <f t="shared" si="382"/>
        <v>13</v>
      </c>
      <c r="L606" s="8">
        <f t="shared" si="394"/>
        <v>1.0052544000000001</v>
      </c>
      <c r="M606" s="110">
        <f t="shared" si="381"/>
        <v>1.00309111</v>
      </c>
      <c r="N606" s="110">
        <f t="shared" si="376"/>
        <v>1.0333585460681192</v>
      </c>
      <c r="O606" s="103">
        <f t="shared" si="380"/>
        <v>1.03878822</v>
      </c>
      <c r="P606" s="103">
        <f t="shared" si="386"/>
        <v>352.19461866</v>
      </c>
      <c r="Q606" s="11">
        <f t="shared" si="400"/>
        <v>0</v>
      </c>
      <c r="R606" s="30">
        <f t="shared" si="395"/>
        <v>0</v>
      </c>
      <c r="S606" s="8">
        <f t="shared" si="387"/>
        <v>0</v>
      </c>
      <c r="T606" s="113">
        <f t="shared" si="396"/>
        <v>0.16</v>
      </c>
      <c r="U606" s="111">
        <f t="shared" si="377"/>
        <v>13</v>
      </c>
      <c r="V606" s="111">
        <v>252</v>
      </c>
      <c r="W606" s="110">
        <f t="shared" si="388"/>
        <v>1.0076859739999999</v>
      </c>
      <c r="X606" s="103">
        <f t="shared" si="389"/>
        <v>2.7069586800000001</v>
      </c>
      <c r="Y606" s="103">
        <f t="shared" si="390"/>
        <v>0</v>
      </c>
      <c r="Z606" s="114" t="str">
        <f t="shared" si="398"/>
        <v>A+J=</v>
      </c>
      <c r="AA606" s="108">
        <f t="shared" si="399"/>
        <v>45495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22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3"/>
      <c r="DH606" s="1"/>
      <c r="DI606" s="1"/>
      <c r="DJ606" s="1"/>
      <c r="DK606" s="1"/>
      <c r="DL606" s="1"/>
      <c r="DM606" s="1"/>
      <c r="DN606" s="1"/>
      <c r="DO606" s="1"/>
      <c r="DP606" s="1"/>
      <c r="DQ606" s="4"/>
      <c r="DR606" s="1"/>
      <c r="DS606" s="1"/>
      <c r="DT606" s="1"/>
      <c r="DU606" s="1"/>
      <c r="DV606" s="1"/>
      <c r="DW606" s="1"/>
    </row>
    <row r="607" spans="1:127" ht="15" x14ac:dyDescent="0.2">
      <c r="A607" s="102">
        <f t="shared" si="391"/>
        <v>45483</v>
      </c>
      <c r="B607" s="103">
        <f t="shared" si="383"/>
        <v>355.25384896000003</v>
      </c>
      <c r="C607" s="180">
        <f t="shared" si="401"/>
        <v>339.04371640693557</v>
      </c>
      <c r="D607" s="104">
        <f t="shared" si="392"/>
        <v>1117.28</v>
      </c>
      <c r="E607" s="105">
        <f t="shared" si="378"/>
        <v>1127.2329999999999</v>
      </c>
      <c r="F607" s="106">
        <f t="shared" si="379"/>
        <v>45432</v>
      </c>
      <c r="G607" s="107">
        <f t="shared" si="384"/>
        <v>8.908241443505549E-3</v>
      </c>
      <c r="H607" s="108">
        <f t="shared" si="397"/>
        <v>45495</v>
      </c>
      <c r="I607" s="108">
        <f t="shared" si="385"/>
        <v>45495</v>
      </c>
      <c r="J607" s="109">
        <f t="shared" si="393"/>
        <v>22</v>
      </c>
      <c r="K607" s="109">
        <f t="shared" si="382"/>
        <v>14</v>
      </c>
      <c r="L607" s="8">
        <f t="shared" si="394"/>
        <v>1.0056597300000001</v>
      </c>
      <c r="M607" s="110">
        <f t="shared" si="381"/>
        <v>1.00309111</v>
      </c>
      <c r="N607" s="110">
        <f t="shared" ref="N607:N670" si="402">IF(I607&gt;I606,N606*M607,N606)</f>
        <v>1.0333585460681192</v>
      </c>
      <c r="O607" s="103">
        <f t="shared" si="380"/>
        <v>1.03920707</v>
      </c>
      <c r="P607" s="103">
        <f t="shared" si="386"/>
        <v>352.33662712</v>
      </c>
      <c r="Q607" s="11">
        <f t="shared" si="400"/>
        <v>0</v>
      </c>
      <c r="R607" s="30">
        <f t="shared" si="395"/>
        <v>0</v>
      </c>
      <c r="S607" s="8">
        <f t="shared" si="387"/>
        <v>0</v>
      </c>
      <c r="T607" s="113">
        <f t="shared" si="396"/>
        <v>0.16</v>
      </c>
      <c r="U607" s="111">
        <f t="shared" si="377"/>
        <v>14</v>
      </c>
      <c r="V607" s="111">
        <v>252</v>
      </c>
      <c r="W607" s="110">
        <f t="shared" si="388"/>
        <v>1.0082796439999999</v>
      </c>
      <c r="X607" s="103">
        <f t="shared" si="389"/>
        <v>2.9172218399999998</v>
      </c>
      <c r="Y607" s="103">
        <f t="shared" si="390"/>
        <v>0</v>
      </c>
      <c r="Z607" s="114" t="str">
        <f t="shared" si="398"/>
        <v>A+J=</v>
      </c>
      <c r="AA607" s="108">
        <f t="shared" si="399"/>
        <v>45495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22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3"/>
      <c r="DH607" s="1"/>
      <c r="DI607" s="1"/>
      <c r="DJ607" s="1"/>
      <c r="DK607" s="1"/>
      <c r="DL607" s="1"/>
      <c r="DM607" s="1"/>
      <c r="DN607" s="1"/>
      <c r="DO607" s="1"/>
      <c r="DP607" s="1"/>
      <c r="DQ607" s="4"/>
      <c r="DR607" s="1"/>
      <c r="DS607" s="1"/>
      <c r="DT607" s="1"/>
      <c r="DU607" s="1"/>
      <c r="DV607" s="1"/>
      <c r="DW607" s="1"/>
    </row>
    <row r="608" spans="1:127" ht="15" x14ac:dyDescent="0.2">
      <c r="A608" s="102">
        <f t="shared" si="391"/>
        <v>45484</v>
      </c>
      <c r="B608" s="103">
        <f t="shared" si="383"/>
        <v>355.60647071000005</v>
      </c>
      <c r="C608" s="180">
        <f t="shared" si="401"/>
        <v>339.04371640693557</v>
      </c>
      <c r="D608" s="104">
        <f t="shared" si="392"/>
        <v>1117.28</v>
      </c>
      <c r="E608" s="105">
        <f t="shared" si="378"/>
        <v>1127.2329999999999</v>
      </c>
      <c r="F608" s="106">
        <f t="shared" si="379"/>
        <v>45432</v>
      </c>
      <c r="G608" s="107">
        <f t="shared" si="384"/>
        <v>8.908241443505549E-3</v>
      </c>
      <c r="H608" s="108">
        <f t="shared" si="397"/>
        <v>45495</v>
      </c>
      <c r="I608" s="108">
        <f t="shared" si="385"/>
        <v>45495</v>
      </c>
      <c r="J608" s="109">
        <f t="shared" si="393"/>
        <v>22</v>
      </c>
      <c r="K608" s="109">
        <f t="shared" si="382"/>
        <v>15</v>
      </c>
      <c r="L608" s="8">
        <f t="shared" si="394"/>
        <v>1.00606522</v>
      </c>
      <c r="M608" s="110">
        <f t="shared" si="381"/>
        <v>1.00309111</v>
      </c>
      <c r="N608" s="110">
        <f t="shared" si="402"/>
        <v>1.0333585460681192</v>
      </c>
      <c r="O608" s="103">
        <f t="shared" si="380"/>
        <v>1.0396260900000001</v>
      </c>
      <c r="P608" s="103">
        <f t="shared" si="386"/>
        <v>352.47869322000003</v>
      </c>
      <c r="Q608" s="11">
        <f t="shared" si="400"/>
        <v>0</v>
      </c>
      <c r="R608" s="30">
        <f t="shared" si="395"/>
        <v>0</v>
      </c>
      <c r="S608" s="8">
        <f t="shared" si="387"/>
        <v>0</v>
      </c>
      <c r="T608" s="113">
        <f t="shared" si="396"/>
        <v>0.16</v>
      </c>
      <c r="U608" s="111">
        <f t="shared" si="377"/>
        <v>15</v>
      </c>
      <c r="V608" s="111">
        <v>252</v>
      </c>
      <c r="W608" s="110">
        <f t="shared" si="388"/>
        <v>1.008873664</v>
      </c>
      <c r="X608" s="103">
        <f t="shared" si="389"/>
        <v>3.1277774900000002</v>
      </c>
      <c r="Y608" s="103">
        <f t="shared" si="390"/>
        <v>0</v>
      </c>
      <c r="Z608" s="114" t="str">
        <f t="shared" si="398"/>
        <v>A+J=</v>
      </c>
      <c r="AA608" s="108">
        <f t="shared" si="399"/>
        <v>45495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22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3"/>
      <c r="DH608" s="1"/>
      <c r="DI608" s="1"/>
      <c r="DJ608" s="1"/>
      <c r="DK608" s="1"/>
      <c r="DL608" s="1"/>
      <c r="DM608" s="1"/>
      <c r="DN608" s="1"/>
      <c r="DO608" s="1"/>
      <c r="DP608" s="1"/>
      <c r="DQ608" s="4"/>
      <c r="DR608" s="1"/>
      <c r="DS608" s="1"/>
      <c r="DT608" s="1"/>
      <c r="DU608" s="1"/>
      <c r="DV608" s="1"/>
      <c r="DW608" s="1"/>
    </row>
    <row r="609" spans="1:127" ht="15" x14ac:dyDescent="0.2">
      <c r="A609" s="102">
        <f t="shared" si="391"/>
        <v>45485</v>
      </c>
      <c r="B609" s="103">
        <f t="shared" si="383"/>
        <v>355.95944249000001</v>
      </c>
      <c r="C609" s="180">
        <f t="shared" si="401"/>
        <v>339.04371640693557</v>
      </c>
      <c r="D609" s="104">
        <f t="shared" si="392"/>
        <v>1117.28</v>
      </c>
      <c r="E609" s="105">
        <f t="shared" si="378"/>
        <v>1127.2329999999999</v>
      </c>
      <c r="F609" s="106">
        <f t="shared" si="379"/>
        <v>45432</v>
      </c>
      <c r="G609" s="107">
        <f t="shared" si="384"/>
        <v>8.908241443505549E-3</v>
      </c>
      <c r="H609" s="108">
        <f t="shared" si="397"/>
        <v>45495</v>
      </c>
      <c r="I609" s="108">
        <f t="shared" si="385"/>
        <v>45495</v>
      </c>
      <c r="J609" s="109">
        <f t="shared" si="393"/>
        <v>22</v>
      </c>
      <c r="K609" s="109">
        <f t="shared" si="382"/>
        <v>16</v>
      </c>
      <c r="L609" s="8">
        <f t="shared" si="394"/>
        <v>1.00647088</v>
      </c>
      <c r="M609" s="110">
        <f t="shared" si="381"/>
        <v>1.00309111</v>
      </c>
      <c r="N609" s="110">
        <f t="shared" si="402"/>
        <v>1.0333585460681192</v>
      </c>
      <c r="O609" s="103">
        <f t="shared" si="380"/>
        <v>1.04004528</v>
      </c>
      <c r="P609" s="103">
        <f t="shared" si="386"/>
        <v>352.62081696000001</v>
      </c>
      <c r="Q609" s="11">
        <f t="shared" si="400"/>
        <v>0</v>
      </c>
      <c r="R609" s="30">
        <f t="shared" si="395"/>
        <v>0</v>
      </c>
      <c r="S609" s="8">
        <f t="shared" si="387"/>
        <v>0</v>
      </c>
      <c r="T609" s="113">
        <f t="shared" si="396"/>
        <v>0.16</v>
      </c>
      <c r="U609" s="111">
        <f t="shared" si="377"/>
        <v>16</v>
      </c>
      <c r="V609" s="111">
        <v>252</v>
      </c>
      <c r="W609" s="110">
        <f t="shared" si="388"/>
        <v>1.0094680330000001</v>
      </c>
      <c r="X609" s="103">
        <f t="shared" si="389"/>
        <v>3.3386255299999998</v>
      </c>
      <c r="Y609" s="103">
        <f t="shared" si="390"/>
        <v>0</v>
      </c>
      <c r="Z609" s="114" t="str">
        <f t="shared" si="398"/>
        <v>A+J=</v>
      </c>
      <c r="AA609" s="108">
        <f t="shared" si="399"/>
        <v>45495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22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3"/>
      <c r="DH609" s="1"/>
      <c r="DI609" s="1"/>
      <c r="DJ609" s="1"/>
      <c r="DK609" s="1"/>
      <c r="DL609" s="1"/>
      <c r="DM609" s="1"/>
      <c r="DN609" s="1"/>
      <c r="DO609" s="1"/>
      <c r="DP609" s="1"/>
      <c r="DQ609" s="4"/>
      <c r="DR609" s="1"/>
      <c r="DS609" s="1"/>
      <c r="DT609" s="1"/>
      <c r="DU609" s="1"/>
      <c r="DV609" s="1"/>
      <c r="DW609" s="1"/>
    </row>
    <row r="610" spans="1:127" ht="15" x14ac:dyDescent="0.2">
      <c r="A610" s="102">
        <f t="shared" si="391"/>
        <v>45486</v>
      </c>
      <c r="B610" s="103">
        <f t="shared" si="383"/>
        <v>356.31276181999999</v>
      </c>
      <c r="C610" s="180">
        <f t="shared" si="401"/>
        <v>339.04371640693557</v>
      </c>
      <c r="D610" s="104">
        <f t="shared" si="392"/>
        <v>1117.28</v>
      </c>
      <c r="E610" s="105">
        <f t="shared" si="378"/>
        <v>1127.2329999999999</v>
      </c>
      <c r="F610" s="106">
        <f t="shared" si="379"/>
        <v>45432</v>
      </c>
      <c r="G610" s="107">
        <f t="shared" si="384"/>
        <v>8.908241443505549E-3</v>
      </c>
      <c r="H610" s="108">
        <f t="shared" si="397"/>
        <v>45495</v>
      </c>
      <c r="I610" s="108">
        <f t="shared" si="385"/>
        <v>45495</v>
      </c>
      <c r="J610" s="109">
        <f t="shared" si="393"/>
        <v>22</v>
      </c>
      <c r="K610" s="109">
        <f t="shared" si="382"/>
        <v>17</v>
      </c>
      <c r="L610" s="8">
        <f t="shared" si="394"/>
        <v>1.0068766899999999</v>
      </c>
      <c r="M610" s="110">
        <f t="shared" si="381"/>
        <v>1.00309111</v>
      </c>
      <c r="N610" s="110">
        <f t="shared" si="402"/>
        <v>1.0333585460681192</v>
      </c>
      <c r="O610" s="103">
        <f t="shared" si="380"/>
        <v>1.04046463</v>
      </c>
      <c r="P610" s="103">
        <f t="shared" si="386"/>
        <v>352.76299494</v>
      </c>
      <c r="Q610" s="11">
        <f t="shared" si="400"/>
        <v>0</v>
      </c>
      <c r="R610" s="30">
        <f t="shared" si="395"/>
        <v>0</v>
      </c>
      <c r="S610" s="8">
        <f t="shared" si="387"/>
        <v>0</v>
      </c>
      <c r="T610" s="113">
        <f t="shared" si="396"/>
        <v>0.16</v>
      </c>
      <c r="U610" s="111">
        <f t="shared" si="377"/>
        <v>17</v>
      </c>
      <c r="V610" s="111">
        <v>252</v>
      </c>
      <c r="W610" s="110">
        <f t="shared" si="388"/>
        <v>1.0100627529999999</v>
      </c>
      <c r="X610" s="103">
        <f t="shared" si="389"/>
        <v>3.54976688</v>
      </c>
      <c r="Y610" s="103">
        <f t="shared" si="390"/>
        <v>0</v>
      </c>
      <c r="Z610" s="114" t="str">
        <f t="shared" si="398"/>
        <v>A+J=</v>
      </c>
      <c r="AA610" s="108">
        <f t="shared" si="399"/>
        <v>45495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22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3"/>
      <c r="DH610" s="1"/>
      <c r="DI610" s="1"/>
      <c r="DJ610" s="1"/>
      <c r="DK610" s="1"/>
      <c r="DL610" s="1"/>
      <c r="DM610" s="1"/>
      <c r="DN610" s="1"/>
      <c r="DO610" s="1"/>
      <c r="DP610" s="1"/>
      <c r="DQ610" s="4"/>
      <c r="DR610" s="1"/>
      <c r="DS610" s="1"/>
      <c r="DT610" s="1"/>
      <c r="DU610" s="1"/>
      <c r="DV610" s="1"/>
      <c r="DW610" s="1"/>
    </row>
    <row r="611" spans="1:127" ht="15" x14ac:dyDescent="0.2">
      <c r="A611" s="102">
        <f t="shared" si="391"/>
        <v>45487</v>
      </c>
      <c r="B611" s="103">
        <f t="shared" si="383"/>
        <v>356.31276181999999</v>
      </c>
      <c r="C611" s="180">
        <f t="shared" si="401"/>
        <v>339.04371640693557</v>
      </c>
      <c r="D611" s="104">
        <f t="shared" si="392"/>
        <v>1117.28</v>
      </c>
      <c r="E611" s="105">
        <f t="shared" si="378"/>
        <v>1127.2329999999999</v>
      </c>
      <c r="F611" s="106">
        <f t="shared" si="379"/>
        <v>45432</v>
      </c>
      <c r="G611" s="107">
        <f t="shared" si="384"/>
        <v>8.908241443505549E-3</v>
      </c>
      <c r="H611" s="108">
        <f t="shared" si="397"/>
        <v>45495</v>
      </c>
      <c r="I611" s="108">
        <f t="shared" si="385"/>
        <v>45495</v>
      </c>
      <c r="J611" s="109">
        <f t="shared" si="393"/>
        <v>22</v>
      </c>
      <c r="K611" s="109">
        <f t="shared" si="382"/>
        <v>17</v>
      </c>
      <c r="L611" s="8">
        <f t="shared" si="394"/>
        <v>1.0068766899999999</v>
      </c>
      <c r="M611" s="110">
        <f t="shared" si="381"/>
        <v>1.00309111</v>
      </c>
      <c r="N611" s="110">
        <f t="shared" si="402"/>
        <v>1.0333585460681192</v>
      </c>
      <c r="O611" s="103">
        <f t="shared" si="380"/>
        <v>1.04046463</v>
      </c>
      <c r="P611" s="103">
        <f t="shared" si="386"/>
        <v>352.76299494</v>
      </c>
      <c r="Q611" s="11">
        <f t="shared" si="400"/>
        <v>0</v>
      </c>
      <c r="R611" s="30">
        <f t="shared" si="395"/>
        <v>0</v>
      </c>
      <c r="S611" s="8">
        <f t="shared" si="387"/>
        <v>0</v>
      </c>
      <c r="T611" s="113">
        <f t="shared" si="396"/>
        <v>0.16</v>
      </c>
      <c r="U611" s="111">
        <f t="shared" si="377"/>
        <v>17</v>
      </c>
      <c r="V611" s="111">
        <v>252</v>
      </c>
      <c r="W611" s="110">
        <f t="shared" si="388"/>
        <v>1.0100627529999999</v>
      </c>
      <c r="X611" s="103">
        <f t="shared" si="389"/>
        <v>3.54976688</v>
      </c>
      <c r="Y611" s="103">
        <f t="shared" si="390"/>
        <v>0</v>
      </c>
      <c r="Z611" s="114" t="str">
        <f t="shared" si="398"/>
        <v>A+J=</v>
      </c>
      <c r="AA611" s="108">
        <f t="shared" si="399"/>
        <v>45495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22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3"/>
      <c r="DH611" s="1"/>
      <c r="DI611" s="1"/>
      <c r="DJ611" s="1"/>
      <c r="DK611" s="1"/>
      <c r="DL611" s="1"/>
      <c r="DM611" s="1"/>
      <c r="DN611" s="1"/>
      <c r="DO611" s="1"/>
      <c r="DP611" s="1"/>
      <c r="DQ611" s="4"/>
      <c r="DR611" s="1"/>
      <c r="DS611" s="1"/>
      <c r="DT611" s="1"/>
      <c r="DU611" s="1"/>
      <c r="DV611" s="1"/>
      <c r="DW611" s="1"/>
    </row>
    <row r="612" spans="1:127" ht="15" x14ac:dyDescent="0.2">
      <c r="A612" s="102">
        <f t="shared" si="391"/>
        <v>45488</v>
      </c>
      <c r="B612" s="103">
        <f t="shared" si="383"/>
        <v>356.31276181999999</v>
      </c>
      <c r="C612" s="180">
        <f t="shared" si="401"/>
        <v>339.04371640693557</v>
      </c>
      <c r="D612" s="104">
        <f t="shared" si="392"/>
        <v>1117.28</v>
      </c>
      <c r="E612" s="105">
        <f t="shared" si="378"/>
        <v>1127.2329999999999</v>
      </c>
      <c r="F612" s="106">
        <f t="shared" si="379"/>
        <v>45432</v>
      </c>
      <c r="G612" s="107">
        <f t="shared" si="384"/>
        <v>8.908241443505549E-3</v>
      </c>
      <c r="H612" s="108">
        <f t="shared" si="397"/>
        <v>45495</v>
      </c>
      <c r="I612" s="108">
        <f t="shared" si="385"/>
        <v>45495</v>
      </c>
      <c r="J612" s="109">
        <f t="shared" si="393"/>
        <v>22</v>
      </c>
      <c r="K612" s="109">
        <f t="shared" si="382"/>
        <v>17</v>
      </c>
      <c r="L612" s="8">
        <f t="shared" si="394"/>
        <v>1.0068766899999999</v>
      </c>
      <c r="M612" s="110">
        <f t="shared" si="381"/>
        <v>1.00309111</v>
      </c>
      <c r="N612" s="110">
        <f t="shared" si="402"/>
        <v>1.0333585460681192</v>
      </c>
      <c r="O612" s="103">
        <f t="shared" si="380"/>
        <v>1.04046463</v>
      </c>
      <c r="P612" s="103">
        <f t="shared" si="386"/>
        <v>352.76299494</v>
      </c>
      <c r="Q612" s="11">
        <f t="shared" si="400"/>
        <v>0</v>
      </c>
      <c r="R612" s="30">
        <f t="shared" si="395"/>
        <v>0</v>
      </c>
      <c r="S612" s="8">
        <f t="shared" si="387"/>
        <v>0</v>
      </c>
      <c r="T612" s="113">
        <f t="shared" si="396"/>
        <v>0.16</v>
      </c>
      <c r="U612" s="111">
        <f t="shared" si="377"/>
        <v>17</v>
      </c>
      <c r="V612" s="111">
        <v>252</v>
      </c>
      <c r="W612" s="110">
        <f t="shared" si="388"/>
        <v>1.0100627529999999</v>
      </c>
      <c r="X612" s="103">
        <f t="shared" si="389"/>
        <v>3.54976688</v>
      </c>
      <c r="Y612" s="103">
        <f t="shared" si="390"/>
        <v>0</v>
      </c>
      <c r="Z612" s="114" t="str">
        <f t="shared" si="398"/>
        <v>A+J=</v>
      </c>
      <c r="AA612" s="108">
        <f t="shared" si="399"/>
        <v>45495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22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3"/>
      <c r="DH612" s="1"/>
      <c r="DI612" s="1"/>
      <c r="DJ612" s="1"/>
      <c r="DK612" s="1"/>
      <c r="DL612" s="1"/>
      <c r="DM612" s="1"/>
      <c r="DN612" s="1"/>
      <c r="DO612" s="1"/>
      <c r="DP612" s="1"/>
      <c r="DQ612" s="4"/>
      <c r="DR612" s="1"/>
      <c r="DS612" s="1"/>
      <c r="DT612" s="1"/>
      <c r="DU612" s="1"/>
      <c r="DV612" s="1"/>
      <c r="DW612" s="1"/>
    </row>
    <row r="613" spans="1:127" ht="15" x14ac:dyDescent="0.2">
      <c r="A613" s="102">
        <f t="shared" si="391"/>
        <v>45489</v>
      </c>
      <c r="B613" s="103">
        <f t="shared" si="383"/>
        <v>356.66643204000002</v>
      </c>
      <c r="C613" s="180">
        <f t="shared" si="401"/>
        <v>339.04371640693557</v>
      </c>
      <c r="D613" s="104">
        <f t="shared" si="392"/>
        <v>1117.28</v>
      </c>
      <c r="E613" s="105">
        <f t="shared" si="378"/>
        <v>1127.2329999999999</v>
      </c>
      <c r="F613" s="106">
        <f t="shared" si="379"/>
        <v>45432</v>
      </c>
      <c r="G613" s="107">
        <f t="shared" si="384"/>
        <v>8.908241443505549E-3</v>
      </c>
      <c r="H613" s="108">
        <f t="shared" si="397"/>
        <v>45495</v>
      </c>
      <c r="I613" s="108">
        <f t="shared" si="385"/>
        <v>45495</v>
      </c>
      <c r="J613" s="109">
        <f t="shared" si="393"/>
        <v>22</v>
      </c>
      <c r="K613" s="109">
        <f t="shared" si="382"/>
        <v>18</v>
      </c>
      <c r="L613" s="8">
        <f t="shared" si="394"/>
        <v>1.0072826699999999</v>
      </c>
      <c r="M613" s="110">
        <f t="shared" si="381"/>
        <v>1.00309111</v>
      </c>
      <c r="N613" s="110">
        <f t="shared" si="402"/>
        <v>1.0333585460681192</v>
      </c>
      <c r="O613" s="103">
        <f t="shared" si="380"/>
        <v>1.0408841499999999</v>
      </c>
      <c r="P613" s="103">
        <f t="shared" si="386"/>
        <v>352.90523056000001</v>
      </c>
      <c r="Q613" s="11">
        <f t="shared" si="400"/>
        <v>0</v>
      </c>
      <c r="R613" s="30">
        <f t="shared" si="395"/>
        <v>0</v>
      </c>
      <c r="S613" s="8">
        <f t="shared" si="387"/>
        <v>0</v>
      </c>
      <c r="T613" s="113">
        <f t="shared" si="396"/>
        <v>0.16</v>
      </c>
      <c r="U613" s="111">
        <f t="shared" ref="U613:U676" si="403">IF(Q612&gt;0,1,IF(K613=K612,U612,U612+1))</f>
        <v>18</v>
      </c>
      <c r="V613" s="111">
        <v>252</v>
      </c>
      <c r="W613" s="110">
        <f t="shared" si="388"/>
        <v>1.0106578230000001</v>
      </c>
      <c r="X613" s="103">
        <f t="shared" si="389"/>
        <v>3.76120148</v>
      </c>
      <c r="Y613" s="103">
        <f t="shared" si="390"/>
        <v>0</v>
      </c>
      <c r="Z613" s="114" t="str">
        <f t="shared" si="398"/>
        <v>A+J=</v>
      </c>
      <c r="AA613" s="108">
        <f t="shared" si="399"/>
        <v>45495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22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3"/>
      <c r="DH613" s="1"/>
      <c r="DI613" s="1"/>
      <c r="DJ613" s="1"/>
      <c r="DK613" s="1"/>
      <c r="DL613" s="1"/>
      <c r="DM613" s="1"/>
      <c r="DN613" s="1"/>
      <c r="DO613" s="1"/>
      <c r="DP613" s="1"/>
      <c r="DQ613" s="4"/>
      <c r="DR613" s="1"/>
      <c r="DS613" s="1"/>
      <c r="DT613" s="1"/>
      <c r="DU613" s="1"/>
      <c r="DV613" s="1"/>
      <c r="DW613" s="1"/>
    </row>
    <row r="614" spans="1:127" ht="15" x14ac:dyDescent="0.2">
      <c r="A614" s="102">
        <f t="shared" si="391"/>
        <v>45490</v>
      </c>
      <c r="B614" s="103">
        <f t="shared" si="383"/>
        <v>357.02045716999999</v>
      </c>
      <c r="C614" s="180">
        <f t="shared" si="401"/>
        <v>339.04371640693557</v>
      </c>
      <c r="D614" s="104">
        <f t="shared" si="392"/>
        <v>1117.28</v>
      </c>
      <c r="E614" s="105">
        <f t="shared" si="378"/>
        <v>1127.2329999999999</v>
      </c>
      <c r="F614" s="106">
        <f t="shared" si="379"/>
        <v>45432</v>
      </c>
      <c r="G614" s="107">
        <f t="shared" si="384"/>
        <v>8.908241443505549E-3</v>
      </c>
      <c r="H614" s="108">
        <f t="shared" si="397"/>
        <v>45495</v>
      </c>
      <c r="I614" s="108">
        <f t="shared" si="385"/>
        <v>45495</v>
      </c>
      <c r="J614" s="109">
        <f t="shared" si="393"/>
        <v>22</v>
      </c>
      <c r="K614" s="109">
        <f t="shared" si="382"/>
        <v>19</v>
      </c>
      <c r="L614" s="8">
        <f t="shared" si="394"/>
        <v>1.00768882</v>
      </c>
      <c r="M614" s="110">
        <f t="shared" si="381"/>
        <v>1.00309111</v>
      </c>
      <c r="N614" s="110">
        <f t="shared" si="402"/>
        <v>1.0333585460681192</v>
      </c>
      <c r="O614" s="103">
        <f t="shared" si="380"/>
        <v>1.04130385</v>
      </c>
      <c r="P614" s="103">
        <f t="shared" si="386"/>
        <v>353.04752721</v>
      </c>
      <c r="Q614" s="11">
        <f t="shared" si="400"/>
        <v>0</v>
      </c>
      <c r="R614" s="30">
        <f t="shared" si="395"/>
        <v>0</v>
      </c>
      <c r="S614" s="8">
        <f t="shared" si="387"/>
        <v>0</v>
      </c>
      <c r="T614" s="113">
        <f t="shared" si="396"/>
        <v>0.16</v>
      </c>
      <c r="U614" s="111">
        <f t="shared" si="403"/>
        <v>19</v>
      </c>
      <c r="V614" s="111">
        <v>252</v>
      </c>
      <c r="W614" s="110">
        <f t="shared" si="388"/>
        <v>1.0112532439999999</v>
      </c>
      <c r="X614" s="103">
        <f t="shared" si="389"/>
        <v>3.9729299600000001</v>
      </c>
      <c r="Y614" s="103">
        <f t="shared" si="390"/>
        <v>0</v>
      </c>
      <c r="Z614" s="114" t="str">
        <f t="shared" si="398"/>
        <v>A+J=</v>
      </c>
      <c r="AA614" s="108">
        <f t="shared" si="399"/>
        <v>45495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22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3"/>
      <c r="DH614" s="1"/>
      <c r="DI614" s="1"/>
      <c r="DJ614" s="1"/>
      <c r="DK614" s="1"/>
      <c r="DL614" s="1"/>
      <c r="DM614" s="1"/>
      <c r="DN614" s="1"/>
      <c r="DO614" s="1"/>
      <c r="DP614" s="1"/>
      <c r="DQ614" s="4"/>
      <c r="DR614" s="1"/>
      <c r="DS614" s="1"/>
      <c r="DT614" s="1"/>
      <c r="DU614" s="1"/>
      <c r="DV614" s="1"/>
      <c r="DW614" s="1"/>
    </row>
    <row r="615" spans="1:127" ht="15" x14ac:dyDescent="0.2">
      <c r="A615" s="102">
        <f t="shared" si="391"/>
        <v>45491</v>
      </c>
      <c r="B615" s="103">
        <f t="shared" si="383"/>
        <v>357.37483026000001</v>
      </c>
      <c r="C615" s="180">
        <f t="shared" si="401"/>
        <v>339.04371640693557</v>
      </c>
      <c r="D615" s="104">
        <f t="shared" si="392"/>
        <v>1117.28</v>
      </c>
      <c r="E615" s="105">
        <f t="shared" si="378"/>
        <v>1127.2329999999999</v>
      </c>
      <c r="F615" s="106">
        <f t="shared" si="379"/>
        <v>45432</v>
      </c>
      <c r="G615" s="107">
        <f t="shared" si="384"/>
        <v>8.908241443505549E-3</v>
      </c>
      <c r="H615" s="108">
        <f t="shared" si="397"/>
        <v>45495</v>
      </c>
      <c r="I615" s="108">
        <f t="shared" si="385"/>
        <v>45495</v>
      </c>
      <c r="J615" s="109">
        <f t="shared" si="393"/>
        <v>22</v>
      </c>
      <c r="K615" s="109">
        <f t="shared" si="382"/>
        <v>20</v>
      </c>
      <c r="L615" s="8">
        <f t="shared" si="394"/>
        <v>1.0080951300000001</v>
      </c>
      <c r="M615" s="110">
        <f t="shared" si="381"/>
        <v>1.00309111</v>
      </c>
      <c r="N615" s="110">
        <f t="shared" si="402"/>
        <v>1.0333585460681192</v>
      </c>
      <c r="O615" s="103">
        <f t="shared" si="380"/>
        <v>1.0417237100000001</v>
      </c>
      <c r="P615" s="103">
        <f t="shared" si="386"/>
        <v>353.18987809999999</v>
      </c>
      <c r="Q615" s="11">
        <f t="shared" si="400"/>
        <v>0</v>
      </c>
      <c r="R615" s="30">
        <f t="shared" si="395"/>
        <v>0</v>
      </c>
      <c r="S615" s="8">
        <f t="shared" si="387"/>
        <v>0</v>
      </c>
      <c r="T615" s="113">
        <f t="shared" si="396"/>
        <v>0.16</v>
      </c>
      <c r="U615" s="111">
        <f t="shared" si="403"/>
        <v>20</v>
      </c>
      <c r="V615" s="111">
        <v>252</v>
      </c>
      <c r="W615" s="110">
        <f t="shared" si="388"/>
        <v>1.0118490149999999</v>
      </c>
      <c r="X615" s="103">
        <f t="shared" si="389"/>
        <v>4.1849521599999999</v>
      </c>
      <c r="Y615" s="103">
        <f t="shared" si="390"/>
        <v>0</v>
      </c>
      <c r="Z615" s="114" t="str">
        <f t="shared" si="398"/>
        <v>A+J=</v>
      </c>
      <c r="AA615" s="108">
        <f t="shared" si="399"/>
        <v>45495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22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3"/>
      <c r="DH615" s="1"/>
      <c r="DI615" s="1"/>
      <c r="DJ615" s="1"/>
      <c r="DK615" s="1"/>
      <c r="DL615" s="1"/>
      <c r="DM615" s="1"/>
      <c r="DN615" s="1"/>
      <c r="DO615" s="1"/>
      <c r="DP615" s="1"/>
      <c r="DQ615" s="4"/>
      <c r="DR615" s="1"/>
      <c r="DS615" s="1"/>
      <c r="DT615" s="1"/>
      <c r="DU615" s="1"/>
      <c r="DV615" s="1"/>
      <c r="DW615" s="1"/>
    </row>
    <row r="616" spans="1:127" ht="15" x14ac:dyDescent="0.2">
      <c r="A616" s="102">
        <f t="shared" si="391"/>
        <v>45492</v>
      </c>
      <c r="B616" s="103">
        <f t="shared" si="383"/>
        <v>357.72955568999998</v>
      </c>
      <c r="C616" s="180">
        <f t="shared" si="401"/>
        <v>339.04371640693557</v>
      </c>
      <c r="D616" s="104">
        <f t="shared" si="392"/>
        <v>1117.28</v>
      </c>
      <c r="E616" s="105">
        <f t="shared" ref="E616:E679" si="404">IF($K616=1,VLOOKUP($A615,$AO$10:$AS$165,4),E615)</f>
        <v>1127.2329999999999</v>
      </c>
      <c r="F616" s="106">
        <f t="shared" ref="F616:F679" si="405">IF($K616=1,VLOOKUP($A615,$AO$10:$AS$165,5),F615)</f>
        <v>45432</v>
      </c>
      <c r="G616" s="107">
        <f t="shared" si="384"/>
        <v>8.908241443505549E-3</v>
      </c>
      <c r="H616" s="108">
        <f t="shared" si="397"/>
        <v>45495</v>
      </c>
      <c r="I616" s="108">
        <f t="shared" si="385"/>
        <v>45495</v>
      </c>
      <c r="J616" s="109">
        <f t="shared" si="393"/>
        <v>22</v>
      </c>
      <c r="K616" s="109">
        <f t="shared" si="382"/>
        <v>21</v>
      </c>
      <c r="L616" s="8">
        <f t="shared" si="394"/>
        <v>1.0085016</v>
      </c>
      <c r="M616" s="110">
        <f t="shared" si="381"/>
        <v>1.00309111</v>
      </c>
      <c r="N616" s="110">
        <f t="shared" si="402"/>
        <v>1.0333585460681192</v>
      </c>
      <c r="O616" s="103">
        <f t="shared" si="380"/>
        <v>1.04214374</v>
      </c>
      <c r="P616" s="103">
        <f t="shared" si="386"/>
        <v>353.33228663</v>
      </c>
      <c r="Q616" s="11">
        <f t="shared" si="400"/>
        <v>0</v>
      </c>
      <c r="R616" s="30">
        <f t="shared" si="395"/>
        <v>0</v>
      </c>
      <c r="S616" s="8">
        <f t="shared" si="387"/>
        <v>0</v>
      </c>
      <c r="T616" s="113">
        <f t="shared" si="396"/>
        <v>0.16</v>
      </c>
      <c r="U616" s="111">
        <f t="shared" si="403"/>
        <v>21</v>
      </c>
      <c r="V616" s="111">
        <v>252</v>
      </c>
      <c r="W616" s="110">
        <f t="shared" si="388"/>
        <v>1.0124451379999999</v>
      </c>
      <c r="X616" s="103">
        <f t="shared" si="389"/>
        <v>4.3972690600000002</v>
      </c>
      <c r="Y616" s="103">
        <f t="shared" si="390"/>
        <v>0</v>
      </c>
      <c r="Z616" s="114" t="str">
        <f t="shared" si="398"/>
        <v>A+J=</v>
      </c>
      <c r="AA616" s="108">
        <f t="shared" si="399"/>
        <v>45495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22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3"/>
      <c r="DH616" s="1"/>
      <c r="DI616" s="1"/>
      <c r="DJ616" s="1"/>
      <c r="DK616" s="1"/>
      <c r="DL616" s="1"/>
      <c r="DM616" s="1"/>
      <c r="DN616" s="1"/>
      <c r="DO616" s="1"/>
      <c r="DP616" s="1"/>
      <c r="DQ616" s="4"/>
      <c r="DR616" s="1"/>
      <c r="DS616" s="1"/>
      <c r="DT616" s="1"/>
      <c r="DU616" s="1"/>
      <c r="DV616" s="1"/>
      <c r="DW616" s="1"/>
    </row>
    <row r="617" spans="1:127" ht="15" x14ac:dyDescent="0.2">
      <c r="A617" s="102">
        <f t="shared" si="391"/>
        <v>45493</v>
      </c>
      <c r="B617" s="103">
        <f t="shared" si="383"/>
        <v>358.08463681000001</v>
      </c>
      <c r="C617" s="180">
        <f t="shared" si="401"/>
        <v>339.04371640693557</v>
      </c>
      <c r="D617" s="104">
        <f t="shared" si="392"/>
        <v>1117.28</v>
      </c>
      <c r="E617" s="105">
        <f t="shared" si="404"/>
        <v>1127.2329999999999</v>
      </c>
      <c r="F617" s="106">
        <f t="shared" si="405"/>
        <v>45432</v>
      </c>
      <c r="G617" s="107">
        <f t="shared" si="384"/>
        <v>8.908241443505549E-3</v>
      </c>
      <c r="H617" s="108">
        <f t="shared" si="397"/>
        <v>45524</v>
      </c>
      <c r="I617" s="108">
        <f t="shared" si="385"/>
        <v>45495</v>
      </c>
      <c r="J617" s="109">
        <f t="shared" si="393"/>
        <v>22</v>
      </c>
      <c r="K617" s="109">
        <f t="shared" si="382"/>
        <v>22</v>
      </c>
      <c r="L617" s="8">
        <f t="shared" si="394"/>
        <v>1.00890824</v>
      </c>
      <c r="M617" s="110">
        <f t="shared" si="381"/>
        <v>1.00309111</v>
      </c>
      <c r="N617" s="110">
        <f t="shared" si="402"/>
        <v>1.0333585460681192</v>
      </c>
      <c r="O617" s="103">
        <f t="shared" ref="O617:O680" si="406">TRUNC(TRUNC((L617*N617),15),8)</f>
        <v>1.0425639499999999</v>
      </c>
      <c r="P617" s="103">
        <f t="shared" si="386"/>
        <v>353.47475618999999</v>
      </c>
      <c r="Q617" s="11">
        <f t="shared" si="400"/>
        <v>0</v>
      </c>
      <c r="R617" s="30">
        <f t="shared" si="395"/>
        <v>0</v>
      </c>
      <c r="S617" s="8">
        <f t="shared" si="387"/>
        <v>0</v>
      </c>
      <c r="T617" s="113">
        <f t="shared" si="396"/>
        <v>0.16</v>
      </c>
      <c r="U617" s="111">
        <f t="shared" si="403"/>
        <v>22</v>
      </c>
      <c r="V617" s="111">
        <v>252</v>
      </c>
      <c r="W617" s="110">
        <f t="shared" si="388"/>
        <v>1.0130416120000001</v>
      </c>
      <c r="X617" s="103">
        <f t="shared" si="389"/>
        <v>4.6098806200000002</v>
      </c>
      <c r="Y617" s="103">
        <f t="shared" si="390"/>
        <v>0</v>
      </c>
      <c r="Z617" s="114" t="str">
        <f t="shared" si="398"/>
        <v>A+J=</v>
      </c>
      <c r="AA617" s="108">
        <f t="shared" si="399"/>
        <v>45495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22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3"/>
      <c r="DH617" s="1"/>
      <c r="DI617" s="1"/>
      <c r="DJ617" s="1"/>
      <c r="DK617" s="1"/>
      <c r="DL617" s="1"/>
      <c r="DM617" s="1"/>
      <c r="DN617" s="1"/>
      <c r="DO617" s="1"/>
      <c r="DP617" s="1"/>
      <c r="DQ617" s="4"/>
      <c r="DR617" s="1"/>
      <c r="DS617" s="1"/>
      <c r="DT617" s="1"/>
      <c r="DU617" s="1"/>
      <c r="DV617" s="1"/>
      <c r="DW617" s="1"/>
    </row>
    <row r="618" spans="1:127" ht="15" x14ac:dyDescent="0.2">
      <c r="A618" s="102">
        <f t="shared" si="391"/>
        <v>45494</v>
      </c>
      <c r="B618" s="103">
        <f t="shared" si="383"/>
        <v>358.08463681000001</v>
      </c>
      <c r="C618" s="180">
        <f t="shared" si="401"/>
        <v>339.04371640693557</v>
      </c>
      <c r="D618" s="104">
        <f t="shared" si="392"/>
        <v>1117.28</v>
      </c>
      <c r="E618" s="105">
        <f t="shared" si="404"/>
        <v>1127.2329999999999</v>
      </c>
      <c r="F618" s="106">
        <f t="shared" si="405"/>
        <v>45432</v>
      </c>
      <c r="G618" s="107">
        <f t="shared" si="384"/>
        <v>8.908241443505549E-3</v>
      </c>
      <c r="H618" s="108">
        <f t="shared" si="397"/>
        <v>45524</v>
      </c>
      <c r="I618" s="108">
        <f t="shared" si="385"/>
        <v>45495</v>
      </c>
      <c r="J618" s="109">
        <f t="shared" si="393"/>
        <v>22</v>
      </c>
      <c r="K618" s="109">
        <f t="shared" si="382"/>
        <v>22</v>
      </c>
      <c r="L618" s="8">
        <f t="shared" si="394"/>
        <v>1.00890824</v>
      </c>
      <c r="M618" s="110">
        <f t="shared" ref="M618:M681" si="407">IF(I618&gt;I617,L617,M617)</f>
        <v>1.00309111</v>
      </c>
      <c r="N618" s="110">
        <f t="shared" si="402"/>
        <v>1.0333585460681192</v>
      </c>
      <c r="O618" s="103">
        <f t="shared" si="406"/>
        <v>1.0425639499999999</v>
      </c>
      <c r="P618" s="103">
        <f t="shared" si="386"/>
        <v>353.47475618999999</v>
      </c>
      <c r="Q618" s="11">
        <f t="shared" si="400"/>
        <v>0</v>
      </c>
      <c r="R618" s="30">
        <f t="shared" si="395"/>
        <v>0</v>
      </c>
      <c r="S618" s="8">
        <f t="shared" si="387"/>
        <v>0</v>
      </c>
      <c r="T618" s="113">
        <f t="shared" si="396"/>
        <v>0.16</v>
      </c>
      <c r="U618" s="111">
        <f t="shared" si="403"/>
        <v>22</v>
      </c>
      <c r="V618" s="111">
        <v>252</v>
      </c>
      <c r="W618" s="110">
        <f t="shared" si="388"/>
        <v>1.0130416120000001</v>
      </c>
      <c r="X618" s="103">
        <f t="shared" si="389"/>
        <v>4.6098806200000002</v>
      </c>
      <c r="Y618" s="103">
        <f t="shared" si="390"/>
        <v>0</v>
      </c>
      <c r="Z618" s="114" t="str">
        <f t="shared" si="398"/>
        <v>A+J=</v>
      </c>
      <c r="AA618" s="108">
        <f t="shared" si="399"/>
        <v>45495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22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3"/>
      <c r="DH618" s="1"/>
      <c r="DI618" s="1"/>
      <c r="DJ618" s="1"/>
      <c r="DK618" s="1"/>
      <c r="DL618" s="1"/>
      <c r="DM618" s="1"/>
      <c r="DN618" s="1"/>
      <c r="DO618" s="1"/>
      <c r="DP618" s="1"/>
      <c r="DQ618" s="4"/>
      <c r="DR618" s="1"/>
      <c r="DS618" s="1"/>
      <c r="DT618" s="1"/>
      <c r="DU618" s="1"/>
      <c r="DV618" s="1"/>
      <c r="DW618" s="1"/>
    </row>
    <row r="619" spans="1:127" ht="15" x14ac:dyDescent="0.2">
      <c r="A619" s="102">
        <f t="shared" si="391"/>
        <v>45495</v>
      </c>
      <c r="B619" s="103">
        <f t="shared" si="383"/>
        <v>358.08463681000001</v>
      </c>
      <c r="C619" s="180">
        <f t="shared" si="401"/>
        <v>339.04371640693557</v>
      </c>
      <c r="D619" s="104">
        <f t="shared" si="392"/>
        <v>1117.28</v>
      </c>
      <c r="E619" s="105">
        <f t="shared" si="404"/>
        <v>1127.2329999999999</v>
      </c>
      <c r="F619" s="106">
        <f t="shared" si="405"/>
        <v>45432</v>
      </c>
      <c r="G619" s="107">
        <f t="shared" si="384"/>
        <v>8.908241443505549E-3</v>
      </c>
      <c r="H619" s="108">
        <f t="shared" si="397"/>
        <v>45524</v>
      </c>
      <c r="I619" s="108">
        <f t="shared" si="385"/>
        <v>45495</v>
      </c>
      <c r="J619" s="109">
        <f t="shared" si="393"/>
        <v>22</v>
      </c>
      <c r="K619" s="109">
        <f t="shared" si="382"/>
        <v>22</v>
      </c>
      <c r="L619" s="8">
        <f t="shared" si="394"/>
        <v>1.00890824</v>
      </c>
      <c r="M619" s="110">
        <f t="shared" si="407"/>
        <v>1.00309111</v>
      </c>
      <c r="N619" s="110">
        <f t="shared" si="402"/>
        <v>1.0333585460681192</v>
      </c>
      <c r="O619" s="103">
        <f t="shared" si="406"/>
        <v>1.0425639499999999</v>
      </c>
      <c r="P619" s="103">
        <f t="shared" si="386"/>
        <v>353.47475618999999</v>
      </c>
      <c r="Q619" s="11">
        <f t="shared" si="400"/>
        <v>20</v>
      </c>
      <c r="R619" s="30">
        <f t="shared" si="395"/>
        <v>7.2947999999999999E-2</v>
      </c>
      <c r="S619" s="8">
        <f t="shared" si="387"/>
        <v>25.785276509999999</v>
      </c>
      <c r="T619" s="113">
        <f t="shared" si="396"/>
        <v>0.16</v>
      </c>
      <c r="U619" s="111">
        <f t="shared" si="403"/>
        <v>22</v>
      </c>
      <c r="V619" s="111">
        <v>252</v>
      </c>
      <c r="W619" s="110">
        <f t="shared" si="388"/>
        <v>1.0130416120000001</v>
      </c>
      <c r="X619" s="103">
        <f t="shared" si="389"/>
        <v>4.6098806200000002</v>
      </c>
      <c r="Y619" s="103">
        <f t="shared" si="390"/>
        <v>30.395157130000001</v>
      </c>
      <c r="Z619" s="114" t="str">
        <f t="shared" si="398"/>
        <v>A+J=</v>
      </c>
      <c r="AA619" s="108">
        <f t="shared" si="399"/>
        <v>45495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22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3"/>
      <c r="DH619" s="1"/>
      <c r="DI619" s="1"/>
      <c r="DJ619" s="1"/>
      <c r="DK619" s="1"/>
      <c r="DL619" s="1"/>
      <c r="DM619" s="1"/>
      <c r="DN619" s="1"/>
      <c r="DO619" s="1"/>
      <c r="DP619" s="1"/>
      <c r="DQ619" s="4"/>
      <c r="DR619" s="1"/>
      <c r="DS619" s="1"/>
      <c r="DT619" s="1"/>
      <c r="DU619" s="1"/>
      <c r="DV619" s="1"/>
      <c r="DW619" s="1"/>
    </row>
    <row r="620" spans="1:127" ht="15" x14ac:dyDescent="0.2">
      <c r="A620" s="102">
        <f t="shared" si="391"/>
        <v>45496</v>
      </c>
      <c r="B620" s="103">
        <f t="shared" si="383"/>
        <v>328.00913895000002</v>
      </c>
      <c r="C620" s="180">
        <f t="shared" si="401"/>
        <v>314.31115538753721</v>
      </c>
      <c r="D620" s="104">
        <f t="shared" si="392"/>
        <v>1127.2329999999999</v>
      </c>
      <c r="E620" s="105">
        <f t="shared" si="404"/>
        <v>1136.4090000000001</v>
      </c>
      <c r="F620" s="106">
        <f t="shared" si="405"/>
        <v>45465</v>
      </c>
      <c r="G620" s="107">
        <f t="shared" si="384"/>
        <v>8.1402868794651084E-3</v>
      </c>
      <c r="H620" s="108">
        <f t="shared" si="397"/>
        <v>45524</v>
      </c>
      <c r="I620" s="108">
        <f t="shared" si="385"/>
        <v>45524</v>
      </c>
      <c r="J620" s="109">
        <f t="shared" si="393"/>
        <v>21</v>
      </c>
      <c r="K620" s="109">
        <f t="shared" ref="K620:K683" si="408">(J620-(NETWORKDAYS(A620,I620,AD$171:AD$502)-1))</f>
        <v>1</v>
      </c>
      <c r="L620" s="8">
        <f t="shared" si="394"/>
        <v>1.0003861300000001</v>
      </c>
      <c r="M620" s="110">
        <f t="shared" si="407"/>
        <v>1.00890824</v>
      </c>
      <c r="N620" s="110">
        <f t="shared" si="402"/>
        <v>1.0425639520025451</v>
      </c>
      <c r="O620" s="103">
        <f t="shared" si="406"/>
        <v>1.0429665100000001</v>
      </c>
      <c r="P620" s="103">
        <f t="shared" si="386"/>
        <v>327.81600878</v>
      </c>
      <c r="Q620" s="11">
        <f t="shared" si="400"/>
        <v>0</v>
      </c>
      <c r="R620" s="30">
        <f t="shared" si="395"/>
        <v>0</v>
      </c>
      <c r="S620" s="8">
        <f t="shared" si="387"/>
        <v>0</v>
      </c>
      <c r="T620" s="113">
        <f t="shared" si="396"/>
        <v>0.16</v>
      </c>
      <c r="U620" s="111">
        <f t="shared" si="403"/>
        <v>1</v>
      </c>
      <c r="V620" s="111">
        <v>252</v>
      </c>
      <c r="W620" s="110">
        <f t="shared" si="388"/>
        <v>1.0005891419999999</v>
      </c>
      <c r="X620" s="103">
        <f t="shared" si="389"/>
        <v>0.19313016999999999</v>
      </c>
      <c r="Y620" s="103">
        <f t="shared" si="390"/>
        <v>0</v>
      </c>
      <c r="Z620" s="114" t="str">
        <f t="shared" si="398"/>
        <v>A+J=</v>
      </c>
      <c r="AA620" s="108">
        <f t="shared" si="399"/>
        <v>45524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22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3"/>
      <c r="DH620" s="1"/>
      <c r="DI620" s="1"/>
      <c r="DJ620" s="1"/>
      <c r="DK620" s="1"/>
      <c r="DL620" s="1"/>
      <c r="DM620" s="1"/>
      <c r="DN620" s="1"/>
      <c r="DO620" s="1"/>
      <c r="DP620" s="1"/>
      <c r="DQ620" s="4"/>
      <c r="DR620" s="1"/>
      <c r="DS620" s="1"/>
      <c r="DT620" s="1"/>
      <c r="DU620" s="1"/>
      <c r="DV620" s="1"/>
      <c r="DW620" s="1"/>
    </row>
    <row r="621" spans="1:127" ht="15" x14ac:dyDescent="0.2">
      <c r="A621" s="102">
        <f t="shared" si="391"/>
        <v>45497</v>
      </c>
      <c r="B621" s="103">
        <f t="shared" si="383"/>
        <v>328.32911429000001</v>
      </c>
      <c r="C621" s="180">
        <f t="shared" si="401"/>
        <v>314.31115538753721</v>
      </c>
      <c r="D621" s="104">
        <f t="shared" si="392"/>
        <v>1127.2329999999999</v>
      </c>
      <c r="E621" s="105">
        <f t="shared" si="404"/>
        <v>1136.4090000000001</v>
      </c>
      <c r="F621" s="106">
        <f t="shared" si="405"/>
        <v>45465</v>
      </c>
      <c r="G621" s="107">
        <f t="shared" si="384"/>
        <v>8.1402868794651084E-3</v>
      </c>
      <c r="H621" s="108">
        <f t="shared" si="397"/>
        <v>45524</v>
      </c>
      <c r="I621" s="108">
        <f t="shared" si="385"/>
        <v>45524</v>
      </c>
      <c r="J621" s="109">
        <f t="shared" si="393"/>
        <v>21</v>
      </c>
      <c r="K621" s="109">
        <f t="shared" si="408"/>
        <v>2</v>
      </c>
      <c r="L621" s="8">
        <f t="shared" si="394"/>
        <v>1.0007724200000001</v>
      </c>
      <c r="M621" s="110">
        <f t="shared" si="407"/>
        <v>1.00890824</v>
      </c>
      <c r="N621" s="110">
        <f t="shared" si="402"/>
        <v>1.0425639520025451</v>
      </c>
      <c r="O621" s="103">
        <f t="shared" si="406"/>
        <v>1.0433692400000001</v>
      </c>
      <c r="P621" s="103">
        <f t="shared" si="386"/>
        <v>327.94259132000002</v>
      </c>
      <c r="Q621" s="11">
        <f t="shared" si="400"/>
        <v>0</v>
      </c>
      <c r="R621" s="30">
        <f t="shared" si="395"/>
        <v>0</v>
      </c>
      <c r="S621" s="8">
        <f t="shared" si="387"/>
        <v>0</v>
      </c>
      <c r="T621" s="113">
        <f t="shared" si="396"/>
        <v>0.16</v>
      </c>
      <c r="U621" s="111">
        <f t="shared" si="403"/>
        <v>2</v>
      </c>
      <c r="V621" s="111">
        <v>252</v>
      </c>
      <c r="W621" s="110">
        <f t="shared" si="388"/>
        <v>1.0011786300000001</v>
      </c>
      <c r="X621" s="103">
        <f t="shared" si="389"/>
        <v>0.38652297000000002</v>
      </c>
      <c r="Y621" s="103">
        <f t="shared" si="390"/>
        <v>0</v>
      </c>
      <c r="Z621" s="114" t="str">
        <f t="shared" si="398"/>
        <v>A+J=</v>
      </c>
      <c r="AA621" s="108">
        <f t="shared" si="399"/>
        <v>45524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22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3"/>
      <c r="DH621" s="1"/>
      <c r="DI621" s="1"/>
      <c r="DJ621" s="1"/>
      <c r="DK621" s="1"/>
      <c r="DL621" s="1"/>
      <c r="DM621" s="1"/>
      <c r="DN621" s="1"/>
      <c r="DO621" s="1"/>
      <c r="DP621" s="1"/>
      <c r="DQ621" s="4"/>
      <c r="DR621" s="1"/>
      <c r="DS621" s="1"/>
      <c r="DT621" s="1"/>
      <c r="DU621" s="1"/>
      <c r="DV621" s="1"/>
      <c r="DW621" s="1"/>
    </row>
    <row r="622" spans="1:127" ht="15" x14ac:dyDescent="0.2">
      <c r="A622" s="102">
        <f t="shared" si="391"/>
        <v>45498</v>
      </c>
      <c r="B622" s="103">
        <f t="shared" si="383"/>
        <v>328.64940373000002</v>
      </c>
      <c r="C622" s="180">
        <f t="shared" si="401"/>
        <v>314.31115538753721</v>
      </c>
      <c r="D622" s="104">
        <f t="shared" si="392"/>
        <v>1127.2329999999999</v>
      </c>
      <c r="E622" s="105">
        <f t="shared" si="404"/>
        <v>1136.4090000000001</v>
      </c>
      <c r="F622" s="106">
        <f t="shared" si="405"/>
        <v>45465</v>
      </c>
      <c r="G622" s="107">
        <f t="shared" si="384"/>
        <v>8.1402868794651084E-3</v>
      </c>
      <c r="H622" s="108">
        <f t="shared" si="397"/>
        <v>45524</v>
      </c>
      <c r="I622" s="108">
        <f t="shared" si="385"/>
        <v>45524</v>
      </c>
      <c r="J622" s="109">
        <f t="shared" si="393"/>
        <v>21</v>
      </c>
      <c r="K622" s="109">
        <f t="shared" si="408"/>
        <v>3</v>
      </c>
      <c r="L622" s="8">
        <f t="shared" si="394"/>
        <v>1.0011588600000001</v>
      </c>
      <c r="M622" s="110">
        <f t="shared" si="407"/>
        <v>1.00890824</v>
      </c>
      <c r="N622" s="110">
        <f t="shared" si="402"/>
        <v>1.0425639520025451</v>
      </c>
      <c r="O622" s="103">
        <f t="shared" si="406"/>
        <v>1.04377213</v>
      </c>
      <c r="P622" s="103">
        <f t="shared" si="386"/>
        <v>328.06922414000002</v>
      </c>
      <c r="Q622" s="11">
        <f t="shared" si="400"/>
        <v>0</v>
      </c>
      <c r="R622" s="30">
        <f t="shared" si="395"/>
        <v>0</v>
      </c>
      <c r="S622" s="8">
        <f t="shared" si="387"/>
        <v>0</v>
      </c>
      <c r="T622" s="113">
        <f t="shared" si="396"/>
        <v>0.16</v>
      </c>
      <c r="U622" s="111">
        <f t="shared" si="403"/>
        <v>3</v>
      </c>
      <c r="V622" s="111">
        <v>252</v>
      </c>
      <c r="W622" s="110">
        <f t="shared" si="388"/>
        <v>1.001768467</v>
      </c>
      <c r="X622" s="103">
        <f t="shared" si="389"/>
        <v>0.58017958999999997</v>
      </c>
      <c r="Y622" s="103">
        <f t="shared" si="390"/>
        <v>0</v>
      </c>
      <c r="Z622" s="114" t="str">
        <f t="shared" si="398"/>
        <v>A+J=</v>
      </c>
      <c r="AA622" s="108">
        <f t="shared" si="399"/>
        <v>45524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22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3"/>
      <c r="DH622" s="1"/>
      <c r="DI622" s="1"/>
      <c r="DJ622" s="1"/>
      <c r="DK622" s="1"/>
      <c r="DL622" s="1"/>
      <c r="DM622" s="1"/>
      <c r="DN622" s="1"/>
      <c r="DO622" s="1"/>
      <c r="DP622" s="1"/>
      <c r="DQ622" s="4"/>
      <c r="DR622" s="1"/>
      <c r="DS622" s="1"/>
      <c r="DT622" s="1"/>
      <c r="DU622" s="1"/>
      <c r="DV622" s="1"/>
      <c r="DW622" s="1"/>
    </row>
    <row r="623" spans="1:127" ht="15" x14ac:dyDescent="0.2">
      <c r="A623" s="102">
        <f t="shared" si="391"/>
        <v>45499</v>
      </c>
      <c r="B623" s="103">
        <f t="shared" si="383"/>
        <v>328.97000336000002</v>
      </c>
      <c r="C623" s="180">
        <f t="shared" si="401"/>
        <v>314.31115538753721</v>
      </c>
      <c r="D623" s="104">
        <f t="shared" si="392"/>
        <v>1127.2329999999999</v>
      </c>
      <c r="E623" s="105">
        <f t="shared" si="404"/>
        <v>1136.4090000000001</v>
      </c>
      <c r="F623" s="106">
        <f t="shared" si="405"/>
        <v>45465</v>
      </c>
      <c r="G623" s="107">
        <f t="shared" si="384"/>
        <v>8.1402868794651084E-3</v>
      </c>
      <c r="H623" s="108">
        <f t="shared" si="397"/>
        <v>45524</v>
      </c>
      <c r="I623" s="108">
        <f t="shared" si="385"/>
        <v>45524</v>
      </c>
      <c r="J623" s="109">
        <f t="shared" si="393"/>
        <v>21</v>
      </c>
      <c r="K623" s="109">
        <f t="shared" si="408"/>
        <v>4</v>
      </c>
      <c r="L623" s="8">
        <f t="shared" si="394"/>
        <v>1.0015454399999999</v>
      </c>
      <c r="M623" s="110">
        <f t="shared" si="407"/>
        <v>1.00890824</v>
      </c>
      <c r="N623" s="110">
        <f t="shared" si="402"/>
        <v>1.0425639520025451</v>
      </c>
      <c r="O623" s="103">
        <f t="shared" si="406"/>
        <v>1.0441751699999999</v>
      </c>
      <c r="P623" s="103">
        <f t="shared" si="386"/>
        <v>328.19590410000001</v>
      </c>
      <c r="Q623" s="11">
        <f t="shared" si="400"/>
        <v>0</v>
      </c>
      <c r="R623" s="30">
        <f t="shared" si="395"/>
        <v>0</v>
      </c>
      <c r="S623" s="8">
        <f t="shared" si="387"/>
        <v>0</v>
      </c>
      <c r="T623" s="113">
        <f t="shared" si="396"/>
        <v>0.16</v>
      </c>
      <c r="U623" s="111">
        <f t="shared" si="403"/>
        <v>4</v>
      </c>
      <c r="V623" s="111">
        <v>252</v>
      </c>
      <c r="W623" s="110">
        <f t="shared" si="388"/>
        <v>1.0023586499999999</v>
      </c>
      <c r="X623" s="103">
        <f t="shared" si="389"/>
        <v>0.77409925999999996</v>
      </c>
      <c r="Y623" s="103">
        <f t="shared" si="390"/>
        <v>0</v>
      </c>
      <c r="Z623" s="114" t="str">
        <f t="shared" si="398"/>
        <v>A+J=</v>
      </c>
      <c r="AA623" s="108">
        <f t="shared" si="399"/>
        <v>45524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22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3"/>
      <c r="DH623" s="1"/>
      <c r="DI623" s="1"/>
      <c r="DJ623" s="1"/>
      <c r="DK623" s="1"/>
      <c r="DL623" s="1"/>
      <c r="DM623" s="1"/>
      <c r="DN623" s="1"/>
      <c r="DO623" s="1"/>
      <c r="DP623" s="1"/>
      <c r="DQ623" s="4"/>
      <c r="DR623" s="1"/>
      <c r="DS623" s="1"/>
      <c r="DT623" s="1"/>
      <c r="DU623" s="1"/>
      <c r="DV623" s="1"/>
      <c r="DW623" s="1"/>
    </row>
    <row r="624" spans="1:127" ht="15" x14ac:dyDescent="0.2">
      <c r="A624" s="102">
        <f t="shared" si="391"/>
        <v>45500</v>
      </c>
      <c r="B624" s="103">
        <f t="shared" si="383"/>
        <v>329.29091755999997</v>
      </c>
      <c r="C624" s="180">
        <f t="shared" si="401"/>
        <v>314.31115538753721</v>
      </c>
      <c r="D624" s="104">
        <f t="shared" si="392"/>
        <v>1127.2329999999999</v>
      </c>
      <c r="E624" s="105">
        <f t="shared" si="404"/>
        <v>1136.4090000000001</v>
      </c>
      <c r="F624" s="106">
        <f t="shared" si="405"/>
        <v>45465</v>
      </c>
      <c r="G624" s="107">
        <f t="shared" si="384"/>
        <v>8.1402868794651084E-3</v>
      </c>
      <c r="H624" s="108">
        <f t="shared" si="397"/>
        <v>45524</v>
      </c>
      <c r="I624" s="108">
        <f t="shared" si="385"/>
        <v>45524</v>
      </c>
      <c r="J624" s="109">
        <f t="shared" si="393"/>
        <v>21</v>
      </c>
      <c r="K624" s="109">
        <f t="shared" si="408"/>
        <v>5</v>
      </c>
      <c r="L624" s="8">
        <f t="shared" si="394"/>
        <v>1.0019321800000001</v>
      </c>
      <c r="M624" s="110">
        <f t="shared" si="407"/>
        <v>1.00890824</v>
      </c>
      <c r="N624" s="110">
        <f t="shared" si="402"/>
        <v>1.0425639520025451</v>
      </c>
      <c r="O624" s="103">
        <f t="shared" si="406"/>
        <v>1.04457837</v>
      </c>
      <c r="P624" s="103">
        <f t="shared" si="386"/>
        <v>328.32263436</v>
      </c>
      <c r="Q624" s="11">
        <f t="shared" si="400"/>
        <v>0</v>
      </c>
      <c r="R624" s="30">
        <f t="shared" si="395"/>
        <v>0</v>
      </c>
      <c r="S624" s="8">
        <f t="shared" si="387"/>
        <v>0</v>
      </c>
      <c r="T624" s="113">
        <f t="shared" si="396"/>
        <v>0.16</v>
      </c>
      <c r="U624" s="111">
        <f t="shared" si="403"/>
        <v>5</v>
      </c>
      <c r="V624" s="111">
        <v>252</v>
      </c>
      <c r="W624" s="110">
        <f t="shared" si="388"/>
        <v>1.0029491820000001</v>
      </c>
      <c r="X624" s="103">
        <f t="shared" si="389"/>
        <v>0.96828320000000001</v>
      </c>
      <c r="Y624" s="103">
        <f t="shared" si="390"/>
        <v>0</v>
      </c>
      <c r="Z624" s="114" t="str">
        <f t="shared" si="398"/>
        <v>A+J=</v>
      </c>
      <c r="AA624" s="108">
        <f t="shared" si="399"/>
        <v>45524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22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3"/>
      <c r="DH624" s="1"/>
      <c r="DI624" s="1"/>
      <c r="DJ624" s="1"/>
      <c r="DK624" s="1"/>
      <c r="DL624" s="1"/>
      <c r="DM624" s="1"/>
      <c r="DN624" s="1"/>
      <c r="DO624" s="1"/>
      <c r="DP624" s="1"/>
      <c r="DQ624" s="4"/>
      <c r="DR624" s="1"/>
      <c r="DS624" s="1"/>
      <c r="DT624" s="1"/>
      <c r="DU624" s="1"/>
      <c r="DV624" s="1"/>
      <c r="DW624" s="1"/>
    </row>
    <row r="625" spans="1:127" ht="15" x14ac:dyDescent="0.2">
      <c r="A625" s="102">
        <f t="shared" si="391"/>
        <v>45501</v>
      </c>
      <c r="B625" s="103">
        <f t="shared" si="383"/>
        <v>329.29091755999997</v>
      </c>
      <c r="C625" s="180">
        <f t="shared" si="401"/>
        <v>314.31115538753721</v>
      </c>
      <c r="D625" s="104">
        <f t="shared" si="392"/>
        <v>1127.2329999999999</v>
      </c>
      <c r="E625" s="105">
        <f t="shared" si="404"/>
        <v>1136.4090000000001</v>
      </c>
      <c r="F625" s="106">
        <f t="shared" si="405"/>
        <v>45465</v>
      </c>
      <c r="G625" s="107">
        <f t="shared" si="384"/>
        <v>8.1402868794651084E-3</v>
      </c>
      <c r="H625" s="108">
        <f t="shared" si="397"/>
        <v>45524</v>
      </c>
      <c r="I625" s="108">
        <f t="shared" si="385"/>
        <v>45524</v>
      </c>
      <c r="J625" s="109">
        <f t="shared" si="393"/>
        <v>21</v>
      </c>
      <c r="K625" s="109">
        <f t="shared" si="408"/>
        <v>5</v>
      </c>
      <c r="L625" s="8">
        <f t="shared" si="394"/>
        <v>1.0019321800000001</v>
      </c>
      <c r="M625" s="110">
        <f t="shared" si="407"/>
        <v>1.00890824</v>
      </c>
      <c r="N625" s="110">
        <f t="shared" si="402"/>
        <v>1.0425639520025451</v>
      </c>
      <c r="O625" s="103">
        <f t="shared" si="406"/>
        <v>1.04457837</v>
      </c>
      <c r="P625" s="103">
        <f t="shared" si="386"/>
        <v>328.32263436</v>
      </c>
      <c r="Q625" s="11">
        <f t="shared" si="400"/>
        <v>0</v>
      </c>
      <c r="R625" s="30">
        <f t="shared" si="395"/>
        <v>0</v>
      </c>
      <c r="S625" s="8">
        <f t="shared" si="387"/>
        <v>0</v>
      </c>
      <c r="T625" s="113">
        <f t="shared" si="396"/>
        <v>0.16</v>
      </c>
      <c r="U625" s="111">
        <f t="shared" si="403"/>
        <v>5</v>
      </c>
      <c r="V625" s="111">
        <v>252</v>
      </c>
      <c r="W625" s="110">
        <f t="shared" si="388"/>
        <v>1.0029491820000001</v>
      </c>
      <c r="X625" s="103">
        <f t="shared" si="389"/>
        <v>0.96828320000000001</v>
      </c>
      <c r="Y625" s="103">
        <f t="shared" si="390"/>
        <v>0</v>
      </c>
      <c r="Z625" s="114" t="str">
        <f t="shared" si="398"/>
        <v>A+J=</v>
      </c>
      <c r="AA625" s="108">
        <f t="shared" si="399"/>
        <v>45524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22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3"/>
      <c r="DH625" s="1"/>
      <c r="DI625" s="1"/>
      <c r="DJ625" s="1"/>
      <c r="DK625" s="1"/>
      <c r="DL625" s="1"/>
      <c r="DM625" s="1"/>
      <c r="DN625" s="1"/>
      <c r="DO625" s="1"/>
      <c r="DP625" s="1"/>
      <c r="DQ625" s="4"/>
      <c r="DR625" s="1"/>
      <c r="DS625" s="1"/>
      <c r="DT625" s="1"/>
      <c r="DU625" s="1"/>
      <c r="DV625" s="1"/>
      <c r="DW625" s="1"/>
    </row>
    <row r="626" spans="1:127" ht="15" x14ac:dyDescent="0.2">
      <c r="A626" s="102">
        <f t="shared" si="391"/>
        <v>45502</v>
      </c>
      <c r="B626" s="103">
        <f t="shared" si="383"/>
        <v>329.29091755999997</v>
      </c>
      <c r="C626" s="180">
        <f t="shared" si="401"/>
        <v>314.31115538753721</v>
      </c>
      <c r="D626" s="104">
        <f t="shared" si="392"/>
        <v>1127.2329999999999</v>
      </c>
      <c r="E626" s="105">
        <f t="shared" si="404"/>
        <v>1136.4090000000001</v>
      </c>
      <c r="F626" s="106">
        <f t="shared" si="405"/>
        <v>45465</v>
      </c>
      <c r="G626" s="107">
        <f t="shared" si="384"/>
        <v>8.1402868794651084E-3</v>
      </c>
      <c r="H626" s="108">
        <f t="shared" si="397"/>
        <v>45524</v>
      </c>
      <c r="I626" s="108">
        <f t="shared" si="385"/>
        <v>45524</v>
      </c>
      <c r="J626" s="109">
        <f t="shared" si="393"/>
        <v>21</v>
      </c>
      <c r="K626" s="109">
        <f t="shared" si="408"/>
        <v>5</v>
      </c>
      <c r="L626" s="8">
        <f t="shared" si="394"/>
        <v>1.0019321800000001</v>
      </c>
      <c r="M626" s="110">
        <f t="shared" si="407"/>
        <v>1.00890824</v>
      </c>
      <c r="N626" s="110">
        <f t="shared" si="402"/>
        <v>1.0425639520025451</v>
      </c>
      <c r="O626" s="103">
        <f t="shared" si="406"/>
        <v>1.04457837</v>
      </c>
      <c r="P626" s="103">
        <f t="shared" si="386"/>
        <v>328.32263436</v>
      </c>
      <c r="Q626" s="11">
        <f t="shared" si="400"/>
        <v>0</v>
      </c>
      <c r="R626" s="30">
        <f t="shared" si="395"/>
        <v>0</v>
      </c>
      <c r="S626" s="8">
        <f t="shared" si="387"/>
        <v>0</v>
      </c>
      <c r="T626" s="113">
        <f t="shared" si="396"/>
        <v>0.16</v>
      </c>
      <c r="U626" s="111">
        <f t="shared" si="403"/>
        <v>5</v>
      </c>
      <c r="V626" s="111">
        <v>252</v>
      </c>
      <c r="W626" s="110">
        <f t="shared" si="388"/>
        <v>1.0029491820000001</v>
      </c>
      <c r="X626" s="103">
        <f t="shared" si="389"/>
        <v>0.96828320000000001</v>
      </c>
      <c r="Y626" s="103">
        <f t="shared" si="390"/>
        <v>0</v>
      </c>
      <c r="Z626" s="114" t="str">
        <f t="shared" si="398"/>
        <v>A+J=</v>
      </c>
      <c r="AA626" s="108">
        <f t="shared" si="399"/>
        <v>45524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22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3"/>
      <c r="DH626" s="1"/>
      <c r="DI626" s="1"/>
      <c r="DJ626" s="1"/>
      <c r="DK626" s="1"/>
      <c r="DL626" s="1"/>
      <c r="DM626" s="1"/>
      <c r="DN626" s="1"/>
      <c r="DO626" s="1"/>
      <c r="DP626" s="1"/>
      <c r="DQ626" s="4"/>
      <c r="DR626" s="1"/>
      <c r="DS626" s="1"/>
      <c r="DT626" s="1"/>
      <c r="DU626" s="1"/>
      <c r="DV626" s="1"/>
      <c r="DW626" s="1"/>
    </row>
    <row r="627" spans="1:127" ht="15" x14ac:dyDescent="0.2">
      <c r="A627" s="102">
        <f t="shared" si="391"/>
        <v>45503</v>
      </c>
      <c r="B627" s="103">
        <f t="shared" si="383"/>
        <v>329.61214272000001</v>
      </c>
      <c r="C627" s="180">
        <f t="shared" si="401"/>
        <v>314.31115538753721</v>
      </c>
      <c r="D627" s="104">
        <f t="shared" si="392"/>
        <v>1127.2329999999999</v>
      </c>
      <c r="E627" s="105">
        <f t="shared" si="404"/>
        <v>1136.4090000000001</v>
      </c>
      <c r="F627" s="106">
        <f t="shared" si="405"/>
        <v>45465</v>
      </c>
      <c r="G627" s="107">
        <f t="shared" si="384"/>
        <v>8.1402868794651084E-3</v>
      </c>
      <c r="H627" s="108">
        <f t="shared" si="397"/>
        <v>45524</v>
      </c>
      <c r="I627" s="108">
        <f t="shared" si="385"/>
        <v>45524</v>
      </c>
      <c r="J627" s="109">
        <f t="shared" si="393"/>
        <v>21</v>
      </c>
      <c r="K627" s="109">
        <f t="shared" si="408"/>
        <v>6</v>
      </c>
      <c r="L627" s="8">
        <f t="shared" si="394"/>
        <v>1.00231906</v>
      </c>
      <c r="M627" s="110">
        <f t="shared" si="407"/>
        <v>1.00890824</v>
      </c>
      <c r="N627" s="110">
        <f t="shared" si="402"/>
        <v>1.0425639520025451</v>
      </c>
      <c r="O627" s="103">
        <f t="shared" si="406"/>
        <v>1.04498172</v>
      </c>
      <c r="P627" s="103">
        <f t="shared" si="386"/>
        <v>328.44941176999998</v>
      </c>
      <c r="Q627" s="11">
        <f t="shared" si="400"/>
        <v>0</v>
      </c>
      <c r="R627" s="30">
        <f t="shared" si="395"/>
        <v>0</v>
      </c>
      <c r="S627" s="8">
        <f t="shared" si="387"/>
        <v>0</v>
      </c>
      <c r="T627" s="113">
        <f t="shared" si="396"/>
        <v>0.16</v>
      </c>
      <c r="U627" s="111">
        <f t="shared" si="403"/>
        <v>6</v>
      </c>
      <c r="V627" s="111">
        <v>252</v>
      </c>
      <c r="W627" s="110">
        <f t="shared" si="388"/>
        <v>1.003540061</v>
      </c>
      <c r="X627" s="103">
        <f t="shared" si="389"/>
        <v>1.16273095</v>
      </c>
      <c r="Y627" s="103">
        <f t="shared" si="390"/>
        <v>0</v>
      </c>
      <c r="Z627" s="114" t="str">
        <f t="shared" si="398"/>
        <v>A+J=</v>
      </c>
      <c r="AA627" s="108">
        <f t="shared" si="399"/>
        <v>45524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22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3"/>
      <c r="DH627" s="1"/>
      <c r="DI627" s="1"/>
      <c r="DJ627" s="1"/>
      <c r="DK627" s="1"/>
      <c r="DL627" s="1"/>
      <c r="DM627" s="1"/>
      <c r="DN627" s="1"/>
      <c r="DO627" s="1"/>
      <c r="DP627" s="1"/>
      <c r="DQ627" s="4"/>
      <c r="DR627" s="1"/>
      <c r="DS627" s="1"/>
      <c r="DT627" s="1"/>
      <c r="DU627" s="1"/>
      <c r="DV627" s="1"/>
      <c r="DW627" s="1"/>
    </row>
    <row r="628" spans="1:127" ht="15" x14ac:dyDescent="0.2">
      <c r="A628" s="102">
        <f t="shared" si="391"/>
        <v>45504</v>
      </c>
      <c r="B628" s="103">
        <f t="shared" si="383"/>
        <v>329.93367938</v>
      </c>
      <c r="C628" s="180">
        <f t="shared" si="401"/>
        <v>314.31115538753721</v>
      </c>
      <c r="D628" s="104">
        <f t="shared" si="392"/>
        <v>1127.2329999999999</v>
      </c>
      <c r="E628" s="105">
        <f t="shared" si="404"/>
        <v>1136.4090000000001</v>
      </c>
      <c r="F628" s="106">
        <f t="shared" si="405"/>
        <v>45465</v>
      </c>
      <c r="G628" s="107">
        <f t="shared" si="384"/>
        <v>8.1402868794651084E-3</v>
      </c>
      <c r="H628" s="108">
        <f t="shared" si="397"/>
        <v>45524</v>
      </c>
      <c r="I628" s="108">
        <f t="shared" si="385"/>
        <v>45524</v>
      </c>
      <c r="J628" s="109">
        <f t="shared" si="393"/>
        <v>21</v>
      </c>
      <c r="K628" s="109">
        <f t="shared" si="408"/>
        <v>7</v>
      </c>
      <c r="L628" s="8">
        <f t="shared" si="394"/>
        <v>1.00270609</v>
      </c>
      <c r="M628" s="110">
        <f t="shared" si="407"/>
        <v>1.00890824</v>
      </c>
      <c r="N628" s="110">
        <f t="shared" si="402"/>
        <v>1.0425639520025451</v>
      </c>
      <c r="O628" s="103">
        <f t="shared" si="406"/>
        <v>1.04538522</v>
      </c>
      <c r="P628" s="103">
        <f t="shared" si="386"/>
        <v>328.57623632000002</v>
      </c>
      <c r="Q628" s="11">
        <f t="shared" si="400"/>
        <v>0</v>
      </c>
      <c r="R628" s="30">
        <f t="shared" si="395"/>
        <v>0</v>
      </c>
      <c r="S628" s="8">
        <f t="shared" si="387"/>
        <v>0</v>
      </c>
      <c r="T628" s="113">
        <f t="shared" si="396"/>
        <v>0.16</v>
      </c>
      <c r="U628" s="111">
        <f t="shared" si="403"/>
        <v>7</v>
      </c>
      <c r="V628" s="111">
        <v>252</v>
      </c>
      <c r="W628" s="110">
        <f t="shared" si="388"/>
        <v>1.004131288</v>
      </c>
      <c r="X628" s="103">
        <f t="shared" si="389"/>
        <v>1.35744306</v>
      </c>
      <c r="Y628" s="103">
        <f t="shared" si="390"/>
        <v>0</v>
      </c>
      <c r="Z628" s="114" t="str">
        <f t="shared" si="398"/>
        <v>A+J=</v>
      </c>
      <c r="AA628" s="108">
        <f t="shared" si="399"/>
        <v>45524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22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3"/>
      <c r="DH628" s="1"/>
      <c r="DI628" s="1"/>
      <c r="DJ628" s="1"/>
      <c r="DK628" s="1"/>
      <c r="DL628" s="1"/>
      <c r="DM628" s="1"/>
      <c r="DN628" s="1"/>
      <c r="DO628" s="1"/>
      <c r="DP628" s="1"/>
      <c r="DQ628" s="4"/>
      <c r="DR628" s="1"/>
      <c r="DS628" s="1"/>
      <c r="DT628" s="1"/>
      <c r="DU628" s="1"/>
      <c r="DV628" s="1"/>
      <c r="DW628" s="1"/>
    </row>
    <row r="629" spans="1:127" ht="15" x14ac:dyDescent="0.2">
      <c r="A629" s="102">
        <f t="shared" si="391"/>
        <v>45505</v>
      </c>
      <c r="B629" s="103">
        <f t="shared" si="383"/>
        <v>330.25553439999999</v>
      </c>
      <c r="C629" s="180">
        <f t="shared" si="401"/>
        <v>314.31115538753721</v>
      </c>
      <c r="D629" s="104">
        <f t="shared" si="392"/>
        <v>1127.2329999999999</v>
      </c>
      <c r="E629" s="105">
        <f t="shared" si="404"/>
        <v>1136.4090000000001</v>
      </c>
      <c r="F629" s="106">
        <f t="shared" si="405"/>
        <v>45465</v>
      </c>
      <c r="G629" s="107">
        <f t="shared" si="384"/>
        <v>8.1402868794651084E-3</v>
      </c>
      <c r="H629" s="108">
        <f t="shared" si="397"/>
        <v>45524</v>
      </c>
      <c r="I629" s="108">
        <f t="shared" si="385"/>
        <v>45524</v>
      </c>
      <c r="J629" s="109">
        <f t="shared" si="393"/>
        <v>21</v>
      </c>
      <c r="K629" s="109">
        <f t="shared" si="408"/>
        <v>8</v>
      </c>
      <c r="L629" s="8">
        <f t="shared" si="394"/>
        <v>1.0030932800000001</v>
      </c>
      <c r="M629" s="110">
        <f t="shared" si="407"/>
        <v>1.00890824</v>
      </c>
      <c r="N629" s="110">
        <f t="shared" si="402"/>
        <v>1.0425639520025451</v>
      </c>
      <c r="O629" s="103">
        <f t="shared" si="406"/>
        <v>1.0457888900000001</v>
      </c>
      <c r="P629" s="103">
        <f t="shared" si="386"/>
        <v>328.70311429999998</v>
      </c>
      <c r="Q629" s="11">
        <f t="shared" si="400"/>
        <v>0</v>
      </c>
      <c r="R629" s="30">
        <f t="shared" si="395"/>
        <v>0</v>
      </c>
      <c r="S629" s="8">
        <f t="shared" si="387"/>
        <v>0</v>
      </c>
      <c r="T629" s="113">
        <f t="shared" si="396"/>
        <v>0.16</v>
      </c>
      <c r="U629" s="111">
        <f t="shared" si="403"/>
        <v>8</v>
      </c>
      <c r="V629" s="111">
        <v>252</v>
      </c>
      <c r="W629" s="110">
        <f t="shared" si="388"/>
        <v>1.0047228640000001</v>
      </c>
      <c r="X629" s="103">
        <f t="shared" si="389"/>
        <v>1.5524201</v>
      </c>
      <c r="Y629" s="103">
        <f t="shared" si="390"/>
        <v>0</v>
      </c>
      <c r="Z629" s="114" t="str">
        <f t="shared" si="398"/>
        <v>A+J=</v>
      </c>
      <c r="AA629" s="108">
        <f t="shared" si="399"/>
        <v>45524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22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3"/>
      <c r="DH629" s="1"/>
      <c r="DI629" s="1"/>
      <c r="DJ629" s="1"/>
      <c r="DK629" s="1"/>
      <c r="DL629" s="1"/>
      <c r="DM629" s="1"/>
      <c r="DN629" s="1"/>
      <c r="DO629" s="1"/>
      <c r="DP629" s="1"/>
      <c r="DQ629" s="4"/>
      <c r="DR629" s="1"/>
      <c r="DS629" s="1"/>
      <c r="DT629" s="1"/>
      <c r="DU629" s="1"/>
      <c r="DV629" s="1"/>
      <c r="DW629" s="1"/>
    </row>
    <row r="630" spans="1:127" ht="15" x14ac:dyDescent="0.2">
      <c r="A630" s="102">
        <f t="shared" si="391"/>
        <v>45506</v>
      </c>
      <c r="B630" s="103">
        <f t="shared" si="383"/>
        <v>330.57770137</v>
      </c>
      <c r="C630" s="180">
        <f t="shared" si="401"/>
        <v>314.31115538753721</v>
      </c>
      <c r="D630" s="104">
        <f t="shared" si="392"/>
        <v>1127.2329999999999</v>
      </c>
      <c r="E630" s="105">
        <f t="shared" si="404"/>
        <v>1136.4090000000001</v>
      </c>
      <c r="F630" s="106">
        <f t="shared" si="405"/>
        <v>45465</v>
      </c>
      <c r="G630" s="107">
        <f t="shared" si="384"/>
        <v>8.1402868794651084E-3</v>
      </c>
      <c r="H630" s="108">
        <f t="shared" si="397"/>
        <v>45524</v>
      </c>
      <c r="I630" s="108">
        <f t="shared" si="385"/>
        <v>45524</v>
      </c>
      <c r="J630" s="109">
        <f t="shared" si="393"/>
        <v>21</v>
      </c>
      <c r="K630" s="109">
        <f t="shared" si="408"/>
        <v>9</v>
      </c>
      <c r="L630" s="8">
        <f t="shared" si="394"/>
        <v>1.00348061</v>
      </c>
      <c r="M630" s="110">
        <f t="shared" si="407"/>
        <v>1.00890824</v>
      </c>
      <c r="N630" s="110">
        <f t="shared" si="402"/>
        <v>1.0425639520025451</v>
      </c>
      <c r="O630" s="103">
        <f t="shared" si="406"/>
        <v>1.0461927099999999</v>
      </c>
      <c r="P630" s="103">
        <f t="shared" si="386"/>
        <v>328.83003943</v>
      </c>
      <c r="Q630" s="11">
        <f t="shared" si="400"/>
        <v>0</v>
      </c>
      <c r="R630" s="30">
        <f t="shared" si="395"/>
        <v>0</v>
      </c>
      <c r="S630" s="8">
        <f t="shared" si="387"/>
        <v>0</v>
      </c>
      <c r="T630" s="113">
        <f t="shared" si="396"/>
        <v>0.16</v>
      </c>
      <c r="U630" s="111">
        <f t="shared" si="403"/>
        <v>9</v>
      </c>
      <c r="V630" s="111">
        <v>252</v>
      </c>
      <c r="W630" s="110">
        <f t="shared" si="388"/>
        <v>1.005314788</v>
      </c>
      <c r="X630" s="103">
        <f t="shared" si="389"/>
        <v>1.74766194</v>
      </c>
      <c r="Y630" s="103">
        <f t="shared" si="390"/>
        <v>0</v>
      </c>
      <c r="Z630" s="114" t="str">
        <f t="shared" si="398"/>
        <v>A+J=</v>
      </c>
      <c r="AA630" s="108">
        <f t="shared" si="399"/>
        <v>45524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22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3"/>
      <c r="DH630" s="1"/>
      <c r="DI630" s="1"/>
      <c r="DJ630" s="1"/>
      <c r="DK630" s="1"/>
      <c r="DL630" s="1"/>
      <c r="DM630" s="1"/>
      <c r="DN630" s="1"/>
      <c r="DO630" s="1"/>
      <c r="DP630" s="1"/>
      <c r="DQ630" s="4"/>
      <c r="DR630" s="1"/>
      <c r="DS630" s="1"/>
      <c r="DT630" s="1"/>
      <c r="DU630" s="1"/>
      <c r="DV630" s="1"/>
      <c r="DW630" s="1"/>
    </row>
    <row r="631" spans="1:127" ht="15" x14ac:dyDescent="0.2">
      <c r="A631" s="102">
        <f t="shared" si="391"/>
        <v>45507</v>
      </c>
      <c r="B631" s="103">
        <f t="shared" si="383"/>
        <v>330.90018084000002</v>
      </c>
      <c r="C631" s="180">
        <f t="shared" si="401"/>
        <v>314.31115538753721</v>
      </c>
      <c r="D631" s="104">
        <f t="shared" si="392"/>
        <v>1127.2329999999999</v>
      </c>
      <c r="E631" s="105">
        <f t="shared" si="404"/>
        <v>1136.4090000000001</v>
      </c>
      <c r="F631" s="106">
        <f t="shared" si="405"/>
        <v>45465</v>
      </c>
      <c r="G631" s="107">
        <f t="shared" si="384"/>
        <v>8.1402868794651084E-3</v>
      </c>
      <c r="H631" s="108">
        <f t="shared" si="397"/>
        <v>45524</v>
      </c>
      <c r="I631" s="108">
        <f t="shared" si="385"/>
        <v>45524</v>
      </c>
      <c r="J631" s="109">
        <f t="shared" si="393"/>
        <v>21</v>
      </c>
      <c r="K631" s="109">
        <f t="shared" si="408"/>
        <v>10</v>
      </c>
      <c r="L631" s="8">
        <f t="shared" si="394"/>
        <v>1.0038680900000001</v>
      </c>
      <c r="M631" s="110">
        <f t="shared" si="407"/>
        <v>1.00890824</v>
      </c>
      <c r="N631" s="110">
        <f t="shared" si="402"/>
        <v>1.0425639520025451</v>
      </c>
      <c r="O631" s="103">
        <f t="shared" si="406"/>
        <v>1.0465966799999999</v>
      </c>
      <c r="P631" s="103">
        <f t="shared" si="386"/>
        <v>328.95701171000002</v>
      </c>
      <c r="Q631" s="11">
        <f t="shared" si="400"/>
        <v>0</v>
      </c>
      <c r="R631" s="30">
        <f t="shared" si="395"/>
        <v>0</v>
      </c>
      <c r="S631" s="8">
        <f t="shared" si="387"/>
        <v>0</v>
      </c>
      <c r="T631" s="113">
        <f t="shared" si="396"/>
        <v>0.16</v>
      </c>
      <c r="U631" s="111">
        <f t="shared" si="403"/>
        <v>10</v>
      </c>
      <c r="V631" s="111">
        <v>252</v>
      </c>
      <c r="W631" s="110">
        <f t="shared" si="388"/>
        <v>1.005907061</v>
      </c>
      <c r="X631" s="103">
        <f t="shared" si="389"/>
        <v>1.94316913</v>
      </c>
      <c r="Y631" s="103">
        <f t="shared" si="390"/>
        <v>0</v>
      </c>
      <c r="Z631" s="114" t="str">
        <f t="shared" si="398"/>
        <v>A+J=</v>
      </c>
      <c r="AA631" s="108">
        <f t="shared" si="399"/>
        <v>45524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22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3"/>
      <c r="DH631" s="1"/>
      <c r="DI631" s="1"/>
      <c r="DJ631" s="1"/>
      <c r="DK631" s="1"/>
      <c r="DL631" s="1"/>
      <c r="DM631" s="1"/>
      <c r="DN631" s="1"/>
      <c r="DO631" s="1"/>
      <c r="DP631" s="1"/>
      <c r="DQ631" s="4"/>
      <c r="DR631" s="1"/>
      <c r="DS631" s="1"/>
      <c r="DT631" s="1"/>
      <c r="DU631" s="1"/>
      <c r="DV631" s="1"/>
      <c r="DW631" s="1"/>
    </row>
    <row r="632" spans="1:127" ht="15" x14ac:dyDescent="0.2">
      <c r="A632" s="102">
        <f t="shared" si="391"/>
        <v>45508</v>
      </c>
      <c r="B632" s="103">
        <f t="shared" si="383"/>
        <v>330.90018084000002</v>
      </c>
      <c r="C632" s="180">
        <f t="shared" si="401"/>
        <v>314.31115538753721</v>
      </c>
      <c r="D632" s="104">
        <f t="shared" si="392"/>
        <v>1127.2329999999999</v>
      </c>
      <c r="E632" s="105">
        <f t="shared" si="404"/>
        <v>1136.4090000000001</v>
      </c>
      <c r="F632" s="106">
        <f t="shared" si="405"/>
        <v>45465</v>
      </c>
      <c r="G632" s="107">
        <f t="shared" si="384"/>
        <v>8.1402868794651084E-3</v>
      </c>
      <c r="H632" s="108">
        <f t="shared" si="397"/>
        <v>45524</v>
      </c>
      <c r="I632" s="108">
        <f t="shared" si="385"/>
        <v>45524</v>
      </c>
      <c r="J632" s="109">
        <f t="shared" si="393"/>
        <v>21</v>
      </c>
      <c r="K632" s="109">
        <f t="shared" si="408"/>
        <v>10</v>
      </c>
      <c r="L632" s="8">
        <f t="shared" si="394"/>
        <v>1.0038680900000001</v>
      </c>
      <c r="M632" s="110">
        <f t="shared" si="407"/>
        <v>1.00890824</v>
      </c>
      <c r="N632" s="110">
        <f t="shared" si="402"/>
        <v>1.0425639520025451</v>
      </c>
      <c r="O632" s="103">
        <f t="shared" si="406"/>
        <v>1.0465966799999999</v>
      </c>
      <c r="P632" s="103">
        <f t="shared" si="386"/>
        <v>328.95701171000002</v>
      </c>
      <c r="Q632" s="11">
        <f t="shared" si="400"/>
        <v>0</v>
      </c>
      <c r="R632" s="30">
        <f t="shared" si="395"/>
        <v>0</v>
      </c>
      <c r="S632" s="8">
        <f t="shared" si="387"/>
        <v>0</v>
      </c>
      <c r="T632" s="113">
        <f t="shared" si="396"/>
        <v>0.16</v>
      </c>
      <c r="U632" s="111">
        <f t="shared" si="403"/>
        <v>10</v>
      </c>
      <c r="V632" s="111">
        <v>252</v>
      </c>
      <c r="W632" s="110">
        <f t="shared" si="388"/>
        <v>1.005907061</v>
      </c>
      <c r="X632" s="103">
        <f t="shared" si="389"/>
        <v>1.94316913</v>
      </c>
      <c r="Y632" s="103">
        <f t="shared" si="390"/>
        <v>0</v>
      </c>
      <c r="Z632" s="114" t="str">
        <f t="shared" si="398"/>
        <v>A+J=</v>
      </c>
      <c r="AA632" s="108">
        <f t="shared" si="399"/>
        <v>45524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22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3"/>
      <c r="DH632" s="1"/>
      <c r="DI632" s="1"/>
      <c r="DJ632" s="1"/>
      <c r="DK632" s="1"/>
      <c r="DL632" s="1"/>
      <c r="DM632" s="1"/>
      <c r="DN632" s="1"/>
      <c r="DO632" s="1"/>
      <c r="DP632" s="1"/>
      <c r="DQ632" s="4"/>
      <c r="DR632" s="1"/>
      <c r="DS632" s="1"/>
      <c r="DT632" s="1"/>
      <c r="DU632" s="1"/>
      <c r="DV632" s="1"/>
      <c r="DW632" s="1"/>
    </row>
    <row r="633" spans="1:127" ht="15" x14ac:dyDescent="0.2">
      <c r="A633" s="102">
        <f t="shared" si="391"/>
        <v>45509</v>
      </c>
      <c r="B633" s="103">
        <f t="shared" si="383"/>
        <v>330.90018084000002</v>
      </c>
      <c r="C633" s="180">
        <f t="shared" si="401"/>
        <v>314.31115538753721</v>
      </c>
      <c r="D633" s="104">
        <f t="shared" si="392"/>
        <v>1127.2329999999999</v>
      </c>
      <c r="E633" s="105">
        <f t="shared" si="404"/>
        <v>1136.4090000000001</v>
      </c>
      <c r="F633" s="106">
        <f t="shared" si="405"/>
        <v>45465</v>
      </c>
      <c r="G633" s="107">
        <f t="shared" si="384"/>
        <v>8.1402868794651084E-3</v>
      </c>
      <c r="H633" s="108">
        <f t="shared" si="397"/>
        <v>45524</v>
      </c>
      <c r="I633" s="108">
        <f t="shared" si="385"/>
        <v>45524</v>
      </c>
      <c r="J633" s="109">
        <f t="shared" si="393"/>
        <v>21</v>
      </c>
      <c r="K633" s="109">
        <f t="shared" si="408"/>
        <v>10</v>
      </c>
      <c r="L633" s="8">
        <f t="shared" si="394"/>
        <v>1.0038680900000001</v>
      </c>
      <c r="M633" s="110">
        <f t="shared" si="407"/>
        <v>1.00890824</v>
      </c>
      <c r="N633" s="110">
        <f t="shared" si="402"/>
        <v>1.0425639520025451</v>
      </c>
      <c r="O633" s="103">
        <f t="shared" si="406"/>
        <v>1.0465966799999999</v>
      </c>
      <c r="P633" s="103">
        <f t="shared" si="386"/>
        <v>328.95701171000002</v>
      </c>
      <c r="Q633" s="11">
        <f t="shared" si="400"/>
        <v>0</v>
      </c>
      <c r="R633" s="30">
        <f t="shared" si="395"/>
        <v>0</v>
      </c>
      <c r="S633" s="8">
        <f t="shared" si="387"/>
        <v>0</v>
      </c>
      <c r="T633" s="113">
        <f t="shared" si="396"/>
        <v>0.16</v>
      </c>
      <c r="U633" s="111">
        <f t="shared" si="403"/>
        <v>10</v>
      </c>
      <c r="V633" s="111">
        <v>252</v>
      </c>
      <c r="W633" s="110">
        <f t="shared" si="388"/>
        <v>1.005907061</v>
      </c>
      <c r="X633" s="103">
        <f t="shared" si="389"/>
        <v>1.94316913</v>
      </c>
      <c r="Y633" s="103">
        <f t="shared" si="390"/>
        <v>0</v>
      </c>
      <c r="Z633" s="114" t="str">
        <f t="shared" si="398"/>
        <v>A+J=</v>
      </c>
      <c r="AA633" s="108">
        <f t="shared" si="399"/>
        <v>45524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22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3"/>
      <c r="DH633" s="1"/>
      <c r="DI633" s="1"/>
      <c r="DJ633" s="1"/>
      <c r="DK633" s="1"/>
      <c r="DL633" s="1"/>
      <c r="DM633" s="1"/>
      <c r="DN633" s="1"/>
      <c r="DO633" s="1"/>
      <c r="DP633" s="1"/>
      <c r="DQ633" s="4"/>
      <c r="DR633" s="1"/>
      <c r="DS633" s="1"/>
      <c r="DT633" s="1"/>
      <c r="DU633" s="1"/>
      <c r="DV633" s="1"/>
      <c r="DW633" s="1"/>
    </row>
    <row r="634" spans="1:127" ht="15" x14ac:dyDescent="0.2">
      <c r="A634" s="102">
        <f t="shared" si="391"/>
        <v>45510</v>
      </c>
      <c r="B634" s="103">
        <f t="shared" si="383"/>
        <v>331.22297618000005</v>
      </c>
      <c r="C634" s="180">
        <f t="shared" si="401"/>
        <v>314.31115538753721</v>
      </c>
      <c r="D634" s="104">
        <f t="shared" si="392"/>
        <v>1127.2329999999999</v>
      </c>
      <c r="E634" s="105">
        <f t="shared" si="404"/>
        <v>1136.4090000000001</v>
      </c>
      <c r="F634" s="106">
        <f t="shared" si="405"/>
        <v>45465</v>
      </c>
      <c r="G634" s="107">
        <f t="shared" si="384"/>
        <v>8.1402868794651084E-3</v>
      </c>
      <c r="H634" s="108">
        <f t="shared" si="397"/>
        <v>45524</v>
      </c>
      <c r="I634" s="108">
        <f t="shared" si="385"/>
        <v>45524</v>
      </c>
      <c r="J634" s="109">
        <f t="shared" si="393"/>
        <v>21</v>
      </c>
      <c r="K634" s="109">
        <f t="shared" si="408"/>
        <v>11</v>
      </c>
      <c r="L634" s="8">
        <f t="shared" si="394"/>
        <v>1.00425572</v>
      </c>
      <c r="M634" s="110">
        <f t="shared" si="407"/>
        <v>1.00890824</v>
      </c>
      <c r="N634" s="110">
        <f t="shared" si="402"/>
        <v>1.0425639520025451</v>
      </c>
      <c r="O634" s="103">
        <f t="shared" si="406"/>
        <v>1.0470008099999999</v>
      </c>
      <c r="P634" s="103">
        <f t="shared" si="386"/>
        <v>329.08403428000003</v>
      </c>
      <c r="Q634" s="11">
        <f t="shared" si="400"/>
        <v>0</v>
      </c>
      <c r="R634" s="30">
        <f t="shared" si="395"/>
        <v>0</v>
      </c>
      <c r="S634" s="8">
        <f t="shared" si="387"/>
        <v>0</v>
      </c>
      <c r="T634" s="113">
        <f t="shared" si="396"/>
        <v>0.16</v>
      </c>
      <c r="U634" s="111">
        <f t="shared" si="403"/>
        <v>11</v>
      </c>
      <c r="V634" s="111">
        <v>252</v>
      </c>
      <c r="W634" s="110">
        <f t="shared" si="388"/>
        <v>1.0064996829999999</v>
      </c>
      <c r="X634" s="103">
        <f t="shared" si="389"/>
        <v>2.1389418999999998</v>
      </c>
      <c r="Y634" s="103">
        <f t="shared" si="390"/>
        <v>0</v>
      </c>
      <c r="Z634" s="114" t="str">
        <f t="shared" si="398"/>
        <v>A+J=</v>
      </c>
      <c r="AA634" s="108">
        <f t="shared" si="399"/>
        <v>45524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22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3"/>
      <c r="DH634" s="1"/>
      <c r="DI634" s="1"/>
      <c r="DJ634" s="1"/>
      <c r="DK634" s="1"/>
      <c r="DL634" s="1"/>
      <c r="DM634" s="1"/>
      <c r="DN634" s="1"/>
      <c r="DO634" s="1"/>
      <c r="DP634" s="1"/>
      <c r="DQ634" s="4"/>
      <c r="DR634" s="1"/>
      <c r="DS634" s="1"/>
      <c r="DT634" s="1"/>
      <c r="DU634" s="1"/>
      <c r="DV634" s="1"/>
      <c r="DW634" s="1"/>
    </row>
    <row r="635" spans="1:127" ht="15" x14ac:dyDescent="0.2">
      <c r="A635" s="102">
        <f t="shared" si="391"/>
        <v>45511</v>
      </c>
      <c r="B635" s="103">
        <f t="shared" si="383"/>
        <v>331.54608444000002</v>
      </c>
      <c r="C635" s="180">
        <f t="shared" si="401"/>
        <v>314.31115538753721</v>
      </c>
      <c r="D635" s="104">
        <f t="shared" si="392"/>
        <v>1127.2329999999999</v>
      </c>
      <c r="E635" s="105">
        <f t="shared" si="404"/>
        <v>1136.4090000000001</v>
      </c>
      <c r="F635" s="106">
        <f t="shared" si="405"/>
        <v>45465</v>
      </c>
      <c r="G635" s="107">
        <f t="shared" si="384"/>
        <v>8.1402868794651084E-3</v>
      </c>
      <c r="H635" s="108">
        <f t="shared" si="397"/>
        <v>45524</v>
      </c>
      <c r="I635" s="108">
        <f t="shared" si="385"/>
        <v>45524</v>
      </c>
      <c r="J635" s="109">
        <f t="shared" si="393"/>
        <v>21</v>
      </c>
      <c r="K635" s="109">
        <f t="shared" si="408"/>
        <v>12</v>
      </c>
      <c r="L635" s="8">
        <f t="shared" si="394"/>
        <v>1.0046435</v>
      </c>
      <c r="M635" s="110">
        <f t="shared" si="407"/>
        <v>1.00890824</v>
      </c>
      <c r="N635" s="110">
        <f t="shared" si="402"/>
        <v>1.0425639520025451</v>
      </c>
      <c r="O635" s="103">
        <f t="shared" si="406"/>
        <v>1.04740509</v>
      </c>
      <c r="P635" s="103">
        <f t="shared" si="386"/>
        <v>329.21110399000003</v>
      </c>
      <c r="Q635" s="11">
        <f t="shared" si="400"/>
        <v>0</v>
      </c>
      <c r="R635" s="30">
        <f t="shared" si="395"/>
        <v>0</v>
      </c>
      <c r="S635" s="8">
        <f t="shared" si="387"/>
        <v>0</v>
      </c>
      <c r="T635" s="113">
        <f t="shared" si="396"/>
        <v>0.16</v>
      </c>
      <c r="U635" s="111">
        <f t="shared" si="403"/>
        <v>12</v>
      </c>
      <c r="V635" s="111">
        <v>252</v>
      </c>
      <c r="W635" s="110">
        <f t="shared" si="388"/>
        <v>1.007092654</v>
      </c>
      <c r="X635" s="103">
        <f t="shared" si="389"/>
        <v>2.3349804500000002</v>
      </c>
      <c r="Y635" s="103">
        <f t="shared" si="390"/>
        <v>0</v>
      </c>
      <c r="Z635" s="114" t="str">
        <f t="shared" si="398"/>
        <v>A+J=</v>
      </c>
      <c r="AA635" s="108">
        <f t="shared" si="399"/>
        <v>45524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22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3"/>
      <c r="DH635" s="1"/>
      <c r="DI635" s="1"/>
      <c r="DJ635" s="1"/>
      <c r="DK635" s="1"/>
      <c r="DL635" s="1"/>
      <c r="DM635" s="1"/>
      <c r="DN635" s="1"/>
      <c r="DO635" s="1"/>
      <c r="DP635" s="1"/>
      <c r="DQ635" s="4"/>
      <c r="DR635" s="1"/>
      <c r="DS635" s="1"/>
      <c r="DT635" s="1"/>
      <c r="DU635" s="1"/>
      <c r="DV635" s="1"/>
      <c r="DW635" s="1"/>
    </row>
    <row r="636" spans="1:127" ht="15" x14ac:dyDescent="0.2">
      <c r="A636" s="102">
        <f t="shared" si="391"/>
        <v>45512</v>
      </c>
      <c r="B636" s="103">
        <f t="shared" si="383"/>
        <v>331.86951219000002</v>
      </c>
      <c r="C636" s="180">
        <f t="shared" si="401"/>
        <v>314.31115538753721</v>
      </c>
      <c r="D636" s="104">
        <f t="shared" si="392"/>
        <v>1127.2329999999999</v>
      </c>
      <c r="E636" s="105">
        <f t="shared" si="404"/>
        <v>1136.4090000000001</v>
      </c>
      <c r="F636" s="106">
        <f t="shared" si="405"/>
        <v>45465</v>
      </c>
      <c r="G636" s="107">
        <f t="shared" si="384"/>
        <v>8.1402868794651084E-3</v>
      </c>
      <c r="H636" s="108">
        <f t="shared" si="397"/>
        <v>45524</v>
      </c>
      <c r="I636" s="108">
        <f t="shared" si="385"/>
        <v>45524</v>
      </c>
      <c r="J636" s="109">
        <f t="shared" si="393"/>
        <v>21</v>
      </c>
      <c r="K636" s="109">
        <f t="shared" si="408"/>
        <v>13</v>
      </c>
      <c r="L636" s="8">
        <f t="shared" si="394"/>
        <v>1.00503144</v>
      </c>
      <c r="M636" s="110">
        <f t="shared" si="407"/>
        <v>1.00890824</v>
      </c>
      <c r="N636" s="110">
        <f t="shared" si="402"/>
        <v>1.0425639520025451</v>
      </c>
      <c r="O636" s="103">
        <f t="shared" si="406"/>
        <v>1.04780954</v>
      </c>
      <c r="P636" s="103">
        <f t="shared" si="386"/>
        <v>329.33822714000001</v>
      </c>
      <c r="Q636" s="11">
        <f t="shared" si="400"/>
        <v>0</v>
      </c>
      <c r="R636" s="30">
        <f t="shared" si="395"/>
        <v>0</v>
      </c>
      <c r="S636" s="8">
        <f t="shared" si="387"/>
        <v>0</v>
      </c>
      <c r="T636" s="113">
        <f t="shared" si="396"/>
        <v>0.16</v>
      </c>
      <c r="U636" s="111">
        <f t="shared" si="403"/>
        <v>13</v>
      </c>
      <c r="V636" s="111">
        <v>252</v>
      </c>
      <c r="W636" s="110">
        <f t="shared" si="388"/>
        <v>1.0076859739999999</v>
      </c>
      <c r="X636" s="103">
        <f t="shared" si="389"/>
        <v>2.5312850500000001</v>
      </c>
      <c r="Y636" s="103">
        <f t="shared" si="390"/>
        <v>0</v>
      </c>
      <c r="Z636" s="114" t="str">
        <f t="shared" si="398"/>
        <v>A+J=</v>
      </c>
      <c r="AA636" s="108">
        <f t="shared" si="399"/>
        <v>45524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22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3"/>
      <c r="DH636" s="1"/>
      <c r="DI636" s="1"/>
      <c r="DJ636" s="1"/>
      <c r="DK636" s="1"/>
      <c r="DL636" s="1"/>
      <c r="DM636" s="1"/>
      <c r="DN636" s="1"/>
      <c r="DO636" s="1"/>
      <c r="DP636" s="1"/>
      <c r="DQ636" s="4"/>
      <c r="DR636" s="1"/>
      <c r="DS636" s="1"/>
      <c r="DT636" s="1"/>
      <c r="DU636" s="1"/>
      <c r="DV636" s="1"/>
      <c r="DW636" s="1"/>
    </row>
    <row r="637" spans="1:127" ht="15" x14ac:dyDescent="0.2">
      <c r="A637" s="102">
        <f t="shared" si="391"/>
        <v>45513</v>
      </c>
      <c r="B637" s="103">
        <f t="shared" si="383"/>
        <v>332.19325363000002</v>
      </c>
      <c r="C637" s="180">
        <f t="shared" si="401"/>
        <v>314.31115538753721</v>
      </c>
      <c r="D637" s="104">
        <f t="shared" si="392"/>
        <v>1127.2329999999999</v>
      </c>
      <c r="E637" s="105">
        <f t="shared" si="404"/>
        <v>1136.4090000000001</v>
      </c>
      <c r="F637" s="106">
        <f t="shared" si="405"/>
        <v>45465</v>
      </c>
      <c r="G637" s="107">
        <f t="shared" si="384"/>
        <v>8.1402868794651084E-3</v>
      </c>
      <c r="H637" s="108">
        <f t="shared" si="397"/>
        <v>45524</v>
      </c>
      <c r="I637" s="108">
        <f t="shared" si="385"/>
        <v>45524</v>
      </c>
      <c r="J637" s="109">
        <f t="shared" si="393"/>
        <v>21</v>
      </c>
      <c r="K637" s="109">
        <f t="shared" si="408"/>
        <v>14</v>
      </c>
      <c r="L637" s="8">
        <f t="shared" si="394"/>
        <v>1.00541952</v>
      </c>
      <c r="M637" s="110">
        <f t="shared" si="407"/>
        <v>1.00890824</v>
      </c>
      <c r="N637" s="110">
        <f t="shared" si="402"/>
        <v>1.0425639520025451</v>
      </c>
      <c r="O637" s="103">
        <f t="shared" si="406"/>
        <v>1.04821414</v>
      </c>
      <c r="P637" s="103">
        <f t="shared" si="386"/>
        <v>329.46539743</v>
      </c>
      <c r="Q637" s="11">
        <f t="shared" si="400"/>
        <v>0</v>
      </c>
      <c r="R637" s="30">
        <f t="shared" si="395"/>
        <v>0</v>
      </c>
      <c r="S637" s="8">
        <f t="shared" si="387"/>
        <v>0</v>
      </c>
      <c r="T637" s="113">
        <f t="shared" si="396"/>
        <v>0.16</v>
      </c>
      <c r="U637" s="111">
        <f t="shared" si="403"/>
        <v>14</v>
      </c>
      <c r="V637" s="111">
        <v>252</v>
      </c>
      <c r="W637" s="110">
        <f t="shared" si="388"/>
        <v>1.0082796439999999</v>
      </c>
      <c r="X637" s="103">
        <f t="shared" si="389"/>
        <v>2.7278562000000002</v>
      </c>
      <c r="Y637" s="103">
        <f t="shared" si="390"/>
        <v>0</v>
      </c>
      <c r="Z637" s="114" t="str">
        <f t="shared" si="398"/>
        <v>A+J=</v>
      </c>
      <c r="AA637" s="108">
        <f t="shared" si="399"/>
        <v>45524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22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3"/>
      <c r="DH637" s="1"/>
      <c r="DI637" s="1"/>
      <c r="DJ637" s="1"/>
      <c r="DK637" s="1"/>
      <c r="DL637" s="1"/>
      <c r="DM637" s="1"/>
      <c r="DN637" s="1"/>
      <c r="DO637" s="1"/>
      <c r="DP637" s="1"/>
      <c r="DQ637" s="4"/>
      <c r="DR637" s="1"/>
      <c r="DS637" s="1"/>
      <c r="DT637" s="1"/>
      <c r="DU637" s="1"/>
      <c r="DV637" s="1"/>
      <c r="DW637" s="1"/>
    </row>
    <row r="638" spans="1:127" ht="15" x14ac:dyDescent="0.2">
      <c r="A638" s="102">
        <f t="shared" si="391"/>
        <v>45514</v>
      </c>
      <c r="B638" s="103">
        <f t="shared" si="383"/>
        <v>332.51731215999996</v>
      </c>
      <c r="C638" s="180">
        <f t="shared" si="401"/>
        <v>314.31115538753721</v>
      </c>
      <c r="D638" s="104">
        <f t="shared" si="392"/>
        <v>1127.2329999999999</v>
      </c>
      <c r="E638" s="105">
        <f t="shared" si="404"/>
        <v>1136.4090000000001</v>
      </c>
      <c r="F638" s="106">
        <f t="shared" si="405"/>
        <v>45465</v>
      </c>
      <c r="G638" s="107">
        <f t="shared" si="384"/>
        <v>8.1402868794651084E-3</v>
      </c>
      <c r="H638" s="108">
        <f t="shared" si="397"/>
        <v>45524</v>
      </c>
      <c r="I638" s="108">
        <f t="shared" si="385"/>
        <v>45524</v>
      </c>
      <c r="J638" s="109">
        <f t="shared" si="393"/>
        <v>21</v>
      </c>
      <c r="K638" s="109">
        <f t="shared" si="408"/>
        <v>15</v>
      </c>
      <c r="L638" s="8">
        <f t="shared" si="394"/>
        <v>1.00580775</v>
      </c>
      <c r="M638" s="110">
        <f t="shared" si="407"/>
        <v>1.00890824</v>
      </c>
      <c r="N638" s="110">
        <f t="shared" si="402"/>
        <v>1.0425639520025451</v>
      </c>
      <c r="O638" s="103">
        <f t="shared" si="406"/>
        <v>1.0486188999999999</v>
      </c>
      <c r="P638" s="103">
        <f t="shared" si="386"/>
        <v>329.59261801999997</v>
      </c>
      <c r="Q638" s="11">
        <f t="shared" si="400"/>
        <v>0</v>
      </c>
      <c r="R638" s="30">
        <f t="shared" si="395"/>
        <v>0</v>
      </c>
      <c r="S638" s="8">
        <f t="shared" si="387"/>
        <v>0</v>
      </c>
      <c r="T638" s="113">
        <f t="shared" si="396"/>
        <v>0.16</v>
      </c>
      <c r="U638" s="111">
        <f t="shared" si="403"/>
        <v>15</v>
      </c>
      <c r="V638" s="111">
        <v>252</v>
      </c>
      <c r="W638" s="110">
        <f t="shared" si="388"/>
        <v>1.008873664</v>
      </c>
      <c r="X638" s="103">
        <f t="shared" si="389"/>
        <v>2.9246941400000002</v>
      </c>
      <c r="Y638" s="103">
        <f t="shared" si="390"/>
        <v>0</v>
      </c>
      <c r="Z638" s="114" t="str">
        <f t="shared" si="398"/>
        <v>A+J=</v>
      </c>
      <c r="AA638" s="108">
        <f t="shared" si="399"/>
        <v>45524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22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3"/>
      <c r="DH638" s="1"/>
      <c r="DI638" s="1"/>
      <c r="DJ638" s="1"/>
      <c r="DK638" s="1"/>
      <c r="DL638" s="1"/>
      <c r="DM638" s="1"/>
      <c r="DN638" s="1"/>
      <c r="DO638" s="1"/>
      <c r="DP638" s="1"/>
      <c r="DQ638" s="4"/>
      <c r="DR638" s="1"/>
      <c r="DS638" s="1"/>
      <c r="DT638" s="1"/>
      <c r="DU638" s="1"/>
      <c r="DV638" s="1"/>
      <c r="DW638" s="1"/>
    </row>
    <row r="639" spans="1:127" ht="15" x14ac:dyDescent="0.2">
      <c r="A639" s="102">
        <f t="shared" si="391"/>
        <v>45515</v>
      </c>
      <c r="B639" s="103">
        <f t="shared" si="383"/>
        <v>332.51731215999996</v>
      </c>
      <c r="C639" s="180">
        <f t="shared" si="401"/>
        <v>314.31115538753721</v>
      </c>
      <c r="D639" s="104">
        <f t="shared" si="392"/>
        <v>1127.2329999999999</v>
      </c>
      <c r="E639" s="105">
        <f t="shared" si="404"/>
        <v>1136.4090000000001</v>
      </c>
      <c r="F639" s="106">
        <f t="shared" si="405"/>
        <v>45465</v>
      </c>
      <c r="G639" s="107">
        <f t="shared" si="384"/>
        <v>8.1402868794651084E-3</v>
      </c>
      <c r="H639" s="108">
        <f t="shared" si="397"/>
        <v>45524</v>
      </c>
      <c r="I639" s="108">
        <f t="shared" si="385"/>
        <v>45524</v>
      </c>
      <c r="J639" s="109">
        <f t="shared" si="393"/>
        <v>21</v>
      </c>
      <c r="K639" s="109">
        <f t="shared" si="408"/>
        <v>15</v>
      </c>
      <c r="L639" s="8">
        <f t="shared" si="394"/>
        <v>1.00580775</v>
      </c>
      <c r="M639" s="110">
        <f t="shared" si="407"/>
        <v>1.00890824</v>
      </c>
      <c r="N639" s="110">
        <f t="shared" si="402"/>
        <v>1.0425639520025451</v>
      </c>
      <c r="O639" s="103">
        <f t="shared" si="406"/>
        <v>1.0486188999999999</v>
      </c>
      <c r="P639" s="103">
        <f t="shared" si="386"/>
        <v>329.59261801999997</v>
      </c>
      <c r="Q639" s="11">
        <f t="shared" si="400"/>
        <v>0</v>
      </c>
      <c r="R639" s="30">
        <f t="shared" si="395"/>
        <v>0</v>
      </c>
      <c r="S639" s="8">
        <f t="shared" si="387"/>
        <v>0</v>
      </c>
      <c r="T639" s="113">
        <f t="shared" si="396"/>
        <v>0.16</v>
      </c>
      <c r="U639" s="111">
        <f t="shared" si="403"/>
        <v>15</v>
      </c>
      <c r="V639" s="111">
        <v>252</v>
      </c>
      <c r="W639" s="110">
        <f t="shared" si="388"/>
        <v>1.008873664</v>
      </c>
      <c r="X639" s="103">
        <f t="shared" si="389"/>
        <v>2.9246941400000002</v>
      </c>
      <c r="Y639" s="103">
        <f t="shared" si="390"/>
        <v>0</v>
      </c>
      <c r="Z639" s="114" t="str">
        <f t="shared" si="398"/>
        <v>A+J=</v>
      </c>
      <c r="AA639" s="108">
        <f t="shared" si="399"/>
        <v>45524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22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3"/>
      <c r="DH639" s="1"/>
      <c r="DI639" s="1"/>
      <c r="DJ639" s="1"/>
      <c r="DK639" s="1"/>
      <c r="DL639" s="1"/>
      <c r="DM639" s="1"/>
      <c r="DN639" s="1"/>
      <c r="DO639" s="1"/>
      <c r="DP639" s="1"/>
      <c r="DQ639" s="4"/>
      <c r="DR639" s="1"/>
      <c r="DS639" s="1"/>
      <c r="DT639" s="1"/>
      <c r="DU639" s="1"/>
      <c r="DV639" s="1"/>
      <c r="DW639" s="1"/>
    </row>
    <row r="640" spans="1:127" ht="15" x14ac:dyDescent="0.2">
      <c r="A640" s="102">
        <f t="shared" si="391"/>
        <v>45516</v>
      </c>
      <c r="B640" s="103">
        <f t="shared" si="383"/>
        <v>332.51731215999996</v>
      </c>
      <c r="C640" s="180">
        <f t="shared" si="401"/>
        <v>314.31115538753721</v>
      </c>
      <c r="D640" s="104">
        <f t="shared" si="392"/>
        <v>1127.2329999999999</v>
      </c>
      <c r="E640" s="105">
        <f t="shared" si="404"/>
        <v>1136.4090000000001</v>
      </c>
      <c r="F640" s="106">
        <f t="shared" si="405"/>
        <v>45465</v>
      </c>
      <c r="G640" s="107">
        <f t="shared" si="384"/>
        <v>8.1402868794651084E-3</v>
      </c>
      <c r="H640" s="108">
        <f t="shared" si="397"/>
        <v>45524</v>
      </c>
      <c r="I640" s="108">
        <f t="shared" si="385"/>
        <v>45524</v>
      </c>
      <c r="J640" s="109">
        <f t="shared" si="393"/>
        <v>21</v>
      </c>
      <c r="K640" s="109">
        <f t="shared" si="408"/>
        <v>15</v>
      </c>
      <c r="L640" s="8">
        <f t="shared" si="394"/>
        <v>1.00580775</v>
      </c>
      <c r="M640" s="110">
        <f t="shared" si="407"/>
        <v>1.00890824</v>
      </c>
      <c r="N640" s="110">
        <f t="shared" si="402"/>
        <v>1.0425639520025451</v>
      </c>
      <c r="O640" s="103">
        <f t="shared" si="406"/>
        <v>1.0486188999999999</v>
      </c>
      <c r="P640" s="103">
        <f t="shared" si="386"/>
        <v>329.59261801999997</v>
      </c>
      <c r="Q640" s="11">
        <f t="shared" si="400"/>
        <v>0</v>
      </c>
      <c r="R640" s="30">
        <f t="shared" si="395"/>
        <v>0</v>
      </c>
      <c r="S640" s="8">
        <f t="shared" si="387"/>
        <v>0</v>
      </c>
      <c r="T640" s="113">
        <f t="shared" si="396"/>
        <v>0.16</v>
      </c>
      <c r="U640" s="111">
        <f t="shared" si="403"/>
        <v>15</v>
      </c>
      <c r="V640" s="111">
        <v>252</v>
      </c>
      <c r="W640" s="110">
        <f t="shared" si="388"/>
        <v>1.008873664</v>
      </c>
      <c r="X640" s="103">
        <f t="shared" si="389"/>
        <v>2.9246941400000002</v>
      </c>
      <c r="Y640" s="103">
        <f t="shared" si="390"/>
        <v>0</v>
      </c>
      <c r="Z640" s="114" t="str">
        <f t="shared" si="398"/>
        <v>A+J=</v>
      </c>
      <c r="AA640" s="108">
        <f t="shared" si="399"/>
        <v>45524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22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3"/>
      <c r="DH640" s="1"/>
      <c r="DI640" s="1"/>
      <c r="DJ640" s="1"/>
      <c r="DK640" s="1"/>
      <c r="DL640" s="1"/>
      <c r="DM640" s="1"/>
      <c r="DN640" s="1"/>
      <c r="DO640" s="1"/>
      <c r="DP640" s="1"/>
      <c r="DQ640" s="4"/>
      <c r="DR640" s="1"/>
      <c r="DS640" s="1"/>
      <c r="DT640" s="1"/>
      <c r="DU640" s="1"/>
      <c r="DV640" s="1"/>
      <c r="DW640" s="1"/>
    </row>
    <row r="641" spans="1:127" ht="15" x14ac:dyDescent="0.2">
      <c r="A641" s="102">
        <f t="shared" si="391"/>
        <v>45517</v>
      </c>
      <c r="B641" s="103">
        <f t="shared" si="383"/>
        <v>332.84168449999999</v>
      </c>
      <c r="C641" s="180">
        <f t="shared" si="401"/>
        <v>314.31115538753721</v>
      </c>
      <c r="D641" s="104">
        <f t="shared" si="392"/>
        <v>1127.2329999999999</v>
      </c>
      <c r="E641" s="105">
        <f t="shared" si="404"/>
        <v>1136.4090000000001</v>
      </c>
      <c r="F641" s="106">
        <f t="shared" si="405"/>
        <v>45465</v>
      </c>
      <c r="G641" s="107">
        <f t="shared" si="384"/>
        <v>8.1402868794651084E-3</v>
      </c>
      <c r="H641" s="108">
        <f t="shared" si="397"/>
        <v>45524</v>
      </c>
      <c r="I641" s="108">
        <f t="shared" si="385"/>
        <v>45524</v>
      </c>
      <c r="J641" s="109">
        <f t="shared" si="393"/>
        <v>21</v>
      </c>
      <c r="K641" s="109">
        <f t="shared" si="408"/>
        <v>16</v>
      </c>
      <c r="L641" s="8">
        <f t="shared" si="394"/>
        <v>1.00619613</v>
      </c>
      <c r="M641" s="110">
        <f t="shared" si="407"/>
        <v>1.00890824</v>
      </c>
      <c r="N641" s="110">
        <f t="shared" si="402"/>
        <v>1.0425639520025451</v>
      </c>
      <c r="O641" s="103">
        <f t="shared" si="406"/>
        <v>1.04902381</v>
      </c>
      <c r="P641" s="103">
        <f t="shared" si="386"/>
        <v>329.71988575</v>
      </c>
      <c r="Q641" s="11">
        <f t="shared" si="400"/>
        <v>0</v>
      </c>
      <c r="R641" s="30">
        <f t="shared" si="395"/>
        <v>0</v>
      </c>
      <c r="S641" s="8">
        <f t="shared" si="387"/>
        <v>0</v>
      </c>
      <c r="T641" s="113">
        <f t="shared" si="396"/>
        <v>0.16</v>
      </c>
      <c r="U641" s="111">
        <f t="shared" si="403"/>
        <v>16</v>
      </c>
      <c r="V641" s="111">
        <v>252</v>
      </c>
      <c r="W641" s="110">
        <f t="shared" si="388"/>
        <v>1.0094680330000001</v>
      </c>
      <c r="X641" s="103">
        <f t="shared" si="389"/>
        <v>3.12179875</v>
      </c>
      <c r="Y641" s="103">
        <f t="shared" si="390"/>
        <v>0</v>
      </c>
      <c r="Z641" s="114" t="str">
        <f t="shared" si="398"/>
        <v>A+J=</v>
      </c>
      <c r="AA641" s="108">
        <f t="shared" si="399"/>
        <v>45524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22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3"/>
      <c r="DH641" s="1"/>
      <c r="DI641" s="1"/>
      <c r="DJ641" s="1"/>
      <c r="DK641" s="1"/>
      <c r="DL641" s="1"/>
      <c r="DM641" s="1"/>
      <c r="DN641" s="1"/>
      <c r="DO641" s="1"/>
      <c r="DP641" s="1"/>
      <c r="DQ641" s="4"/>
      <c r="DR641" s="1"/>
      <c r="DS641" s="1"/>
      <c r="DT641" s="1"/>
      <c r="DU641" s="1"/>
      <c r="DV641" s="1"/>
      <c r="DW641" s="1"/>
    </row>
    <row r="642" spans="1:127" ht="15" x14ac:dyDescent="0.2">
      <c r="A642" s="102">
        <f t="shared" si="391"/>
        <v>45518</v>
      </c>
      <c r="B642" s="103">
        <f t="shared" si="383"/>
        <v>333.16637469</v>
      </c>
      <c r="C642" s="180">
        <f t="shared" si="401"/>
        <v>314.31115538753721</v>
      </c>
      <c r="D642" s="104">
        <f t="shared" si="392"/>
        <v>1127.2329999999999</v>
      </c>
      <c r="E642" s="105">
        <f t="shared" si="404"/>
        <v>1136.4090000000001</v>
      </c>
      <c r="F642" s="106">
        <f t="shared" si="405"/>
        <v>45465</v>
      </c>
      <c r="G642" s="107">
        <f t="shared" si="384"/>
        <v>8.1402868794651084E-3</v>
      </c>
      <c r="H642" s="108">
        <f t="shared" si="397"/>
        <v>45524</v>
      </c>
      <c r="I642" s="108">
        <f t="shared" si="385"/>
        <v>45524</v>
      </c>
      <c r="J642" s="109">
        <f t="shared" si="393"/>
        <v>21</v>
      </c>
      <c r="K642" s="109">
        <f t="shared" si="408"/>
        <v>17</v>
      </c>
      <c r="L642" s="8">
        <f t="shared" si="394"/>
        <v>1.0065846599999999</v>
      </c>
      <c r="M642" s="110">
        <f t="shared" si="407"/>
        <v>1.00890824</v>
      </c>
      <c r="N642" s="110">
        <f t="shared" si="402"/>
        <v>1.0425639520025451</v>
      </c>
      <c r="O642" s="103">
        <f t="shared" si="406"/>
        <v>1.04942888</v>
      </c>
      <c r="P642" s="103">
        <f t="shared" si="386"/>
        <v>329.84720376000001</v>
      </c>
      <c r="Q642" s="11">
        <f t="shared" si="400"/>
        <v>0</v>
      </c>
      <c r="R642" s="30">
        <f t="shared" si="395"/>
        <v>0</v>
      </c>
      <c r="S642" s="8">
        <f t="shared" si="387"/>
        <v>0</v>
      </c>
      <c r="T642" s="113">
        <f t="shared" si="396"/>
        <v>0.16</v>
      </c>
      <c r="U642" s="111">
        <f t="shared" si="403"/>
        <v>17</v>
      </c>
      <c r="V642" s="111">
        <v>252</v>
      </c>
      <c r="W642" s="110">
        <f t="shared" si="388"/>
        <v>1.0100627529999999</v>
      </c>
      <c r="X642" s="103">
        <f t="shared" si="389"/>
        <v>3.3191709299999999</v>
      </c>
      <c r="Y642" s="103">
        <f t="shared" si="390"/>
        <v>0</v>
      </c>
      <c r="Z642" s="114" t="str">
        <f t="shared" si="398"/>
        <v>A+J=</v>
      </c>
      <c r="AA642" s="108">
        <f t="shared" si="399"/>
        <v>45524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22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3"/>
      <c r="DH642" s="1"/>
      <c r="DI642" s="1"/>
      <c r="DJ642" s="1"/>
      <c r="DK642" s="1"/>
      <c r="DL642" s="1"/>
      <c r="DM642" s="1"/>
      <c r="DN642" s="1"/>
      <c r="DO642" s="1"/>
      <c r="DP642" s="1"/>
      <c r="DQ642" s="4"/>
      <c r="DR642" s="1"/>
      <c r="DS642" s="1"/>
      <c r="DT642" s="1"/>
      <c r="DU642" s="1"/>
      <c r="DV642" s="1"/>
      <c r="DW642" s="1"/>
    </row>
    <row r="643" spans="1:127" ht="15" x14ac:dyDescent="0.2">
      <c r="A643" s="102">
        <f t="shared" si="391"/>
        <v>45519</v>
      </c>
      <c r="B643" s="103">
        <f t="shared" si="383"/>
        <v>333.49137947999998</v>
      </c>
      <c r="C643" s="180">
        <f t="shared" si="401"/>
        <v>314.31115538753721</v>
      </c>
      <c r="D643" s="104">
        <f t="shared" si="392"/>
        <v>1127.2329999999999</v>
      </c>
      <c r="E643" s="105">
        <f t="shared" si="404"/>
        <v>1136.4090000000001</v>
      </c>
      <c r="F643" s="106">
        <f t="shared" si="405"/>
        <v>45465</v>
      </c>
      <c r="G643" s="107">
        <f t="shared" si="384"/>
        <v>8.1402868794651084E-3</v>
      </c>
      <c r="H643" s="108">
        <f t="shared" si="397"/>
        <v>45524</v>
      </c>
      <c r="I643" s="108">
        <f t="shared" si="385"/>
        <v>45524</v>
      </c>
      <c r="J643" s="109">
        <f t="shared" si="393"/>
        <v>21</v>
      </c>
      <c r="K643" s="109">
        <f t="shared" si="408"/>
        <v>18</v>
      </c>
      <c r="L643" s="8">
        <f t="shared" si="394"/>
        <v>1.0069733400000001</v>
      </c>
      <c r="M643" s="110">
        <f t="shared" si="407"/>
        <v>1.00890824</v>
      </c>
      <c r="N643" s="110">
        <f t="shared" si="402"/>
        <v>1.0425639520025451</v>
      </c>
      <c r="O643" s="103">
        <f t="shared" si="406"/>
        <v>1.0498341</v>
      </c>
      <c r="P643" s="103">
        <f t="shared" si="386"/>
        <v>329.97456892999998</v>
      </c>
      <c r="Q643" s="11">
        <f t="shared" si="400"/>
        <v>0</v>
      </c>
      <c r="R643" s="30">
        <f t="shared" si="395"/>
        <v>0</v>
      </c>
      <c r="S643" s="8">
        <f t="shared" si="387"/>
        <v>0</v>
      </c>
      <c r="T643" s="113">
        <f t="shared" si="396"/>
        <v>0.16</v>
      </c>
      <c r="U643" s="111">
        <f t="shared" si="403"/>
        <v>18</v>
      </c>
      <c r="V643" s="111">
        <v>252</v>
      </c>
      <c r="W643" s="110">
        <f t="shared" si="388"/>
        <v>1.0106578230000001</v>
      </c>
      <c r="X643" s="103">
        <f t="shared" si="389"/>
        <v>3.5168105500000002</v>
      </c>
      <c r="Y643" s="103">
        <f t="shared" si="390"/>
        <v>0</v>
      </c>
      <c r="Z643" s="114" t="str">
        <f t="shared" si="398"/>
        <v>A+J=</v>
      </c>
      <c r="AA643" s="108">
        <f t="shared" si="399"/>
        <v>45524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22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3"/>
      <c r="DH643" s="1"/>
      <c r="DI643" s="1"/>
      <c r="DJ643" s="1"/>
      <c r="DK643" s="1"/>
      <c r="DL643" s="1"/>
      <c r="DM643" s="1"/>
      <c r="DN643" s="1"/>
      <c r="DO643" s="1"/>
      <c r="DP643" s="1"/>
      <c r="DQ643" s="4"/>
      <c r="DR643" s="1"/>
      <c r="DS643" s="1"/>
      <c r="DT643" s="1"/>
      <c r="DU643" s="1"/>
      <c r="DV643" s="1"/>
      <c r="DW643" s="1"/>
    </row>
    <row r="644" spans="1:127" ht="15" x14ac:dyDescent="0.2">
      <c r="A644" s="102">
        <f t="shared" si="391"/>
        <v>45520</v>
      </c>
      <c r="B644" s="103">
        <f t="shared" si="383"/>
        <v>333.81670256000001</v>
      </c>
      <c r="C644" s="180">
        <f t="shared" si="401"/>
        <v>314.31115538753721</v>
      </c>
      <c r="D644" s="104">
        <f t="shared" si="392"/>
        <v>1127.2329999999999</v>
      </c>
      <c r="E644" s="105">
        <f t="shared" si="404"/>
        <v>1136.4090000000001</v>
      </c>
      <c r="F644" s="106">
        <f t="shared" si="405"/>
        <v>45465</v>
      </c>
      <c r="G644" s="107">
        <f t="shared" si="384"/>
        <v>8.1402868794651084E-3</v>
      </c>
      <c r="H644" s="108">
        <f t="shared" si="397"/>
        <v>45524</v>
      </c>
      <c r="I644" s="108">
        <f t="shared" si="385"/>
        <v>45524</v>
      </c>
      <c r="J644" s="109">
        <f t="shared" si="393"/>
        <v>21</v>
      </c>
      <c r="K644" s="109">
        <f t="shared" si="408"/>
        <v>19</v>
      </c>
      <c r="L644" s="8">
        <f t="shared" si="394"/>
        <v>1.0073621699999999</v>
      </c>
      <c r="M644" s="110">
        <f t="shared" si="407"/>
        <v>1.00890824</v>
      </c>
      <c r="N644" s="110">
        <f t="shared" si="402"/>
        <v>1.0425639520025451</v>
      </c>
      <c r="O644" s="103">
        <f t="shared" si="406"/>
        <v>1.0502394799999999</v>
      </c>
      <c r="P644" s="103">
        <f t="shared" si="386"/>
        <v>330.10198438999998</v>
      </c>
      <c r="Q644" s="11">
        <f t="shared" si="400"/>
        <v>0</v>
      </c>
      <c r="R644" s="30">
        <f t="shared" si="395"/>
        <v>0</v>
      </c>
      <c r="S644" s="8">
        <f t="shared" si="387"/>
        <v>0</v>
      </c>
      <c r="T644" s="113">
        <f t="shared" si="396"/>
        <v>0.16</v>
      </c>
      <c r="U644" s="111">
        <f t="shared" si="403"/>
        <v>19</v>
      </c>
      <c r="V644" s="111">
        <v>252</v>
      </c>
      <c r="W644" s="110">
        <f t="shared" si="388"/>
        <v>1.0112532439999999</v>
      </c>
      <c r="X644" s="103">
        <f t="shared" si="389"/>
        <v>3.7147181699999998</v>
      </c>
      <c r="Y644" s="103">
        <f t="shared" si="390"/>
        <v>0</v>
      </c>
      <c r="Z644" s="114" t="str">
        <f t="shared" si="398"/>
        <v>A+J=</v>
      </c>
      <c r="AA644" s="108">
        <f t="shared" si="399"/>
        <v>45524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22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3"/>
      <c r="DH644" s="1"/>
      <c r="DI644" s="1"/>
      <c r="DJ644" s="1"/>
      <c r="DK644" s="1"/>
      <c r="DL644" s="1"/>
      <c r="DM644" s="1"/>
      <c r="DN644" s="1"/>
      <c r="DO644" s="1"/>
      <c r="DP644" s="1"/>
      <c r="DQ644" s="4"/>
      <c r="DR644" s="1"/>
      <c r="DS644" s="1"/>
      <c r="DT644" s="1"/>
      <c r="DU644" s="1"/>
      <c r="DV644" s="1"/>
      <c r="DW644" s="1"/>
    </row>
    <row r="645" spans="1:127" ht="15" x14ac:dyDescent="0.2">
      <c r="A645" s="102">
        <f t="shared" si="391"/>
        <v>45521</v>
      </c>
      <c r="B645" s="103">
        <f t="shared" si="383"/>
        <v>334.14234382999996</v>
      </c>
      <c r="C645" s="180">
        <f t="shared" si="401"/>
        <v>314.31115538753721</v>
      </c>
      <c r="D645" s="104">
        <f t="shared" si="392"/>
        <v>1127.2329999999999</v>
      </c>
      <c r="E645" s="105">
        <f t="shared" si="404"/>
        <v>1136.4090000000001</v>
      </c>
      <c r="F645" s="106">
        <f t="shared" si="405"/>
        <v>45465</v>
      </c>
      <c r="G645" s="107">
        <f t="shared" si="384"/>
        <v>8.1402868794651084E-3</v>
      </c>
      <c r="H645" s="108">
        <f t="shared" si="397"/>
        <v>45524</v>
      </c>
      <c r="I645" s="108">
        <f t="shared" si="385"/>
        <v>45524</v>
      </c>
      <c r="J645" s="109">
        <f t="shared" si="393"/>
        <v>21</v>
      </c>
      <c r="K645" s="109">
        <f t="shared" si="408"/>
        <v>20</v>
      </c>
      <c r="L645" s="8">
        <f t="shared" si="394"/>
        <v>1.00775115</v>
      </c>
      <c r="M645" s="110">
        <f t="shared" si="407"/>
        <v>1.00890824</v>
      </c>
      <c r="N645" s="110">
        <f t="shared" si="402"/>
        <v>1.0425639520025451</v>
      </c>
      <c r="O645" s="103">
        <f t="shared" si="406"/>
        <v>1.0506450199999999</v>
      </c>
      <c r="P645" s="103">
        <f t="shared" si="386"/>
        <v>330.22945012999998</v>
      </c>
      <c r="Q645" s="11">
        <f t="shared" si="400"/>
        <v>0</v>
      </c>
      <c r="R645" s="30">
        <f t="shared" si="395"/>
        <v>0</v>
      </c>
      <c r="S645" s="8">
        <f t="shared" si="387"/>
        <v>0</v>
      </c>
      <c r="T645" s="113">
        <f t="shared" si="396"/>
        <v>0.16</v>
      </c>
      <c r="U645" s="111">
        <f t="shared" si="403"/>
        <v>20</v>
      </c>
      <c r="V645" s="111">
        <v>252</v>
      </c>
      <c r="W645" s="110">
        <f t="shared" si="388"/>
        <v>1.0118490149999999</v>
      </c>
      <c r="X645" s="103">
        <f t="shared" si="389"/>
        <v>3.9128937000000001</v>
      </c>
      <c r="Y645" s="103">
        <f t="shared" si="390"/>
        <v>0</v>
      </c>
      <c r="Z645" s="114" t="str">
        <f t="shared" si="398"/>
        <v>A+J=</v>
      </c>
      <c r="AA645" s="108">
        <f t="shared" si="399"/>
        <v>45524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22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3"/>
      <c r="DH645" s="1"/>
      <c r="DI645" s="1"/>
      <c r="DJ645" s="1"/>
      <c r="DK645" s="1"/>
      <c r="DL645" s="1"/>
      <c r="DM645" s="1"/>
      <c r="DN645" s="1"/>
      <c r="DO645" s="1"/>
      <c r="DP645" s="1"/>
      <c r="DQ645" s="4"/>
      <c r="DR645" s="1"/>
      <c r="DS645" s="1"/>
      <c r="DT645" s="1"/>
      <c r="DU645" s="1"/>
      <c r="DV645" s="1"/>
      <c r="DW645" s="1"/>
    </row>
    <row r="646" spans="1:127" ht="15" x14ac:dyDescent="0.2">
      <c r="A646" s="102">
        <f t="shared" si="391"/>
        <v>45522</v>
      </c>
      <c r="B646" s="103">
        <f t="shared" si="383"/>
        <v>334.14234382999996</v>
      </c>
      <c r="C646" s="180">
        <f t="shared" si="401"/>
        <v>314.31115538753721</v>
      </c>
      <c r="D646" s="104">
        <f t="shared" si="392"/>
        <v>1127.2329999999999</v>
      </c>
      <c r="E646" s="105">
        <f t="shared" si="404"/>
        <v>1136.4090000000001</v>
      </c>
      <c r="F646" s="106">
        <f t="shared" si="405"/>
        <v>45465</v>
      </c>
      <c r="G646" s="107">
        <f t="shared" si="384"/>
        <v>8.1402868794651084E-3</v>
      </c>
      <c r="H646" s="108">
        <f t="shared" si="397"/>
        <v>45524</v>
      </c>
      <c r="I646" s="108">
        <f t="shared" si="385"/>
        <v>45524</v>
      </c>
      <c r="J646" s="109">
        <f t="shared" si="393"/>
        <v>21</v>
      </c>
      <c r="K646" s="109">
        <f t="shared" si="408"/>
        <v>20</v>
      </c>
      <c r="L646" s="8">
        <f t="shared" si="394"/>
        <v>1.00775115</v>
      </c>
      <c r="M646" s="110">
        <f t="shared" si="407"/>
        <v>1.00890824</v>
      </c>
      <c r="N646" s="110">
        <f t="shared" si="402"/>
        <v>1.0425639520025451</v>
      </c>
      <c r="O646" s="103">
        <f t="shared" si="406"/>
        <v>1.0506450199999999</v>
      </c>
      <c r="P646" s="103">
        <f t="shared" si="386"/>
        <v>330.22945012999998</v>
      </c>
      <c r="Q646" s="11">
        <f t="shared" si="400"/>
        <v>0</v>
      </c>
      <c r="R646" s="30">
        <f t="shared" si="395"/>
        <v>0</v>
      </c>
      <c r="S646" s="8">
        <f t="shared" si="387"/>
        <v>0</v>
      </c>
      <c r="T646" s="113">
        <f t="shared" si="396"/>
        <v>0.16</v>
      </c>
      <c r="U646" s="111">
        <f t="shared" si="403"/>
        <v>20</v>
      </c>
      <c r="V646" s="111">
        <v>252</v>
      </c>
      <c r="W646" s="110">
        <f t="shared" si="388"/>
        <v>1.0118490149999999</v>
      </c>
      <c r="X646" s="103">
        <f t="shared" si="389"/>
        <v>3.9128937000000001</v>
      </c>
      <c r="Y646" s="103">
        <f t="shared" si="390"/>
        <v>0</v>
      </c>
      <c r="Z646" s="114" t="str">
        <f t="shared" si="398"/>
        <v>A+J=</v>
      </c>
      <c r="AA646" s="108">
        <f t="shared" si="399"/>
        <v>45524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22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3"/>
      <c r="DH646" s="1"/>
      <c r="DI646" s="1"/>
      <c r="DJ646" s="1"/>
      <c r="DK646" s="1"/>
      <c r="DL646" s="1"/>
      <c r="DM646" s="1"/>
      <c r="DN646" s="1"/>
      <c r="DO646" s="1"/>
      <c r="DP646" s="1"/>
      <c r="DQ646" s="4"/>
      <c r="DR646" s="1"/>
      <c r="DS646" s="1"/>
      <c r="DT646" s="1"/>
      <c r="DU646" s="1"/>
      <c r="DV646" s="1"/>
      <c r="DW646" s="1"/>
    </row>
    <row r="647" spans="1:127" ht="15" x14ac:dyDescent="0.2">
      <c r="A647" s="102">
        <f t="shared" si="391"/>
        <v>45523</v>
      </c>
      <c r="B647" s="103">
        <f t="shared" si="383"/>
        <v>334.14234382999996</v>
      </c>
      <c r="C647" s="180">
        <f t="shared" si="401"/>
        <v>314.31115538753721</v>
      </c>
      <c r="D647" s="104">
        <f t="shared" si="392"/>
        <v>1127.2329999999999</v>
      </c>
      <c r="E647" s="105">
        <f t="shared" si="404"/>
        <v>1136.4090000000001</v>
      </c>
      <c r="F647" s="106">
        <f t="shared" si="405"/>
        <v>45465</v>
      </c>
      <c r="G647" s="107">
        <f t="shared" si="384"/>
        <v>8.1402868794651084E-3</v>
      </c>
      <c r="H647" s="108">
        <f t="shared" si="397"/>
        <v>45524</v>
      </c>
      <c r="I647" s="108">
        <f t="shared" si="385"/>
        <v>45524</v>
      </c>
      <c r="J647" s="109">
        <f t="shared" si="393"/>
        <v>21</v>
      </c>
      <c r="K647" s="109">
        <f t="shared" si="408"/>
        <v>20</v>
      </c>
      <c r="L647" s="8">
        <f t="shared" si="394"/>
        <v>1.00775115</v>
      </c>
      <c r="M647" s="110">
        <f t="shared" si="407"/>
        <v>1.00890824</v>
      </c>
      <c r="N647" s="110">
        <f t="shared" si="402"/>
        <v>1.0425639520025451</v>
      </c>
      <c r="O647" s="103">
        <f t="shared" si="406"/>
        <v>1.0506450199999999</v>
      </c>
      <c r="P647" s="103">
        <f t="shared" si="386"/>
        <v>330.22945012999998</v>
      </c>
      <c r="Q647" s="11">
        <f t="shared" si="400"/>
        <v>0</v>
      </c>
      <c r="R647" s="30">
        <f t="shared" si="395"/>
        <v>0</v>
      </c>
      <c r="S647" s="8">
        <f t="shared" si="387"/>
        <v>0</v>
      </c>
      <c r="T647" s="113">
        <f t="shared" si="396"/>
        <v>0.16</v>
      </c>
      <c r="U647" s="111">
        <f t="shared" si="403"/>
        <v>20</v>
      </c>
      <c r="V647" s="111">
        <v>252</v>
      </c>
      <c r="W647" s="110">
        <f t="shared" si="388"/>
        <v>1.0118490149999999</v>
      </c>
      <c r="X647" s="103">
        <f t="shared" si="389"/>
        <v>3.9128937000000001</v>
      </c>
      <c r="Y647" s="103">
        <f t="shared" si="390"/>
        <v>0</v>
      </c>
      <c r="Z647" s="114" t="str">
        <f t="shared" si="398"/>
        <v>A+J=</v>
      </c>
      <c r="AA647" s="108">
        <f t="shared" si="399"/>
        <v>45524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22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3"/>
      <c r="DH647" s="1"/>
      <c r="DI647" s="1"/>
      <c r="DJ647" s="1"/>
      <c r="DK647" s="1"/>
      <c r="DL647" s="1"/>
      <c r="DM647" s="1"/>
      <c r="DN647" s="1"/>
      <c r="DO647" s="1"/>
      <c r="DP647" s="1"/>
      <c r="DQ647" s="4"/>
      <c r="DR647" s="1"/>
      <c r="DS647" s="1"/>
      <c r="DT647" s="1"/>
      <c r="DU647" s="1"/>
      <c r="DV647" s="1"/>
      <c r="DW647" s="1"/>
    </row>
    <row r="648" spans="1:127" ht="15" x14ac:dyDescent="0.2">
      <c r="A648" s="102">
        <f t="shared" si="391"/>
        <v>45524</v>
      </c>
      <c r="B648" s="103">
        <f t="shared" si="383"/>
        <v>334.46830101999996</v>
      </c>
      <c r="C648" s="180">
        <f t="shared" si="401"/>
        <v>314.31115538753721</v>
      </c>
      <c r="D648" s="104">
        <f t="shared" si="392"/>
        <v>1127.2329999999999</v>
      </c>
      <c r="E648" s="105">
        <f t="shared" si="404"/>
        <v>1136.4090000000001</v>
      </c>
      <c r="F648" s="106">
        <f t="shared" si="405"/>
        <v>45465</v>
      </c>
      <c r="G648" s="107">
        <f t="shared" si="384"/>
        <v>8.1402868794651084E-3</v>
      </c>
      <c r="H648" s="108">
        <f t="shared" si="397"/>
        <v>45555</v>
      </c>
      <c r="I648" s="108">
        <f t="shared" si="385"/>
        <v>45524</v>
      </c>
      <c r="J648" s="109">
        <f t="shared" si="393"/>
        <v>21</v>
      </c>
      <c r="K648" s="109">
        <f t="shared" si="408"/>
        <v>21</v>
      </c>
      <c r="L648" s="8">
        <f t="shared" si="394"/>
        <v>1.0081402800000001</v>
      </c>
      <c r="M648" s="110">
        <f t="shared" si="407"/>
        <v>1.00890824</v>
      </c>
      <c r="N648" s="110">
        <f t="shared" si="402"/>
        <v>1.0425639520025451</v>
      </c>
      <c r="O648" s="103">
        <f t="shared" si="406"/>
        <v>1.0510507099999999</v>
      </c>
      <c r="P648" s="103">
        <f t="shared" si="386"/>
        <v>330.35696302999997</v>
      </c>
      <c r="Q648" s="11">
        <f t="shared" si="400"/>
        <v>21</v>
      </c>
      <c r="R648" s="30">
        <f t="shared" si="395"/>
        <v>7.5342999999999993E-2</v>
      </c>
      <c r="S648" s="8">
        <f t="shared" si="387"/>
        <v>24.890084659999999</v>
      </c>
      <c r="T648" s="113">
        <f t="shared" si="396"/>
        <v>0.16</v>
      </c>
      <c r="U648" s="111">
        <f t="shared" si="403"/>
        <v>21</v>
      </c>
      <c r="V648" s="111">
        <v>252</v>
      </c>
      <c r="W648" s="110">
        <f t="shared" si="388"/>
        <v>1.0124451379999999</v>
      </c>
      <c r="X648" s="103">
        <f t="shared" si="389"/>
        <v>4.11133799</v>
      </c>
      <c r="Y648" s="103">
        <f t="shared" si="390"/>
        <v>29.001422649999999</v>
      </c>
      <c r="Z648" s="114" t="str">
        <f t="shared" si="398"/>
        <v>A+J=</v>
      </c>
      <c r="AA648" s="108">
        <f t="shared" si="399"/>
        <v>45524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22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3"/>
      <c r="DH648" s="1"/>
      <c r="DI648" s="1"/>
      <c r="DJ648" s="1"/>
      <c r="DK648" s="1"/>
      <c r="DL648" s="1"/>
      <c r="DM648" s="1"/>
      <c r="DN648" s="1"/>
      <c r="DO648" s="1"/>
      <c r="DP648" s="1"/>
      <c r="DQ648" s="4"/>
      <c r="DR648" s="1"/>
      <c r="DS648" s="1"/>
      <c r="DT648" s="1"/>
      <c r="DU648" s="1"/>
      <c r="DV648" s="1"/>
      <c r="DW648" s="1"/>
    </row>
    <row r="649" spans="1:127" ht="15" x14ac:dyDescent="0.2">
      <c r="A649" s="102">
        <f t="shared" si="391"/>
        <v>45525</v>
      </c>
      <c r="B649" s="103">
        <f t="shared" si="383"/>
        <v>305.72733842000002</v>
      </c>
      <c r="C649" s="180">
        <f t="shared" si="401"/>
        <v>290.63001001254383</v>
      </c>
      <c r="D649" s="104">
        <f t="shared" si="392"/>
        <v>1136.4090000000001</v>
      </c>
      <c r="E649" s="105">
        <f t="shared" si="404"/>
        <v>1143.3130000000001</v>
      </c>
      <c r="F649" s="106">
        <f t="shared" si="405"/>
        <v>45493</v>
      </c>
      <c r="G649" s="107">
        <f t="shared" si="384"/>
        <v>6.0752774749230909E-3</v>
      </c>
      <c r="H649" s="108">
        <f t="shared" si="397"/>
        <v>45555</v>
      </c>
      <c r="I649" s="108">
        <f t="shared" si="385"/>
        <v>45555</v>
      </c>
      <c r="J649" s="109">
        <f t="shared" si="393"/>
        <v>23</v>
      </c>
      <c r="K649" s="109">
        <f t="shared" si="408"/>
        <v>1</v>
      </c>
      <c r="L649" s="8">
        <f t="shared" si="394"/>
        <v>1.0002633700000001</v>
      </c>
      <c r="M649" s="110">
        <f t="shared" si="407"/>
        <v>1.0081402800000001</v>
      </c>
      <c r="N649" s="110">
        <f t="shared" si="402"/>
        <v>1.0510507144897525</v>
      </c>
      <c r="O649" s="103">
        <f t="shared" si="406"/>
        <v>1.0513275200000001</v>
      </c>
      <c r="P649" s="103">
        <f t="shared" si="386"/>
        <v>305.54732766000001</v>
      </c>
      <c r="Q649" s="11">
        <f t="shared" si="400"/>
        <v>0</v>
      </c>
      <c r="R649" s="30">
        <f t="shared" si="395"/>
        <v>0</v>
      </c>
      <c r="S649" s="8">
        <f t="shared" si="387"/>
        <v>0</v>
      </c>
      <c r="T649" s="113">
        <f t="shared" si="396"/>
        <v>0.16</v>
      </c>
      <c r="U649" s="111">
        <f t="shared" si="403"/>
        <v>1</v>
      </c>
      <c r="V649" s="111">
        <v>252</v>
      </c>
      <c r="W649" s="110">
        <f t="shared" si="388"/>
        <v>1.0005891419999999</v>
      </c>
      <c r="X649" s="103">
        <f t="shared" si="389"/>
        <v>0.18001075999999999</v>
      </c>
      <c r="Y649" s="103">
        <f t="shared" si="390"/>
        <v>0</v>
      </c>
      <c r="Z649" s="114" t="str">
        <f t="shared" si="398"/>
        <v>A+J=</v>
      </c>
      <c r="AA649" s="108">
        <f t="shared" si="399"/>
        <v>45555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22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3"/>
      <c r="DH649" s="1"/>
      <c r="DI649" s="1"/>
      <c r="DJ649" s="1"/>
      <c r="DK649" s="1"/>
      <c r="DL649" s="1"/>
      <c r="DM649" s="1"/>
      <c r="DN649" s="1"/>
      <c r="DO649" s="1"/>
      <c r="DP649" s="1"/>
      <c r="DQ649" s="4"/>
      <c r="DR649" s="1"/>
      <c r="DS649" s="1"/>
      <c r="DT649" s="1"/>
      <c r="DU649" s="1"/>
      <c r="DV649" s="1"/>
      <c r="DW649" s="1"/>
    </row>
    <row r="650" spans="1:127" ht="15" x14ac:dyDescent="0.2">
      <c r="A650" s="102">
        <f t="shared" si="391"/>
        <v>45526</v>
      </c>
      <c r="B650" s="103">
        <f t="shared" ref="B650:B713" si="409">(P650+X650)</f>
        <v>305.98802519999998</v>
      </c>
      <c r="C650" s="180">
        <f t="shared" si="401"/>
        <v>290.63001001254383</v>
      </c>
      <c r="D650" s="104">
        <f t="shared" si="392"/>
        <v>1136.4090000000001</v>
      </c>
      <c r="E650" s="105">
        <f t="shared" si="404"/>
        <v>1143.3130000000001</v>
      </c>
      <c r="F650" s="106">
        <f t="shared" si="405"/>
        <v>45493</v>
      </c>
      <c r="G650" s="107">
        <f t="shared" ref="G650:G713" si="410">(E650/D650)-1</f>
        <v>6.0752774749230909E-3</v>
      </c>
      <c r="H650" s="108">
        <f t="shared" si="397"/>
        <v>45555</v>
      </c>
      <c r="I650" s="108">
        <f t="shared" ref="I650:I713" si="411">IF(A650&gt;I649,H650,I649)</f>
        <v>45555</v>
      </c>
      <c r="J650" s="109">
        <f t="shared" si="393"/>
        <v>23</v>
      </c>
      <c r="K650" s="109">
        <f t="shared" si="408"/>
        <v>2</v>
      </c>
      <c r="L650" s="8">
        <f t="shared" si="394"/>
        <v>1.0005268199999999</v>
      </c>
      <c r="M650" s="110">
        <f t="shared" si="407"/>
        <v>1.0081402800000001</v>
      </c>
      <c r="N650" s="110">
        <f t="shared" si="402"/>
        <v>1.0510507144897525</v>
      </c>
      <c r="O650" s="103">
        <f t="shared" si="406"/>
        <v>1.0516044200000001</v>
      </c>
      <c r="P650" s="103">
        <f t="shared" ref="P650:P713" si="412">TRUNC(C650*O650,8)</f>
        <v>305.62780311</v>
      </c>
      <c r="Q650" s="11">
        <f t="shared" si="400"/>
        <v>0</v>
      </c>
      <c r="R650" s="30">
        <f t="shared" si="395"/>
        <v>0</v>
      </c>
      <c r="S650" s="8">
        <f t="shared" ref="S650:S713" si="413">IF(R650&gt;0,TRUNC(R650*P650,8),0)</f>
        <v>0</v>
      </c>
      <c r="T650" s="113">
        <f t="shared" si="396"/>
        <v>0.16</v>
      </c>
      <c r="U650" s="111">
        <f t="shared" si="403"/>
        <v>2</v>
      </c>
      <c r="V650" s="111">
        <v>252</v>
      </c>
      <c r="W650" s="110">
        <f t="shared" ref="W650:W713" si="414">ROUND((1+T650)^TRUNC((U650/V650),9),9)</f>
        <v>1.0011786300000001</v>
      </c>
      <c r="X650" s="103">
        <f t="shared" ref="X650:X713" si="415">TRUNC((P650*(W650-1)),8)</f>
        <v>0.36022208999999999</v>
      </c>
      <c r="Y650" s="103">
        <f t="shared" ref="Y650:Y713" si="416">IF(Q650&gt;0,S650+X650,0)</f>
        <v>0</v>
      </c>
      <c r="Z650" s="114" t="str">
        <f t="shared" si="398"/>
        <v>A+J=</v>
      </c>
      <c r="AA650" s="108">
        <f t="shared" si="399"/>
        <v>45555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22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3"/>
      <c r="DH650" s="1"/>
      <c r="DI650" s="1"/>
      <c r="DJ650" s="1"/>
      <c r="DK650" s="1"/>
      <c r="DL650" s="1"/>
      <c r="DM650" s="1"/>
      <c r="DN650" s="1"/>
      <c r="DO650" s="1"/>
      <c r="DP650" s="1"/>
      <c r="DQ650" s="4"/>
      <c r="DR650" s="1"/>
      <c r="DS650" s="1"/>
      <c r="DT650" s="1"/>
      <c r="DU650" s="1"/>
      <c r="DV650" s="1"/>
      <c r="DW650" s="1"/>
    </row>
    <row r="651" spans="1:127" ht="15" x14ac:dyDescent="0.2">
      <c r="A651" s="102">
        <f t="shared" ref="A651:A714" si="417">(A650+1)</f>
        <v>45527</v>
      </c>
      <c r="B651" s="103">
        <f t="shared" si="409"/>
        <v>306.24893685000001</v>
      </c>
      <c r="C651" s="180">
        <f t="shared" si="401"/>
        <v>290.63001001254383</v>
      </c>
      <c r="D651" s="104">
        <f t="shared" ref="D651:D714" si="418">IF(E651=E650,D650,E650)</f>
        <v>1136.4090000000001</v>
      </c>
      <c r="E651" s="105">
        <f t="shared" si="404"/>
        <v>1143.3130000000001</v>
      </c>
      <c r="F651" s="106">
        <f t="shared" si="405"/>
        <v>45493</v>
      </c>
      <c r="G651" s="107">
        <f t="shared" si="410"/>
        <v>6.0752774749230909E-3</v>
      </c>
      <c r="H651" s="108">
        <f t="shared" si="397"/>
        <v>45555</v>
      </c>
      <c r="I651" s="108">
        <f t="shared" si="411"/>
        <v>45555</v>
      </c>
      <c r="J651" s="109">
        <f t="shared" ref="J651:J714" si="419">IF(I651=I650,J650,NETWORKDAYS(I650,I651,$AD$171:$AD$502)-1)</f>
        <v>23</v>
      </c>
      <c r="K651" s="109">
        <f t="shared" si="408"/>
        <v>3</v>
      </c>
      <c r="L651" s="8">
        <f t="shared" ref="L651:L714" si="420">IF(E651&lt;D651,1,TRUNC((E651/D651)^TRUNC((K651/J651),9),8))</f>
        <v>1.00079034</v>
      </c>
      <c r="M651" s="110">
        <f t="shared" si="407"/>
        <v>1.0081402800000001</v>
      </c>
      <c r="N651" s="110">
        <f t="shared" si="402"/>
        <v>1.0510507144897525</v>
      </c>
      <c r="O651" s="103">
        <f t="shared" si="406"/>
        <v>1.0518814000000001</v>
      </c>
      <c r="P651" s="103">
        <f t="shared" si="412"/>
        <v>305.70830181000002</v>
      </c>
      <c r="Q651" s="11">
        <f t="shared" si="400"/>
        <v>0</v>
      </c>
      <c r="R651" s="30">
        <f t="shared" ref="R651:R714" si="421">IF(Q651&gt;0,VLOOKUP($A651,$AD$10:$AI$165,6),0)</f>
        <v>0</v>
      </c>
      <c r="S651" s="8">
        <f t="shared" si="413"/>
        <v>0</v>
      </c>
      <c r="T651" s="113">
        <f t="shared" ref="T651:T714" si="422">(T650)</f>
        <v>0.16</v>
      </c>
      <c r="U651" s="111">
        <f t="shared" si="403"/>
        <v>3</v>
      </c>
      <c r="V651" s="111">
        <v>252</v>
      </c>
      <c r="W651" s="110">
        <f t="shared" si="414"/>
        <v>1.001768467</v>
      </c>
      <c r="X651" s="103">
        <f t="shared" si="415"/>
        <v>0.54063503999999996</v>
      </c>
      <c r="Y651" s="103">
        <f t="shared" si="416"/>
        <v>0</v>
      </c>
      <c r="Z651" s="114" t="str">
        <f t="shared" si="398"/>
        <v>A+J=</v>
      </c>
      <c r="AA651" s="108">
        <f t="shared" si="399"/>
        <v>45555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22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3"/>
      <c r="DH651" s="1"/>
      <c r="DI651" s="1"/>
      <c r="DJ651" s="1"/>
      <c r="DK651" s="1"/>
      <c r="DL651" s="1"/>
      <c r="DM651" s="1"/>
      <c r="DN651" s="1"/>
      <c r="DO651" s="1"/>
      <c r="DP651" s="1"/>
      <c r="DQ651" s="4"/>
      <c r="DR651" s="1"/>
      <c r="DS651" s="1"/>
      <c r="DT651" s="1"/>
      <c r="DU651" s="1"/>
      <c r="DV651" s="1"/>
      <c r="DW651" s="1"/>
    </row>
    <row r="652" spans="1:127" ht="15" x14ac:dyDescent="0.2">
      <c r="A652" s="102">
        <f t="shared" si="417"/>
        <v>45528</v>
      </c>
      <c r="B652" s="103">
        <f t="shared" si="409"/>
        <v>306.51006381999997</v>
      </c>
      <c r="C652" s="180">
        <f t="shared" si="401"/>
        <v>290.63001001254383</v>
      </c>
      <c r="D652" s="104">
        <f t="shared" si="418"/>
        <v>1136.4090000000001</v>
      </c>
      <c r="E652" s="105">
        <f t="shared" si="404"/>
        <v>1143.3130000000001</v>
      </c>
      <c r="F652" s="106">
        <f t="shared" si="405"/>
        <v>45493</v>
      </c>
      <c r="G652" s="107">
        <f t="shared" si="410"/>
        <v>6.0752774749230909E-3</v>
      </c>
      <c r="H652" s="108">
        <f t="shared" ref="H652:H715" si="423">IF(DAY(A652)=H$9,VLOOKUP(A652,AH$118:AN$450,4),H651)</f>
        <v>45555</v>
      </c>
      <c r="I652" s="108">
        <f t="shared" si="411"/>
        <v>45555</v>
      </c>
      <c r="J652" s="109">
        <f t="shared" si="419"/>
        <v>23</v>
      </c>
      <c r="K652" s="109">
        <f t="shared" si="408"/>
        <v>4</v>
      </c>
      <c r="L652" s="8">
        <f t="shared" si="420"/>
        <v>1.0010539199999999</v>
      </c>
      <c r="M652" s="110">
        <f t="shared" si="407"/>
        <v>1.0081402800000001</v>
      </c>
      <c r="N652" s="110">
        <f t="shared" si="402"/>
        <v>1.0510507144897525</v>
      </c>
      <c r="O652" s="103">
        <f t="shared" si="406"/>
        <v>1.05215843</v>
      </c>
      <c r="P652" s="103">
        <f t="shared" si="412"/>
        <v>305.78881503999997</v>
      </c>
      <c r="Q652" s="11">
        <f t="shared" si="400"/>
        <v>0</v>
      </c>
      <c r="R652" s="30">
        <f t="shared" si="421"/>
        <v>0</v>
      </c>
      <c r="S652" s="8">
        <f t="shared" si="413"/>
        <v>0</v>
      </c>
      <c r="T652" s="113">
        <f t="shared" si="422"/>
        <v>0.16</v>
      </c>
      <c r="U652" s="111">
        <f t="shared" si="403"/>
        <v>4</v>
      </c>
      <c r="V652" s="111">
        <v>252</v>
      </c>
      <c r="W652" s="110">
        <f t="shared" si="414"/>
        <v>1.0023586499999999</v>
      </c>
      <c r="X652" s="103">
        <f t="shared" si="415"/>
        <v>0.72124878000000003</v>
      </c>
      <c r="Y652" s="103">
        <f t="shared" si="416"/>
        <v>0</v>
      </c>
      <c r="Z652" s="114" t="str">
        <f t="shared" ref="Z652:Z715" si="424">IF($Q651&gt;0,VLOOKUP($A651,$AD$10:$AM$165,9),Z651)</f>
        <v>A+J=</v>
      </c>
      <c r="AA652" s="108">
        <f t="shared" ref="AA652:AA715" si="425">IF($Q651&gt;0,VLOOKUP($A651,$AD$10:$AM$165,10),AA651)</f>
        <v>45555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22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3"/>
      <c r="DH652" s="1"/>
      <c r="DI652" s="1"/>
      <c r="DJ652" s="1"/>
      <c r="DK652" s="1"/>
      <c r="DL652" s="1"/>
      <c r="DM652" s="1"/>
      <c r="DN652" s="1"/>
      <c r="DO652" s="1"/>
      <c r="DP652" s="1"/>
      <c r="DQ652" s="4"/>
      <c r="DR652" s="1"/>
      <c r="DS652" s="1"/>
      <c r="DT652" s="1"/>
      <c r="DU652" s="1"/>
      <c r="DV652" s="1"/>
      <c r="DW652" s="1"/>
    </row>
    <row r="653" spans="1:127" ht="15" x14ac:dyDescent="0.2">
      <c r="A653" s="102">
        <f t="shared" si="417"/>
        <v>45529</v>
      </c>
      <c r="B653" s="103">
        <f t="shared" si="409"/>
        <v>306.51006381999997</v>
      </c>
      <c r="C653" s="180">
        <f t="shared" si="401"/>
        <v>290.63001001254383</v>
      </c>
      <c r="D653" s="104">
        <f t="shared" si="418"/>
        <v>1136.4090000000001</v>
      </c>
      <c r="E653" s="105">
        <f t="shared" si="404"/>
        <v>1143.3130000000001</v>
      </c>
      <c r="F653" s="106">
        <f t="shared" si="405"/>
        <v>45493</v>
      </c>
      <c r="G653" s="107">
        <f t="shared" si="410"/>
        <v>6.0752774749230909E-3</v>
      </c>
      <c r="H653" s="108">
        <f t="shared" si="423"/>
        <v>45555</v>
      </c>
      <c r="I653" s="108">
        <f t="shared" si="411"/>
        <v>45555</v>
      </c>
      <c r="J653" s="109">
        <f t="shared" si="419"/>
        <v>23</v>
      </c>
      <c r="K653" s="109">
        <f t="shared" si="408"/>
        <v>4</v>
      </c>
      <c r="L653" s="8">
        <f t="shared" si="420"/>
        <v>1.0010539199999999</v>
      </c>
      <c r="M653" s="110">
        <f t="shared" si="407"/>
        <v>1.0081402800000001</v>
      </c>
      <c r="N653" s="110">
        <f t="shared" si="402"/>
        <v>1.0510507144897525</v>
      </c>
      <c r="O653" s="103">
        <f t="shared" si="406"/>
        <v>1.05215843</v>
      </c>
      <c r="P653" s="103">
        <f t="shared" si="412"/>
        <v>305.78881503999997</v>
      </c>
      <c r="Q653" s="11">
        <f t="shared" ref="Q653:Q716" si="426">IF(VLOOKUP(A653,AD$10:AK$165,8)=VLOOKUP(A652,AD$10:AK$165,8),0,VLOOKUP(A653,AD$10:AK$165,8))</f>
        <v>0</v>
      </c>
      <c r="R653" s="30">
        <f t="shared" si="421"/>
        <v>0</v>
      </c>
      <c r="S653" s="8">
        <f t="shared" si="413"/>
        <v>0</v>
      </c>
      <c r="T653" s="113">
        <f t="shared" si="422"/>
        <v>0.16</v>
      </c>
      <c r="U653" s="111">
        <f t="shared" si="403"/>
        <v>4</v>
      </c>
      <c r="V653" s="111">
        <v>252</v>
      </c>
      <c r="W653" s="110">
        <f t="shared" si="414"/>
        <v>1.0023586499999999</v>
      </c>
      <c r="X653" s="103">
        <f t="shared" si="415"/>
        <v>0.72124878000000003</v>
      </c>
      <c r="Y653" s="103">
        <f t="shared" si="416"/>
        <v>0</v>
      </c>
      <c r="Z653" s="114" t="str">
        <f t="shared" si="424"/>
        <v>A+J=</v>
      </c>
      <c r="AA653" s="108">
        <f t="shared" si="425"/>
        <v>45555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38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39"/>
      <c r="DR653" s="13"/>
      <c r="DS653" s="13"/>
      <c r="DT653" s="13"/>
      <c r="DU653" s="13"/>
      <c r="DV653" s="13"/>
      <c r="DW653" s="13"/>
    </row>
    <row r="654" spans="1:127" ht="15" x14ac:dyDescent="0.2">
      <c r="A654" s="102">
        <f t="shared" si="417"/>
        <v>45530</v>
      </c>
      <c r="B654" s="103">
        <f t="shared" si="409"/>
        <v>306.51006381999997</v>
      </c>
      <c r="C654" s="180">
        <f t="shared" si="401"/>
        <v>290.63001001254383</v>
      </c>
      <c r="D654" s="104">
        <f t="shared" si="418"/>
        <v>1136.4090000000001</v>
      </c>
      <c r="E654" s="105">
        <f t="shared" si="404"/>
        <v>1143.3130000000001</v>
      </c>
      <c r="F654" s="106">
        <f t="shared" si="405"/>
        <v>45493</v>
      </c>
      <c r="G654" s="107">
        <f t="shared" si="410"/>
        <v>6.0752774749230909E-3</v>
      </c>
      <c r="H654" s="108">
        <f t="shared" si="423"/>
        <v>45555</v>
      </c>
      <c r="I654" s="108">
        <f t="shared" si="411"/>
        <v>45555</v>
      </c>
      <c r="J654" s="109">
        <f t="shared" si="419"/>
        <v>23</v>
      </c>
      <c r="K654" s="109">
        <f t="shared" si="408"/>
        <v>4</v>
      </c>
      <c r="L654" s="8">
        <f t="shared" si="420"/>
        <v>1.0010539199999999</v>
      </c>
      <c r="M654" s="110">
        <f t="shared" si="407"/>
        <v>1.0081402800000001</v>
      </c>
      <c r="N654" s="110">
        <f t="shared" si="402"/>
        <v>1.0510507144897525</v>
      </c>
      <c r="O654" s="103">
        <f t="shared" si="406"/>
        <v>1.05215843</v>
      </c>
      <c r="P654" s="103">
        <f t="shared" si="412"/>
        <v>305.78881503999997</v>
      </c>
      <c r="Q654" s="11">
        <f t="shared" si="426"/>
        <v>0</v>
      </c>
      <c r="R654" s="30">
        <f t="shared" si="421"/>
        <v>0</v>
      </c>
      <c r="S654" s="8">
        <f t="shared" si="413"/>
        <v>0</v>
      </c>
      <c r="T654" s="113">
        <f t="shared" si="422"/>
        <v>0.16</v>
      </c>
      <c r="U654" s="111">
        <f t="shared" si="403"/>
        <v>4</v>
      </c>
      <c r="V654" s="111">
        <v>252</v>
      </c>
      <c r="W654" s="110">
        <f t="shared" si="414"/>
        <v>1.0023586499999999</v>
      </c>
      <c r="X654" s="103">
        <f t="shared" si="415"/>
        <v>0.72124878000000003</v>
      </c>
      <c r="Y654" s="103">
        <f t="shared" si="416"/>
        <v>0</v>
      </c>
      <c r="Z654" s="114" t="str">
        <f t="shared" si="424"/>
        <v>A+J=</v>
      </c>
      <c r="AA654" s="108">
        <f t="shared" si="425"/>
        <v>45555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22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3"/>
      <c r="DH654" s="1"/>
      <c r="DI654" s="1"/>
      <c r="DJ654" s="1"/>
      <c r="DK654" s="1"/>
      <c r="DL654" s="1"/>
      <c r="DM654" s="1"/>
      <c r="DN654" s="1"/>
      <c r="DO654" s="1"/>
      <c r="DP654" s="1"/>
      <c r="DQ654" s="4"/>
      <c r="DR654" s="1"/>
      <c r="DS654" s="1"/>
      <c r="DT654" s="1"/>
      <c r="DU654" s="1"/>
      <c r="DV654" s="1"/>
      <c r="DW654" s="1"/>
    </row>
    <row r="655" spans="1:127" ht="15" x14ac:dyDescent="0.2">
      <c r="A655" s="102">
        <f t="shared" si="417"/>
        <v>45531</v>
      </c>
      <c r="B655" s="103">
        <f t="shared" si="409"/>
        <v>306.77141882000001</v>
      </c>
      <c r="C655" s="180">
        <f t="shared" si="401"/>
        <v>290.63001001254383</v>
      </c>
      <c r="D655" s="104">
        <f t="shared" si="418"/>
        <v>1136.4090000000001</v>
      </c>
      <c r="E655" s="105">
        <f t="shared" si="404"/>
        <v>1143.3130000000001</v>
      </c>
      <c r="F655" s="106">
        <f t="shared" si="405"/>
        <v>45493</v>
      </c>
      <c r="G655" s="107">
        <f t="shared" si="410"/>
        <v>6.0752774749230909E-3</v>
      </c>
      <c r="H655" s="108">
        <f t="shared" si="423"/>
        <v>45555</v>
      </c>
      <c r="I655" s="108">
        <f t="shared" si="411"/>
        <v>45555</v>
      </c>
      <c r="J655" s="109">
        <f t="shared" si="419"/>
        <v>23</v>
      </c>
      <c r="K655" s="109">
        <f t="shared" si="408"/>
        <v>5</v>
      </c>
      <c r="L655" s="8">
        <f t="shared" si="420"/>
        <v>1.00131758</v>
      </c>
      <c r="M655" s="110">
        <f t="shared" si="407"/>
        <v>1.0081402800000001</v>
      </c>
      <c r="N655" s="110">
        <f t="shared" si="402"/>
        <v>1.0510507144897525</v>
      </c>
      <c r="O655" s="103">
        <f t="shared" si="406"/>
        <v>1.05243555</v>
      </c>
      <c r="P655" s="103">
        <f t="shared" si="412"/>
        <v>305.86935442999999</v>
      </c>
      <c r="Q655" s="11">
        <f t="shared" si="426"/>
        <v>0</v>
      </c>
      <c r="R655" s="30">
        <f t="shared" si="421"/>
        <v>0</v>
      </c>
      <c r="S655" s="8">
        <f t="shared" si="413"/>
        <v>0</v>
      </c>
      <c r="T655" s="113">
        <f t="shared" si="422"/>
        <v>0.16</v>
      </c>
      <c r="U655" s="111">
        <f t="shared" si="403"/>
        <v>5</v>
      </c>
      <c r="V655" s="111">
        <v>252</v>
      </c>
      <c r="W655" s="110">
        <f t="shared" si="414"/>
        <v>1.0029491820000001</v>
      </c>
      <c r="X655" s="103">
        <f t="shared" si="415"/>
        <v>0.90206439000000005</v>
      </c>
      <c r="Y655" s="103">
        <f t="shared" si="416"/>
        <v>0</v>
      </c>
      <c r="Z655" s="114" t="str">
        <f t="shared" si="424"/>
        <v>A+J=</v>
      </c>
      <c r="AA655" s="108">
        <f t="shared" si="425"/>
        <v>45555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25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26"/>
      <c r="DR655" s="3"/>
      <c r="DS655" s="3"/>
      <c r="DT655" s="3"/>
      <c r="DU655" s="3"/>
      <c r="DV655" s="3"/>
      <c r="DW655" s="3"/>
    </row>
    <row r="656" spans="1:127" ht="15" x14ac:dyDescent="0.2">
      <c r="A656" s="102">
        <f t="shared" si="417"/>
        <v>45532</v>
      </c>
      <c r="B656" s="103">
        <f t="shared" si="409"/>
        <v>307.03299550999998</v>
      </c>
      <c r="C656" s="180">
        <f t="shared" si="401"/>
        <v>290.63001001254383</v>
      </c>
      <c r="D656" s="104">
        <f t="shared" si="418"/>
        <v>1136.4090000000001</v>
      </c>
      <c r="E656" s="105">
        <f t="shared" si="404"/>
        <v>1143.3130000000001</v>
      </c>
      <c r="F656" s="106">
        <f t="shared" si="405"/>
        <v>45493</v>
      </c>
      <c r="G656" s="107">
        <f t="shared" si="410"/>
        <v>6.0752774749230909E-3</v>
      </c>
      <c r="H656" s="108">
        <f t="shared" si="423"/>
        <v>45555</v>
      </c>
      <c r="I656" s="108">
        <f t="shared" si="411"/>
        <v>45555</v>
      </c>
      <c r="J656" s="109">
        <f t="shared" si="419"/>
        <v>23</v>
      </c>
      <c r="K656" s="109">
        <f t="shared" si="408"/>
        <v>6</v>
      </c>
      <c r="L656" s="8">
        <f t="shared" si="420"/>
        <v>1.0015813</v>
      </c>
      <c r="M656" s="110">
        <f t="shared" si="407"/>
        <v>1.0081402800000001</v>
      </c>
      <c r="N656" s="110">
        <f t="shared" si="402"/>
        <v>1.0510507144897525</v>
      </c>
      <c r="O656" s="103">
        <f t="shared" si="406"/>
        <v>1.05271274</v>
      </c>
      <c r="P656" s="103">
        <f t="shared" si="412"/>
        <v>305.94991415999999</v>
      </c>
      <c r="Q656" s="11">
        <f t="shared" si="426"/>
        <v>0</v>
      </c>
      <c r="R656" s="30">
        <f t="shared" si="421"/>
        <v>0</v>
      </c>
      <c r="S656" s="8">
        <f t="shared" si="413"/>
        <v>0</v>
      </c>
      <c r="T656" s="113">
        <f t="shared" si="422"/>
        <v>0.16</v>
      </c>
      <c r="U656" s="111">
        <f t="shared" si="403"/>
        <v>6</v>
      </c>
      <c r="V656" s="111">
        <v>252</v>
      </c>
      <c r="W656" s="110">
        <f t="shared" si="414"/>
        <v>1.003540061</v>
      </c>
      <c r="X656" s="103">
        <f t="shared" si="415"/>
        <v>1.0830813500000001</v>
      </c>
      <c r="Y656" s="103">
        <f t="shared" si="416"/>
        <v>0</v>
      </c>
      <c r="Z656" s="114" t="str">
        <f t="shared" si="424"/>
        <v>A+J=</v>
      </c>
      <c r="AA656" s="108">
        <f t="shared" si="425"/>
        <v>45555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22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3"/>
      <c r="DH656" s="1"/>
      <c r="DI656" s="1"/>
      <c r="DJ656" s="1"/>
      <c r="DK656" s="1"/>
      <c r="DL656" s="1"/>
      <c r="DM656" s="1"/>
      <c r="DN656" s="1"/>
      <c r="DO656" s="1"/>
      <c r="DP656" s="1"/>
      <c r="DQ656" s="4"/>
      <c r="DR656" s="1"/>
      <c r="DS656" s="1"/>
      <c r="DT656" s="1"/>
      <c r="DU656" s="1"/>
      <c r="DV656" s="1"/>
      <c r="DW656" s="1"/>
    </row>
    <row r="657" spans="1:127" ht="15" x14ac:dyDescent="0.2">
      <c r="A657" s="102">
        <f t="shared" si="417"/>
        <v>45533</v>
      </c>
      <c r="B657" s="103">
        <f t="shared" si="409"/>
        <v>307.29479434000001</v>
      </c>
      <c r="C657" s="180">
        <f t="shared" si="401"/>
        <v>290.63001001254383</v>
      </c>
      <c r="D657" s="104">
        <f t="shared" si="418"/>
        <v>1136.4090000000001</v>
      </c>
      <c r="E657" s="105">
        <f t="shared" si="404"/>
        <v>1143.3130000000001</v>
      </c>
      <c r="F657" s="106">
        <f t="shared" si="405"/>
        <v>45493</v>
      </c>
      <c r="G657" s="107">
        <f t="shared" si="410"/>
        <v>6.0752774749230909E-3</v>
      </c>
      <c r="H657" s="108">
        <f t="shared" si="423"/>
        <v>45555</v>
      </c>
      <c r="I657" s="108">
        <f t="shared" si="411"/>
        <v>45555</v>
      </c>
      <c r="J657" s="109">
        <f t="shared" si="419"/>
        <v>23</v>
      </c>
      <c r="K657" s="109">
        <f t="shared" si="408"/>
        <v>7</v>
      </c>
      <c r="L657" s="8">
        <f t="shared" si="420"/>
        <v>1.0018450999999999</v>
      </c>
      <c r="M657" s="110">
        <f t="shared" si="407"/>
        <v>1.0081402800000001</v>
      </c>
      <c r="N657" s="110">
        <f t="shared" si="402"/>
        <v>1.0510507144897525</v>
      </c>
      <c r="O657" s="103">
        <f t="shared" si="406"/>
        <v>1.0529900000000001</v>
      </c>
      <c r="P657" s="103">
        <f t="shared" si="412"/>
        <v>306.03049424</v>
      </c>
      <c r="Q657" s="11">
        <f t="shared" si="426"/>
        <v>0</v>
      </c>
      <c r="R657" s="30">
        <f t="shared" si="421"/>
        <v>0</v>
      </c>
      <c r="S657" s="8">
        <f t="shared" si="413"/>
        <v>0</v>
      </c>
      <c r="T657" s="113">
        <f t="shared" si="422"/>
        <v>0.16</v>
      </c>
      <c r="U657" s="111">
        <f t="shared" si="403"/>
        <v>7</v>
      </c>
      <c r="V657" s="111">
        <v>252</v>
      </c>
      <c r="W657" s="110">
        <f t="shared" si="414"/>
        <v>1.004131288</v>
      </c>
      <c r="X657" s="103">
        <f t="shared" si="415"/>
        <v>1.2643001</v>
      </c>
      <c r="Y657" s="103">
        <f t="shared" si="416"/>
        <v>0</v>
      </c>
      <c r="Z657" s="114" t="str">
        <f t="shared" si="424"/>
        <v>A+J=</v>
      </c>
      <c r="AA657" s="108">
        <f t="shared" si="425"/>
        <v>45555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22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3"/>
      <c r="DH657" s="1"/>
      <c r="DI657" s="1"/>
      <c r="DJ657" s="1"/>
      <c r="DK657" s="1"/>
      <c r="DL657" s="1"/>
      <c r="DM657" s="1"/>
      <c r="DN657" s="1"/>
      <c r="DO657" s="1"/>
      <c r="DP657" s="1"/>
      <c r="DQ657" s="4"/>
      <c r="DR657" s="1"/>
      <c r="DS657" s="1"/>
      <c r="DT657" s="1"/>
      <c r="DU657" s="1"/>
      <c r="DV657" s="1"/>
      <c r="DW657" s="1"/>
    </row>
    <row r="658" spans="1:127" ht="15" x14ac:dyDescent="0.2">
      <c r="A658" s="102">
        <f t="shared" si="417"/>
        <v>45534</v>
      </c>
      <c r="B658" s="103">
        <f t="shared" si="409"/>
        <v>307.55681571999997</v>
      </c>
      <c r="C658" s="180">
        <f t="shared" ref="C658:C721" si="427">C657-(S657/O657)</f>
        <v>290.63001001254383</v>
      </c>
      <c r="D658" s="104">
        <f t="shared" si="418"/>
        <v>1136.4090000000001</v>
      </c>
      <c r="E658" s="105">
        <f t="shared" si="404"/>
        <v>1143.3130000000001</v>
      </c>
      <c r="F658" s="106">
        <f t="shared" si="405"/>
        <v>45493</v>
      </c>
      <c r="G658" s="107">
        <f t="shared" si="410"/>
        <v>6.0752774749230909E-3</v>
      </c>
      <c r="H658" s="108">
        <f t="shared" si="423"/>
        <v>45555</v>
      </c>
      <c r="I658" s="108">
        <f t="shared" si="411"/>
        <v>45555</v>
      </c>
      <c r="J658" s="109">
        <f t="shared" si="419"/>
        <v>23</v>
      </c>
      <c r="K658" s="109">
        <f t="shared" si="408"/>
        <v>8</v>
      </c>
      <c r="L658" s="8">
        <f t="shared" si="420"/>
        <v>1.0021089599999999</v>
      </c>
      <c r="M658" s="110">
        <f t="shared" si="407"/>
        <v>1.0081402800000001</v>
      </c>
      <c r="N658" s="110">
        <f t="shared" si="402"/>
        <v>1.0510507144897525</v>
      </c>
      <c r="O658" s="103">
        <f t="shared" si="406"/>
        <v>1.0532673299999999</v>
      </c>
      <c r="P658" s="103">
        <f t="shared" si="412"/>
        <v>306.11109465999999</v>
      </c>
      <c r="Q658" s="11">
        <f t="shared" si="426"/>
        <v>0</v>
      </c>
      <c r="R658" s="30">
        <f t="shared" si="421"/>
        <v>0</v>
      </c>
      <c r="S658" s="8">
        <f t="shared" si="413"/>
        <v>0</v>
      </c>
      <c r="T658" s="113">
        <f t="shared" si="422"/>
        <v>0.16</v>
      </c>
      <c r="U658" s="111">
        <f t="shared" si="403"/>
        <v>8</v>
      </c>
      <c r="V658" s="111">
        <v>252</v>
      </c>
      <c r="W658" s="110">
        <f t="shared" si="414"/>
        <v>1.0047228640000001</v>
      </c>
      <c r="X658" s="103">
        <f t="shared" si="415"/>
        <v>1.4457210599999999</v>
      </c>
      <c r="Y658" s="103">
        <f t="shared" si="416"/>
        <v>0</v>
      </c>
      <c r="Z658" s="114" t="str">
        <f t="shared" si="424"/>
        <v>A+J=</v>
      </c>
      <c r="AA658" s="108">
        <f t="shared" si="425"/>
        <v>45555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22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3"/>
      <c r="DH658" s="1"/>
      <c r="DI658" s="1"/>
      <c r="DJ658" s="1"/>
      <c r="DK658" s="1"/>
      <c r="DL658" s="1"/>
      <c r="DM658" s="1"/>
      <c r="DN658" s="1"/>
      <c r="DO658" s="1"/>
      <c r="DP658" s="1"/>
      <c r="DQ658" s="4"/>
      <c r="DR658" s="1"/>
      <c r="DS658" s="1"/>
      <c r="DT658" s="1"/>
      <c r="DU658" s="1"/>
      <c r="DV658" s="1"/>
      <c r="DW658" s="1"/>
    </row>
    <row r="659" spans="1:127" ht="15" x14ac:dyDescent="0.2">
      <c r="A659" s="102">
        <f t="shared" si="417"/>
        <v>45535</v>
      </c>
      <c r="B659" s="103">
        <f t="shared" si="409"/>
        <v>307.81906531999999</v>
      </c>
      <c r="C659" s="180">
        <f t="shared" si="427"/>
        <v>290.63001001254383</v>
      </c>
      <c r="D659" s="104">
        <f t="shared" si="418"/>
        <v>1136.4090000000001</v>
      </c>
      <c r="E659" s="105">
        <f t="shared" si="404"/>
        <v>1143.3130000000001</v>
      </c>
      <c r="F659" s="106">
        <f t="shared" si="405"/>
        <v>45493</v>
      </c>
      <c r="G659" s="107">
        <f t="shared" si="410"/>
        <v>6.0752774749230909E-3</v>
      </c>
      <c r="H659" s="108">
        <f t="shared" si="423"/>
        <v>45555</v>
      </c>
      <c r="I659" s="108">
        <f t="shared" si="411"/>
        <v>45555</v>
      </c>
      <c r="J659" s="109">
        <f t="shared" si="419"/>
        <v>23</v>
      </c>
      <c r="K659" s="109">
        <f t="shared" si="408"/>
        <v>9</v>
      </c>
      <c r="L659" s="8">
        <f t="shared" si="420"/>
        <v>1.0023728999999999</v>
      </c>
      <c r="M659" s="110">
        <f t="shared" si="407"/>
        <v>1.0081402800000001</v>
      </c>
      <c r="N659" s="110">
        <f t="shared" si="402"/>
        <v>1.0510507144897525</v>
      </c>
      <c r="O659" s="103">
        <f t="shared" si="406"/>
        <v>1.0535447499999999</v>
      </c>
      <c r="P659" s="103">
        <f t="shared" si="412"/>
        <v>306.19172123999999</v>
      </c>
      <c r="Q659" s="11">
        <f t="shared" si="426"/>
        <v>0</v>
      </c>
      <c r="R659" s="30">
        <f t="shared" si="421"/>
        <v>0</v>
      </c>
      <c r="S659" s="8">
        <f t="shared" si="413"/>
        <v>0</v>
      </c>
      <c r="T659" s="113">
        <f t="shared" si="422"/>
        <v>0.16</v>
      </c>
      <c r="U659" s="111">
        <f t="shared" si="403"/>
        <v>9</v>
      </c>
      <c r="V659" s="111">
        <v>252</v>
      </c>
      <c r="W659" s="110">
        <f t="shared" si="414"/>
        <v>1.005314788</v>
      </c>
      <c r="X659" s="103">
        <f t="shared" si="415"/>
        <v>1.6273440800000001</v>
      </c>
      <c r="Y659" s="103">
        <f t="shared" si="416"/>
        <v>0</v>
      </c>
      <c r="Z659" s="114" t="str">
        <f t="shared" si="424"/>
        <v>A+J=</v>
      </c>
      <c r="AA659" s="108">
        <f t="shared" si="425"/>
        <v>45555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22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3"/>
      <c r="DH659" s="1"/>
      <c r="DI659" s="1"/>
      <c r="DJ659" s="1"/>
      <c r="DK659" s="1"/>
      <c r="DL659" s="1"/>
      <c r="DM659" s="1"/>
      <c r="DN659" s="1"/>
      <c r="DO659" s="1"/>
      <c r="DP659" s="1"/>
      <c r="DQ659" s="4"/>
      <c r="DR659" s="1"/>
      <c r="DS659" s="1"/>
      <c r="DT659" s="1"/>
      <c r="DU659" s="1"/>
      <c r="DV659" s="1"/>
      <c r="DW659" s="1"/>
    </row>
    <row r="660" spans="1:127" ht="15" x14ac:dyDescent="0.2">
      <c r="A660" s="102">
        <f t="shared" si="417"/>
        <v>45536</v>
      </c>
      <c r="B660" s="103">
        <f t="shared" si="409"/>
        <v>307.81906531999999</v>
      </c>
      <c r="C660" s="180">
        <f t="shared" si="427"/>
        <v>290.63001001254383</v>
      </c>
      <c r="D660" s="104">
        <f t="shared" si="418"/>
        <v>1136.4090000000001</v>
      </c>
      <c r="E660" s="105">
        <f t="shared" si="404"/>
        <v>1143.3130000000001</v>
      </c>
      <c r="F660" s="106">
        <f t="shared" si="405"/>
        <v>45493</v>
      </c>
      <c r="G660" s="107">
        <f t="shared" si="410"/>
        <v>6.0752774749230909E-3</v>
      </c>
      <c r="H660" s="108">
        <f t="shared" si="423"/>
        <v>45555</v>
      </c>
      <c r="I660" s="108">
        <f t="shared" si="411"/>
        <v>45555</v>
      </c>
      <c r="J660" s="109">
        <f t="shared" si="419"/>
        <v>23</v>
      </c>
      <c r="K660" s="109">
        <f t="shared" si="408"/>
        <v>9</v>
      </c>
      <c r="L660" s="8">
        <f t="shared" si="420"/>
        <v>1.0023728999999999</v>
      </c>
      <c r="M660" s="110">
        <f t="shared" si="407"/>
        <v>1.0081402800000001</v>
      </c>
      <c r="N660" s="110">
        <f t="shared" si="402"/>
        <v>1.0510507144897525</v>
      </c>
      <c r="O660" s="103">
        <f t="shared" si="406"/>
        <v>1.0535447499999999</v>
      </c>
      <c r="P660" s="103">
        <f t="shared" si="412"/>
        <v>306.19172123999999</v>
      </c>
      <c r="Q660" s="11">
        <f t="shared" si="426"/>
        <v>0</v>
      </c>
      <c r="R660" s="30">
        <f t="shared" si="421"/>
        <v>0</v>
      </c>
      <c r="S660" s="8">
        <f t="shared" si="413"/>
        <v>0</v>
      </c>
      <c r="T660" s="113">
        <f t="shared" si="422"/>
        <v>0.16</v>
      </c>
      <c r="U660" s="111">
        <f t="shared" si="403"/>
        <v>9</v>
      </c>
      <c r="V660" s="111">
        <v>252</v>
      </c>
      <c r="W660" s="110">
        <f t="shared" si="414"/>
        <v>1.005314788</v>
      </c>
      <c r="X660" s="103">
        <f t="shared" si="415"/>
        <v>1.6273440800000001</v>
      </c>
      <c r="Y660" s="103">
        <f t="shared" si="416"/>
        <v>0</v>
      </c>
      <c r="Z660" s="114" t="str">
        <f t="shared" si="424"/>
        <v>A+J=</v>
      </c>
      <c r="AA660" s="108">
        <f t="shared" si="425"/>
        <v>45555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22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3"/>
      <c r="DH660" s="1"/>
      <c r="DI660" s="1"/>
      <c r="DJ660" s="1"/>
      <c r="DK660" s="1"/>
      <c r="DL660" s="1"/>
      <c r="DM660" s="1"/>
      <c r="DN660" s="1"/>
      <c r="DO660" s="1"/>
      <c r="DP660" s="1"/>
      <c r="DQ660" s="4"/>
      <c r="DR660" s="1"/>
      <c r="DS660" s="1"/>
      <c r="DT660" s="1"/>
      <c r="DU660" s="1"/>
      <c r="DV660" s="1"/>
      <c r="DW660" s="1"/>
    </row>
    <row r="661" spans="1:127" ht="15" x14ac:dyDescent="0.2">
      <c r="A661" s="102">
        <f t="shared" si="417"/>
        <v>45537</v>
      </c>
      <c r="B661" s="103">
        <f t="shared" si="409"/>
        <v>307.81906531999999</v>
      </c>
      <c r="C661" s="180">
        <f t="shared" si="427"/>
        <v>290.63001001254383</v>
      </c>
      <c r="D661" s="104">
        <f t="shared" si="418"/>
        <v>1136.4090000000001</v>
      </c>
      <c r="E661" s="105">
        <f t="shared" si="404"/>
        <v>1143.3130000000001</v>
      </c>
      <c r="F661" s="106">
        <f t="shared" si="405"/>
        <v>45493</v>
      </c>
      <c r="G661" s="107">
        <f t="shared" si="410"/>
        <v>6.0752774749230909E-3</v>
      </c>
      <c r="H661" s="108">
        <f t="shared" si="423"/>
        <v>45555</v>
      </c>
      <c r="I661" s="108">
        <f t="shared" si="411"/>
        <v>45555</v>
      </c>
      <c r="J661" s="109">
        <f t="shared" si="419"/>
        <v>23</v>
      </c>
      <c r="K661" s="109">
        <f t="shared" si="408"/>
        <v>9</v>
      </c>
      <c r="L661" s="8">
        <f t="shared" si="420"/>
        <v>1.0023728999999999</v>
      </c>
      <c r="M661" s="110">
        <f t="shared" si="407"/>
        <v>1.0081402800000001</v>
      </c>
      <c r="N661" s="110">
        <f t="shared" si="402"/>
        <v>1.0510507144897525</v>
      </c>
      <c r="O661" s="103">
        <f t="shared" si="406"/>
        <v>1.0535447499999999</v>
      </c>
      <c r="P661" s="103">
        <f t="shared" si="412"/>
        <v>306.19172123999999</v>
      </c>
      <c r="Q661" s="11">
        <f t="shared" si="426"/>
        <v>0</v>
      </c>
      <c r="R661" s="30">
        <f t="shared" si="421"/>
        <v>0</v>
      </c>
      <c r="S661" s="8">
        <f t="shared" si="413"/>
        <v>0</v>
      </c>
      <c r="T661" s="113">
        <f t="shared" si="422"/>
        <v>0.16</v>
      </c>
      <c r="U661" s="111">
        <f t="shared" si="403"/>
        <v>9</v>
      </c>
      <c r="V661" s="111">
        <v>252</v>
      </c>
      <c r="W661" s="110">
        <f t="shared" si="414"/>
        <v>1.005314788</v>
      </c>
      <c r="X661" s="103">
        <f t="shared" si="415"/>
        <v>1.6273440800000001</v>
      </c>
      <c r="Y661" s="103">
        <f t="shared" si="416"/>
        <v>0</v>
      </c>
      <c r="Z661" s="114" t="str">
        <f t="shared" si="424"/>
        <v>A+J=</v>
      </c>
      <c r="AA661" s="108">
        <f t="shared" si="425"/>
        <v>45555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22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3"/>
      <c r="DH661" s="1"/>
      <c r="DI661" s="1"/>
      <c r="DJ661" s="1"/>
      <c r="DK661" s="1"/>
      <c r="DL661" s="1"/>
      <c r="DM661" s="1"/>
      <c r="DN661" s="1"/>
      <c r="DO661" s="1"/>
      <c r="DP661" s="1"/>
      <c r="DQ661" s="4"/>
      <c r="DR661" s="1"/>
      <c r="DS661" s="1"/>
      <c r="DT661" s="1"/>
      <c r="DU661" s="1"/>
      <c r="DV661" s="1"/>
      <c r="DW661" s="1"/>
    </row>
    <row r="662" spans="1:127" ht="15" x14ac:dyDescent="0.2">
      <c r="A662" s="102">
        <f t="shared" si="417"/>
        <v>45538</v>
      </c>
      <c r="B662" s="103">
        <f t="shared" si="409"/>
        <v>308.08153479000003</v>
      </c>
      <c r="C662" s="180">
        <f t="shared" si="427"/>
        <v>290.63001001254383</v>
      </c>
      <c r="D662" s="104">
        <f t="shared" si="418"/>
        <v>1136.4090000000001</v>
      </c>
      <c r="E662" s="105">
        <f t="shared" si="404"/>
        <v>1143.3130000000001</v>
      </c>
      <c r="F662" s="106">
        <f t="shared" si="405"/>
        <v>45493</v>
      </c>
      <c r="G662" s="107">
        <f t="shared" si="410"/>
        <v>6.0752774749230909E-3</v>
      </c>
      <c r="H662" s="108">
        <f t="shared" si="423"/>
        <v>45555</v>
      </c>
      <c r="I662" s="108">
        <f t="shared" si="411"/>
        <v>45555</v>
      </c>
      <c r="J662" s="109">
        <f t="shared" si="419"/>
        <v>23</v>
      </c>
      <c r="K662" s="109">
        <f t="shared" si="408"/>
        <v>10</v>
      </c>
      <c r="L662" s="8">
        <f t="shared" si="420"/>
        <v>1.0026368999999999</v>
      </c>
      <c r="M662" s="110">
        <f t="shared" si="407"/>
        <v>1.0081402800000001</v>
      </c>
      <c r="N662" s="110">
        <f t="shared" si="402"/>
        <v>1.0510507144897525</v>
      </c>
      <c r="O662" s="103">
        <f t="shared" si="406"/>
        <v>1.05382223</v>
      </c>
      <c r="P662" s="103">
        <f t="shared" si="412"/>
        <v>306.27236525000001</v>
      </c>
      <c r="Q662" s="11">
        <f t="shared" si="426"/>
        <v>0</v>
      </c>
      <c r="R662" s="30">
        <f t="shared" si="421"/>
        <v>0</v>
      </c>
      <c r="S662" s="8">
        <f t="shared" si="413"/>
        <v>0</v>
      </c>
      <c r="T662" s="113">
        <f t="shared" si="422"/>
        <v>0.16</v>
      </c>
      <c r="U662" s="111">
        <f t="shared" si="403"/>
        <v>10</v>
      </c>
      <c r="V662" s="111">
        <v>252</v>
      </c>
      <c r="W662" s="110">
        <f t="shared" si="414"/>
        <v>1.005907061</v>
      </c>
      <c r="X662" s="103">
        <f t="shared" si="415"/>
        <v>1.8091695400000001</v>
      </c>
      <c r="Y662" s="103">
        <f t="shared" si="416"/>
        <v>0</v>
      </c>
      <c r="Z662" s="114" t="str">
        <f t="shared" si="424"/>
        <v>A+J=</v>
      </c>
      <c r="AA662" s="108">
        <f t="shared" si="425"/>
        <v>45555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22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3"/>
      <c r="DH662" s="1"/>
      <c r="DI662" s="1"/>
      <c r="DJ662" s="1"/>
      <c r="DK662" s="1"/>
      <c r="DL662" s="1"/>
      <c r="DM662" s="1"/>
      <c r="DN662" s="1"/>
      <c r="DO662" s="1"/>
      <c r="DP662" s="1"/>
      <c r="DQ662" s="4"/>
      <c r="DR662" s="1"/>
      <c r="DS662" s="1"/>
      <c r="DT662" s="1"/>
      <c r="DU662" s="1"/>
      <c r="DV662" s="1"/>
      <c r="DW662" s="1"/>
    </row>
    <row r="663" spans="1:127" ht="15" x14ac:dyDescent="0.2">
      <c r="A663" s="102">
        <f t="shared" si="417"/>
        <v>45539</v>
      </c>
      <c r="B663" s="103">
        <f t="shared" si="409"/>
        <v>308.34422718000002</v>
      </c>
      <c r="C663" s="180">
        <f t="shared" si="427"/>
        <v>290.63001001254383</v>
      </c>
      <c r="D663" s="104">
        <f t="shared" si="418"/>
        <v>1136.4090000000001</v>
      </c>
      <c r="E663" s="105">
        <f t="shared" si="404"/>
        <v>1143.3130000000001</v>
      </c>
      <c r="F663" s="106">
        <f t="shared" si="405"/>
        <v>45493</v>
      </c>
      <c r="G663" s="107">
        <f t="shared" si="410"/>
        <v>6.0752774749230909E-3</v>
      </c>
      <c r="H663" s="108">
        <f t="shared" si="423"/>
        <v>45555</v>
      </c>
      <c r="I663" s="108">
        <f t="shared" si="411"/>
        <v>45555</v>
      </c>
      <c r="J663" s="109">
        <f t="shared" si="419"/>
        <v>23</v>
      </c>
      <c r="K663" s="109">
        <f t="shared" si="408"/>
        <v>11</v>
      </c>
      <c r="L663" s="8">
        <f t="shared" si="420"/>
        <v>1.00290097</v>
      </c>
      <c r="M663" s="110">
        <f t="shared" si="407"/>
        <v>1.0081402800000001</v>
      </c>
      <c r="N663" s="110">
        <f t="shared" si="402"/>
        <v>1.0510507144897525</v>
      </c>
      <c r="O663" s="103">
        <f t="shared" si="406"/>
        <v>1.05409978</v>
      </c>
      <c r="P663" s="103">
        <f t="shared" si="412"/>
        <v>306.35302961000002</v>
      </c>
      <c r="Q663" s="11">
        <f t="shared" si="426"/>
        <v>0</v>
      </c>
      <c r="R663" s="30">
        <f t="shared" si="421"/>
        <v>0</v>
      </c>
      <c r="S663" s="8">
        <f t="shared" si="413"/>
        <v>0</v>
      </c>
      <c r="T663" s="113">
        <f t="shared" si="422"/>
        <v>0.16</v>
      </c>
      <c r="U663" s="111">
        <f t="shared" si="403"/>
        <v>11</v>
      </c>
      <c r="V663" s="111">
        <v>252</v>
      </c>
      <c r="W663" s="110">
        <f t="shared" si="414"/>
        <v>1.0064996829999999</v>
      </c>
      <c r="X663" s="103">
        <f t="shared" si="415"/>
        <v>1.99119757</v>
      </c>
      <c r="Y663" s="103">
        <f t="shared" si="416"/>
        <v>0</v>
      </c>
      <c r="Z663" s="114" t="str">
        <f t="shared" si="424"/>
        <v>A+J=</v>
      </c>
      <c r="AA663" s="108">
        <f t="shared" si="425"/>
        <v>45555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22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3"/>
      <c r="DH663" s="1"/>
      <c r="DI663" s="1"/>
      <c r="DJ663" s="1"/>
      <c r="DK663" s="1"/>
      <c r="DL663" s="1"/>
      <c r="DM663" s="1"/>
      <c r="DN663" s="1"/>
      <c r="DO663" s="1"/>
      <c r="DP663" s="1"/>
      <c r="DQ663" s="4"/>
      <c r="DR663" s="1"/>
      <c r="DS663" s="1"/>
      <c r="DT663" s="1"/>
      <c r="DU663" s="1"/>
      <c r="DV663" s="1"/>
      <c r="DW663" s="1"/>
    </row>
    <row r="664" spans="1:127" ht="15" x14ac:dyDescent="0.2">
      <c r="A664" s="102">
        <f t="shared" si="417"/>
        <v>45540</v>
      </c>
      <c r="B664" s="103">
        <f t="shared" si="409"/>
        <v>308.60714261000004</v>
      </c>
      <c r="C664" s="180">
        <f t="shared" si="427"/>
        <v>290.63001001254383</v>
      </c>
      <c r="D664" s="104">
        <f t="shared" si="418"/>
        <v>1136.4090000000001</v>
      </c>
      <c r="E664" s="105">
        <f t="shared" si="404"/>
        <v>1143.3130000000001</v>
      </c>
      <c r="F664" s="106">
        <f t="shared" si="405"/>
        <v>45493</v>
      </c>
      <c r="G664" s="107">
        <f t="shared" si="410"/>
        <v>6.0752774749230909E-3</v>
      </c>
      <c r="H664" s="108">
        <f t="shared" si="423"/>
        <v>45555</v>
      </c>
      <c r="I664" s="108">
        <f t="shared" si="411"/>
        <v>45555</v>
      </c>
      <c r="J664" s="109">
        <f t="shared" si="419"/>
        <v>23</v>
      </c>
      <c r="K664" s="109">
        <f t="shared" si="408"/>
        <v>12</v>
      </c>
      <c r="L664" s="8">
        <f t="shared" si="420"/>
        <v>1.0031651100000001</v>
      </c>
      <c r="M664" s="110">
        <f t="shared" si="407"/>
        <v>1.0081402800000001</v>
      </c>
      <c r="N664" s="110">
        <f t="shared" si="402"/>
        <v>1.0510507144897525</v>
      </c>
      <c r="O664" s="103">
        <f t="shared" si="406"/>
        <v>1.0543773999999999</v>
      </c>
      <c r="P664" s="103">
        <f t="shared" si="412"/>
        <v>306.43371431000003</v>
      </c>
      <c r="Q664" s="11">
        <f t="shared" si="426"/>
        <v>0</v>
      </c>
      <c r="R664" s="30">
        <f t="shared" si="421"/>
        <v>0</v>
      </c>
      <c r="S664" s="8">
        <f t="shared" si="413"/>
        <v>0</v>
      </c>
      <c r="T664" s="113">
        <f t="shared" si="422"/>
        <v>0.16</v>
      </c>
      <c r="U664" s="111">
        <f t="shared" si="403"/>
        <v>12</v>
      </c>
      <c r="V664" s="111">
        <v>252</v>
      </c>
      <c r="W664" s="110">
        <f t="shared" si="414"/>
        <v>1.007092654</v>
      </c>
      <c r="X664" s="103">
        <f t="shared" si="415"/>
        <v>2.1734282999999999</v>
      </c>
      <c r="Y664" s="103">
        <f t="shared" si="416"/>
        <v>0</v>
      </c>
      <c r="Z664" s="114" t="str">
        <f t="shared" si="424"/>
        <v>A+J=</v>
      </c>
      <c r="AA664" s="108">
        <f t="shared" si="425"/>
        <v>45555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22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3"/>
      <c r="DH664" s="1"/>
      <c r="DI664" s="1"/>
      <c r="DJ664" s="1"/>
      <c r="DK664" s="1"/>
      <c r="DL664" s="1"/>
      <c r="DM664" s="1"/>
      <c r="DN664" s="1"/>
      <c r="DO664" s="1"/>
      <c r="DP664" s="1"/>
      <c r="DQ664" s="4"/>
      <c r="DR664" s="1"/>
      <c r="DS664" s="1"/>
      <c r="DT664" s="1"/>
      <c r="DU664" s="1"/>
      <c r="DV664" s="1"/>
      <c r="DW664" s="1"/>
    </row>
    <row r="665" spans="1:127" ht="15" x14ac:dyDescent="0.2">
      <c r="A665" s="102">
        <f t="shared" si="417"/>
        <v>45541</v>
      </c>
      <c r="B665" s="103">
        <f t="shared" si="409"/>
        <v>308.87028706999996</v>
      </c>
      <c r="C665" s="180">
        <f t="shared" si="427"/>
        <v>290.63001001254383</v>
      </c>
      <c r="D665" s="104">
        <f t="shared" si="418"/>
        <v>1136.4090000000001</v>
      </c>
      <c r="E665" s="105">
        <f t="shared" si="404"/>
        <v>1143.3130000000001</v>
      </c>
      <c r="F665" s="106">
        <f t="shared" si="405"/>
        <v>45493</v>
      </c>
      <c r="G665" s="107">
        <f t="shared" si="410"/>
        <v>6.0752774749230909E-3</v>
      </c>
      <c r="H665" s="108">
        <f t="shared" si="423"/>
        <v>45555</v>
      </c>
      <c r="I665" s="108">
        <f t="shared" si="411"/>
        <v>45555</v>
      </c>
      <c r="J665" s="109">
        <f t="shared" si="419"/>
        <v>23</v>
      </c>
      <c r="K665" s="109">
        <f t="shared" si="408"/>
        <v>13</v>
      </c>
      <c r="L665" s="8">
        <f t="shared" si="420"/>
        <v>1.0034293299999999</v>
      </c>
      <c r="M665" s="110">
        <f t="shared" si="407"/>
        <v>1.0081402800000001</v>
      </c>
      <c r="N665" s="110">
        <f t="shared" si="402"/>
        <v>1.0510507144897525</v>
      </c>
      <c r="O665" s="103">
        <f t="shared" si="406"/>
        <v>1.0546551099999999</v>
      </c>
      <c r="P665" s="103">
        <f t="shared" si="412"/>
        <v>306.51442516999998</v>
      </c>
      <c r="Q665" s="11">
        <f t="shared" si="426"/>
        <v>0</v>
      </c>
      <c r="R665" s="30">
        <f t="shared" si="421"/>
        <v>0</v>
      </c>
      <c r="S665" s="8">
        <f t="shared" si="413"/>
        <v>0</v>
      </c>
      <c r="T665" s="113">
        <f t="shared" si="422"/>
        <v>0.16</v>
      </c>
      <c r="U665" s="111">
        <f t="shared" si="403"/>
        <v>13</v>
      </c>
      <c r="V665" s="111">
        <v>252</v>
      </c>
      <c r="W665" s="110">
        <f t="shared" si="414"/>
        <v>1.0076859739999999</v>
      </c>
      <c r="X665" s="103">
        <f t="shared" si="415"/>
        <v>2.3558618999999998</v>
      </c>
      <c r="Y665" s="103">
        <f t="shared" si="416"/>
        <v>0</v>
      </c>
      <c r="Z665" s="114" t="str">
        <f t="shared" si="424"/>
        <v>A+J=</v>
      </c>
      <c r="AA665" s="108">
        <f t="shared" si="425"/>
        <v>45555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22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3"/>
      <c r="DH665" s="1"/>
      <c r="DI665" s="1"/>
      <c r="DJ665" s="1"/>
      <c r="DK665" s="1"/>
      <c r="DL665" s="1"/>
      <c r="DM665" s="1"/>
      <c r="DN665" s="1"/>
      <c r="DO665" s="1"/>
      <c r="DP665" s="1"/>
      <c r="DQ665" s="4"/>
      <c r="DR665" s="1"/>
      <c r="DS665" s="1"/>
      <c r="DT665" s="1"/>
      <c r="DU665" s="1"/>
      <c r="DV665" s="1"/>
      <c r="DW665" s="1"/>
    </row>
    <row r="666" spans="1:127" ht="15" x14ac:dyDescent="0.2">
      <c r="A666" s="102">
        <f t="shared" si="417"/>
        <v>45542</v>
      </c>
      <c r="B666" s="103">
        <f t="shared" si="409"/>
        <v>309.13365219000002</v>
      </c>
      <c r="C666" s="180">
        <f t="shared" si="427"/>
        <v>290.63001001254383</v>
      </c>
      <c r="D666" s="104">
        <f t="shared" si="418"/>
        <v>1136.4090000000001</v>
      </c>
      <c r="E666" s="105">
        <f t="shared" si="404"/>
        <v>1143.3130000000001</v>
      </c>
      <c r="F666" s="106">
        <f t="shared" si="405"/>
        <v>45493</v>
      </c>
      <c r="G666" s="107">
        <f t="shared" si="410"/>
        <v>6.0752774749230909E-3</v>
      </c>
      <c r="H666" s="108">
        <f t="shared" si="423"/>
        <v>45555</v>
      </c>
      <c r="I666" s="108">
        <f t="shared" si="411"/>
        <v>45555</v>
      </c>
      <c r="J666" s="109">
        <f t="shared" si="419"/>
        <v>23</v>
      </c>
      <c r="K666" s="109">
        <f t="shared" si="408"/>
        <v>14</v>
      </c>
      <c r="L666" s="8">
        <f t="shared" si="420"/>
        <v>1.00369361</v>
      </c>
      <c r="M666" s="110">
        <f t="shared" si="407"/>
        <v>1.0081402800000001</v>
      </c>
      <c r="N666" s="110">
        <f t="shared" si="402"/>
        <v>1.0510507144897525</v>
      </c>
      <c r="O666" s="103">
        <f t="shared" si="406"/>
        <v>1.05493288</v>
      </c>
      <c r="P666" s="103">
        <f t="shared" si="412"/>
        <v>306.59515347000001</v>
      </c>
      <c r="Q666" s="11">
        <f t="shared" si="426"/>
        <v>0</v>
      </c>
      <c r="R666" s="30">
        <f t="shared" si="421"/>
        <v>0</v>
      </c>
      <c r="S666" s="8">
        <f t="shared" si="413"/>
        <v>0</v>
      </c>
      <c r="T666" s="113">
        <f t="shared" si="422"/>
        <v>0.16</v>
      </c>
      <c r="U666" s="111">
        <f t="shared" si="403"/>
        <v>14</v>
      </c>
      <c r="V666" s="111">
        <v>252</v>
      </c>
      <c r="W666" s="110">
        <f t="shared" si="414"/>
        <v>1.0082796439999999</v>
      </c>
      <c r="X666" s="103">
        <f t="shared" si="415"/>
        <v>2.5384987200000002</v>
      </c>
      <c r="Y666" s="103">
        <f t="shared" si="416"/>
        <v>0</v>
      </c>
      <c r="Z666" s="114" t="str">
        <f t="shared" si="424"/>
        <v>A+J=</v>
      </c>
      <c r="AA666" s="108">
        <f t="shared" si="425"/>
        <v>45555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22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3"/>
      <c r="DH666" s="1"/>
      <c r="DI666" s="1"/>
      <c r="DJ666" s="1"/>
      <c r="DK666" s="1"/>
      <c r="DL666" s="1"/>
      <c r="DM666" s="1"/>
      <c r="DN666" s="1"/>
      <c r="DO666" s="1"/>
      <c r="DP666" s="1"/>
      <c r="DQ666" s="4"/>
      <c r="DR666" s="1"/>
      <c r="DS666" s="1"/>
      <c r="DT666" s="1"/>
      <c r="DU666" s="1"/>
      <c r="DV666" s="1"/>
      <c r="DW666" s="1"/>
    </row>
    <row r="667" spans="1:127" ht="15" x14ac:dyDescent="0.2">
      <c r="A667" s="102">
        <f t="shared" si="417"/>
        <v>45543</v>
      </c>
      <c r="B667" s="103">
        <f t="shared" si="409"/>
        <v>309.13365219000002</v>
      </c>
      <c r="C667" s="180">
        <f t="shared" si="427"/>
        <v>290.63001001254383</v>
      </c>
      <c r="D667" s="104">
        <f t="shared" si="418"/>
        <v>1136.4090000000001</v>
      </c>
      <c r="E667" s="105">
        <f t="shared" si="404"/>
        <v>1143.3130000000001</v>
      </c>
      <c r="F667" s="106">
        <f t="shared" si="405"/>
        <v>45493</v>
      </c>
      <c r="G667" s="107">
        <f t="shared" si="410"/>
        <v>6.0752774749230909E-3</v>
      </c>
      <c r="H667" s="108">
        <f t="shared" si="423"/>
        <v>45555</v>
      </c>
      <c r="I667" s="108">
        <f t="shared" si="411"/>
        <v>45555</v>
      </c>
      <c r="J667" s="109">
        <f t="shared" si="419"/>
        <v>23</v>
      </c>
      <c r="K667" s="109">
        <f t="shared" si="408"/>
        <v>14</v>
      </c>
      <c r="L667" s="8">
        <f t="shared" si="420"/>
        <v>1.00369361</v>
      </c>
      <c r="M667" s="110">
        <f t="shared" si="407"/>
        <v>1.0081402800000001</v>
      </c>
      <c r="N667" s="110">
        <f t="shared" si="402"/>
        <v>1.0510507144897525</v>
      </c>
      <c r="O667" s="103">
        <f t="shared" si="406"/>
        <v>1.05493288</v>
      </c>
      <c r="P667" s="103">
        <f t="shared" si="412"/>
        <v>306.59515347000001</v>
      </c>
      <c r="Q667" s="11">
        <f t="shared" si="426"/>
        <v>0</v>
      </c>
      <c r="R667" s="30">
        <f t="shared" si="421"/>
        <v>0</v>
      </c>
      <c r="S667" s="8">
        <f t="shared" si="413"/>
        <v>0</v>
      </c>
      <c r="T667" s="113">
        <f t="shared" si="422"/>
        <v>0.16</v>
      </c>
      <c r="U667" s="111">
        <f t="shared" si="403"/>
        <v>14</v>
      </c>
      <c r="V667" s="111">
        <v>252</v>
      </c>
      <c r="W667" s="110">
        <f t="shared" si="414"/>
        <v>1.0082796439999999</v>
      </c>
      <c r="X667" s="103">
        <f t="shared" si="415"/>
        <v>2.5384987200000002</v>
      </c>
      <c r="Y667" s="103">
        <f t="shared" si="416"/>
        <v>0</v>
      </c>
      <c r="Z667" s="114" t="str">
        <f t="shared" si="424"/>
        <v>A+J=</v>
      </c>
      <c r="AA667" s="108">
        <f t="shared" si="425"/>
        <v>45555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22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3"/>
      <c r="DH667" s="1"/>
      <c r="DI667" s="1"/>
      <c r="DJ667" s="1"/>
      <c r="DK667" s="1"/>
      <c r="DL667" s="1"/>
      <c r="DM667" s="1"/>
      <c r="DN667" s="1"/>
      <c r="DO667" s="1"/>
      <c r="DP667" s="1"/>
      <c r="DQ667" s="4"/>
      <c r="DR667" s="1"/>
      <c r="DS667" s="1"/>
      <c r="DT667" s="1"/>
      <c r="DU667" s="1"/>
      <c r="DV667" s="1"/>
      <c r="DW667" s="1"/>
    </row>
    <row r="668" spans="1:127" ht="15" x14ac:dyDescent="0.2">
      <c r="A668" s="102">
        <f t="shared" si="417"/>
        <v>45544</v>
      </c>
      <c r="B668" s="103">
        <f t="shared" si="409"/>
        <v>309.13365219000002</v>
      </c>
      <c r="C668" s="180">
        <f t="shared" si="427"/>
        <v>290.63001001254383</v>
      </c>
      <c r="D668" s="104">
        <f t="shared" si="418"/>
        <v>1136.4090000000001</v>
      </c>
      <c r="E668" s="105">
        <f t="shared" si="404"/>
        <v>1143.3130000000001</v>
      </c>
      <c r="F668" s="106">
        <f t="shared" si="405"/>
        <v>45493</v>
      </c>
      <c r="G668" s="107">
        <f t="shared" si="410"/>
        <v>6.0752774749230909E-3</v>
      </c>
      <c r="H668" s="108">
        <f t="shared" si="423"/>
        <v>45555</v>
      </c>
      <c r="I668" s="108">
        <f t="shared" si="411"/>
        <v>45555</v>
      </c>
      <c r="J668" s="109">
        <f t="shared" si="419"/>
        <v>23</v>
      </c>
      <c r="K668" s="109">
        <f t="shared" si="408"/>
        <v>14</v>
      </c>
      <c r="L668" s="8">
        <f t="shared" si="420"/>
        <v>1.00369361</v>
      </c>
      <c r="M668" s="110">
        <f t="shared" si="407"/>
        <v>1.0081402800000001</v>
      </c>
      <c r="N668" s="110">
        <f t="shared" si="402"/>
        <v>1.0510507144897525</v>
      </c>
      <c r="O668" s="103">
        <f t="shared" si="406"/>
        <v>1.05493288</v>
      </c>
      <c r="P668" s="103">
        <f t="shared" si="412"/>
        <v>306.59515347000001</v>
      </c>
      <c r="Q668" s="11">
        <f t="shared" si="426"/>
        <v>0</v>
      </c>
      <c r="R668" s="30">
        <f t="shared" si="421"/>
        <v>0</v>
      </c>
      <c r="S668" s="8">
        <f t="shared" si="413"/>
        <v>0</v>
      </c>
      <c r="T668" s="113">
        <f t="shared" si="422"/>
        <v>0.16</v>
      </c>
      <c r="U668" s="111">
        <f t="shared" si="403"/>
        <v>14</v>
      </c>
      <c r="V668" s="111">
        <v>252</v>
      </c>
      <c r="W668" s="110">
        <f t="shared" si="414"/>
        <v>1.0082796439999999</v>
      </c>
      <c r="X668" s="103">
        <f t="shared" si="415"/>
        <v>2.5384987200000002</v>
      </c>
      <c r="Y668" s="103">
        <f t="shared" si="416"/>
        <v>0</v>
      </c>
      <c r="Z668" s="114" t="str">
        <f t="shared" si="424"/>
        <v>A+J=</v>
      </c>
      <c r="AA668" s="108">
        <f t="shared" si="425"/>
        <v>45555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22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3"/>
      <c r="DH668" s="1"/>
      <c r="DI668" s="1"/>
      <c r="DJ668" s="1"/>
      <c r="DK668" s="1"/>
      <c r="DL668" s="1"/>
      <c r="DM668" s="1"/>
      <c r="DN668" s="1"/>
      <c r="DO668" s="1"/>
      <c r="DP668" s="1"/>
      <c r="DQ668" s="4"/>
      <c r="DR668" s="1"/>
      <c r="DS668" s="1"/>
      <c r="DT668" s="1"/>
      <c r="DU668" s="1"/>
      <c r="DV668" s="1"/>
      <c r="DW668" s="1"/>
    </row>
    <row r="669" spans="1:127" ht="15" x14ac:dyDescent="0.2">
      <c r="A669" s="102">
        <f t="shared" si="417"/>
        <v>45545</v>
      </c>
      <c r="B669" s="103">
        <f t="shared" si="409"/>
        <v>309.39724395000002</v>
      </c>
      <c r="C669" s="180">
        <f t="shared" si="427"/>
        <v>290.63001001254383</v>
      </c>
      <c r="D669" s="104">
        <f t="shared" si="418"/>
        <v>1136.4090000000001</v>
      </c>
      <c r="E669" s="105">
        <f t="shared" si="404"/>
        <v>1143.3130000000001</v>
      </c>
      <c r="F669" s="106">
        <f t="shared" si="405"/>
        <v>45493</v>
      </c>
      <c r="G669" s="107">
        <f t="shared" si="410"/>
        <v>6.0752774749230909E-3</v>
      </c>
      <c r="H669" s="108">
        <f t="shared" si="423"/>
        <v>45555</v>
      </c>
      <c r="I669" s="108">
        <f t="shared" si="411"/>
        <v>45555</v>
      </c>
      <c r="J669" s="109">
        <f t="shared" si="419"/>
        <v>23</v>
      </c>
      <c r="K669" s="109">
        <f t="shared" si="408"/>
        <v>15</v>
      </c>
      <c r="L669" s="8">
        <f t="shared" si="420"/>
        <v>1.0039579599999999</v>
      </c>
      <c r="M669" s="110">
        <f t="shared" si="407"/>
        <v>1.0081402800000001</v>
      </c>
      <c r="N669" s="110">
        <f t="shared" si="402"/>
        <v>1.0510507144897525</v>
      </c>
      <c r="O669" s="103">
        <f t="shared" si="406"/>
        <v>1.05521073</v>
      </c>
      <c r="P669" s="103">
        <f t="shared" si="412"/>
        <v>306.67590502000002</v>
      </c>
      <c r="Q669" s="11">
        <f t="shared" si="426"/>
        <v>0</v>
      </c>
      <c r="R669" s="30">
        <f t="shared" si="421"/>
        <v>0</v>
      </c>
      <c r="S669" s="8">
        <f t="shared" si="413"/>
        <v>0</v>
      </c>
      <c r="T669" s="113">
        <f t="shared" si="422"/>
        <v>0.16</v>
      </c>
      <c r="U669" s="111">
        <f t="shared" si="403"/>
        <v>15</v>
      </c>
      <c r="V669" s="111">
        <v>252</v>
      </c>
      <c r="W669" s="110">
        <f t="shared" si="414"/>
        <v>1.008873664</v>
      </c>
      <c r="X669" s="103">
        <f t="shared" si="415"/>
        <v>2.7213389299999999</v>
      </c>
      <c r="Y669" s="103">
        <f t="shared" si="416"/>
        <v>0</v>
      </c>
      <c r="Z669" s="114" t="str">
        <f t="shared" si="424"/>
        <v>A+J=</v>
      </c>
      <c r="AA669" s="108">
        <f t="shared" si="425"/>
        <v>45555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22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3"/>
      <c r="DH669" s="1"/>
      <c r="DI669" s="1"/>
      <c r="DJ669" s="1"/>
      <c r="DK669" s="1"/>
      <c r="DL669" s="1"/>
      <c r="DM669" s="1"/>
      <c r="DN669" s="1"/>
      <c r="DO669" s="1"/>
      <c r="DP669" s="1"/>
      <c r="DQ669" s="4"/>
      <c r="DR669" s="1"/>
      <c r="DS669" s="1"/>
      <c r="DT669" s="1"/>
      <c r="DU669" s="1"/>
      <c r="DV669" s="1"/>
      <c r="DW669" s="1"/>
    </row>
    <row r="670" spans="1:127" ht="15" x14ac:dyDescent="0.2">
      <c r="A670" s="102">
        <f t="shared" si="417"/>
        <v>45546</v>
      </c>
      <c r="B670" s="103">
        <f t="shared" si="409"/>
        <v>309.66105923999999</v>
      </c>
      <c r="C670" s="180">
        <f t="shared" si="427"/>
        <v>290.63001001254383</v>
      </c>
      <c r="D670" s="104">
        <f t="shared" si="418"/>
        <v>1136.4090000000001</v>
      </c>
      <c r="E670" s="105">
        <f t="shared" si="404"/>
        <v>1143.3130000000001</v>
      </c>
      <c r="F670" s="106">
        <f t="shared" si="405"/>
        <v>45493</v>
      </c>
      <c r="G670" s="107">
        <f t="shared" si="410"/>
        <v>6.0752774749230909E-3</v>
      </c>
      <c r="H670" s="108">
        <f t="shared" si="423"/>
        <v>45555</v>
      </c>
      <c r="I670" s="108">
        <f t="shared" si="411"/>
        <v>45555</v>
      </c>
      <c r="J670" s="109">
        <f t="shared" si="419"/>
        <v>23</v>
      </c>
      <c r="K670" s="109">
        <f t="shared" si="408"/>
        <v>16</v>
      </c>
      <c r="L670" s="8">
        <f t="shared" si="420"/>
        <v>1.0042223800000001</v>
      </c>
      <c r="M670" s="110">
        <f t="shared" si="407"/>
        <v>1.0081402800000001</v>
      </c>
      <c r="N670" s="110">
        <f t="shared" si="402"/>
        <v>1.0510507144897525</v>
      </c>
      <c r="O670" s="103">
        <f t="shared" si="406"/>
        <v>1.05548865</v>
      </c>
      <c r="P670" s="103">
        <f t="shared" si="412"/>
        <v>306.75667691000001</v>
      </c>
      <c r="Q670" s="11">
        <f t="shared" si="426"/>
        <v>0</v>
      </c>
      <c r="R670" s="30">
        <f t="shared" si="421"/>
        <v>0</v>
      </c>
      <c r="S670" s="8">
        <f t="shared" si="413"/>
        <v>0</v>
      </c>
      <c r="T670" s="113">
        <f t="shared" si="422"/>
        <v>0.16</v>
      </c>
      <c r="U670" s="111">
        <f t="shared" si="403"/>
        <v>16</v>
      </c>
      <c r="V670" s="111">
        <v>252</v>
      </c>
      <c r="W670" s="110">
        <f t="shared" si="414"/>
        <v>1.0094680330000001</v>
      </c>
      <c r="X670" s="103">
        <f t="shared" si="415"/>
        <v>2.9043823299999998</v>
      </c>
      <c r="Y670" s="103">
        <f t="shared" si="416"/>
        <v>0</v>
      </c>
      <c r="Z670" s="114" t="str">
        <f t="shared" si="424"/>
        <v>A+J=</v>
      </c>
      <c r="AA670" s="108">
        <f t="shared" si="425"/>
        <v>45555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22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3"/>
      <c r="DH670" s="1"/>
      <c r="DI670" s="1"/>
      <c r="DJ670" s="1"/>
      <c r="DK670" s="1"/>
      <c r="DL670" s="1"/>
      <c r="DM670" s="1"/>
      <c r="DN670" s="1"/>
      <c r="DO670" s="1"/>
      <c r="DP670" s="1"/>
      <c r="DQ670" s="4"/>
      <c r="DR670" s="1"/>
      <c r="DS670" s="1"/>
      <c r="DT670" s="1"/>
      <c r="DU670" s="1"/>
      <c r="DV670" s="1"/>
      <c r="DW670" s="1"/>
    </row>
    <row r="671" spans="1:127" ht="15" x14ac:dyDescent="0.2">
      <c r="A671" s="102">
        <f t="shared" si="417"/>
        <v>45547</v>
      </c>
      <c r="B671" s="103">
        <f t="shared" si="409"/>
        <v>309.92509881000001</v>
      </c>
      <c r="C671" s="180">
        <f t="shared" si="427"/>
        <v>290.63001001254383</v>
      </c>
      <c r="D671" s="104">
        <f t="shared" si="418"/>
        <v>1136.4090000000001</v>
      </c>
      <c r="E671" s="105">
        <f t="shared" si="404"/>
        <v>1143.3130000000001</v>
      </c>
      <c r="F671" s="106">
        <f t="shared" si="405"/>
        <v>45493</v>
      </c>
      <c r="G671" s="107">
        <f t="shared" si="410"/>
        <v>6.0752774749230909E-3</v>
      </c>
      <c r="H671" s="108">
        <f t="shared" si="423"/>
        <v>45555</v>
      </c>
      <c r="I671" s="108">
        <f t="shared" si="411"/>
        <v>45555</v>
      </c>
      <c r="J671" s="109">
        <f t="shared" si="419"/>
        <v>23</v>
      </c>
      <c r="K671" s="109">
        <f t="shared" si="408"/>
        <v>17</v>
      </c>
      <c r="L671" s="8">
        <f t="shared" si="420"/>
        <v>1.00448687</v>
      </c>
      <c r="M671" s="110">
        <f t="shared" si="407"/>
        <v>1.0081402800000001</v>
      </c>
      <c r="N671" s="110">
        <f t="shared" ref="N671:N734" si="428">IF(I671&gt;I670,N670*M671,N670)</f>
        <v>1.0510507144897525</v>
      </c>
      <c r="O671" s="103">
        <f t="shared" si="406"/>
        <v>1.0557666400000001</v>
      </c>
      <c r="P671" s="103">
        <f t="shared" si="412"/>
        <v>306.83746915</v>
      </c>
      <c r="Q671" s="11">
        <f t="shared" si="426"/>
        <v>0</v>
      </c>
      <c r="R671" s="30">
        <f t="shared" si="421"/>
        <v>0</v>
      </c>
      <c r="S671" s="8">
        <f t="shared" si="413"/>
        <v>0</v>
      </c>
      <c r="T671" s="113">
        <f t="shared" si="422"/>
        <v>0.16</v>
      </c>
      <c r="U671" s="111">
        <f t="shared" si="403"/>
        <v>17</v>
      </c>
      <c r="V671" s="111">
        <v>252</v>
      </c>
      <c r="W671" s="110">
        <f t="shared" si="414"/>
        <v>1.0100627529999999</v>
      </c>
      <c r="X671" s="103">
        <f t="shared" si="415"/>
        <v>3.0876296600000002</v>
      </c>
      <c r="Y671" s="103">
        <f t="shared" si="416"/>
        <v>0</v>
      </c>
      <c r="Z671" s="114" t="str">
        <f t="shared" si="424"/>
        <v>A+J=</v>
      </c>
      <c r="AA671" s="108">
        <f t="shared" si="425"/>
        <v>45555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22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3"/>
      <c r="DH671" s="1"/>
      <c r="DI671" s="1"/>
      <c r="DJ671" s="1"/>
      <c r="DK671" s="1"/>
      <c r="DL671" s="1"/>
      <c r="DM671" s="1"/>
      <c r="DN671" s="1"/>
      <c r="DO671" s="1"/>
      <c r="DP671" s="1"/>
      <c r="DQ671" s="4"/>
      <c r="DR671" s="1"/>
      <c r="DS671" s="1"/>
      <c r="DT671" s="1"/>
      <c r="DU671" s="1"/>
      <c r="DV671" s="1"/>
      <c r="DW671" s="1"/>
    </row>
    <row r="672" spans="1:127" ht="15" x14ac:dyDescent="0.2">
      <c r="A672" s="102">
        <f t="shared" si="417"/>
        <v>45548</v>
      </c>
      <c r="B672" s="103">
        <f t="shared" si="409"/>
        <v>310.18936244999998</v>
      </c>
      <c r="C672" s="180">
        <f t="shared" si="427"/>
        <v>290.63001001254383</v>
      </c>
      <c r="D672" s="104">
        <f t="shared" si="418"/>
        <v>1136.4090000000001</v>
      </c>
      <c r="E672" s="105">
        <f t="shared" si="404"/>
        <v>1143.3130000000001</v>
      </c>
      <c r="F672" s="106">
        <f t="shared" si="405"/>
        <v>45493</v>
      </c>
      <c r="G672" s="107">
        <f t="shared" si="410"/>
        <v>6.0752774749230909E-3</v>
      </c>
      <c r="H672" s="108">
        <f t="shared" si="423"/>
        <v>45555</v>
      </c>
      <c r="I672" s="108">
        <f t="shared" si="411"/>
        <v>45555</v>
      </c>
      <c r="J672" s="109">
        <f t="shared" si="419"/>
        <v>23</v>
      </c>
      <c r="K672" s="109">
        <f t="shared" si="408"/>
        <v>18</v>
      </c>
      <c r="L672" s="8">
        <f t="shared" si="420"/>
        <v>1.00475143</v>
      </c>
      <c r="M672" s="110">
        <f t="shared" si="407"/>
        <v>1.0081402800000001</v>
      </c>
      <c r="N672" s="110">
        <f t="shared" si="428"/>
        <v>1.0510507144897525</v>
      </c>
      <c r="O672" s="103">
        <f t="shared" si="406"/>
        <v>1.0560446999999999</v>
      </c>
      <c r="P672" s="103">
        <f t="shared" si="412"/>
        <v>306.91828172999999</v>
      </c>
      <c r="Q672" s="11">
        <f t="shared" si="426"/>
        <v>0</v>
      </c>
      <c r="R672" s="30">
        <f t="shared" si="421"/>
        <v>0</v>
      </c>
      <c r="S672" s="8">
        <f t="shared" si="413"/>
        <v>0</v>
      </c>
      <c r="T672" s="113">
        <f t="shared" si="422"/>
        <v>0.16</v>
      </c>
      <c r="U672" s="111">
        <f t="shared" si="403"/>
        <v>18</v>
      </c>
      <c r="V672" s="111">
        <v>252</v>
      </c>
      <c r="W672" s="110">
        <f t="shared" si="414"/>
        <v>1.0106578230000001</v>
      </c>
      <c r="X672" s="103">
        <f t="shared" si="415"/>
        <v>3.2710807200000001</v>
      </c>
      <c r="Y672" s="103">
        <f t="shared" si="416"/>
        <v>0</v>
      </c>
      <c r="Z672" s="114" t="str">
        <f t="shared" si="424"/>
        <v>A+J=</v>
      </c>
      <c r="AA672" s="108">
        <f t="shared" si="425"/>
        <v>45555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22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3"/>
      <c r="DH672" s="1"/>
      <c r="DI672" s="1"/>
      <c r="DJ672" s="1"/>
      <c r="DK672" s="1"/>
      <c r="DL672" s="1"/>
      <c r="DM672" s="1"/>
      <c r="DN672" s="1"/>
      <c r="DO672" s="1"/>
      <c r="DP672" s="1"/>
      <c r="DQ672" s="4"/>
      <c r="DR672" s="1"/>
      <c r="DS672" s="1"/>
      <c r="DT672" s="1"/>
      <c r="DU672" s="1"/>
      <c r="DV672" s="1"/>
      <c r="DW672" s="1"/>
    </row>
    <row r="673" spans="1:127" ht="15" x14ac:dyDescent="0.2">
      <c r="A673" s="102">
        <f t="shared" si="417"/>
        <v>45549</v>
      </c>
      <c r="B673" s="103">
        <f t="shared" si="409"/>
        <v>310.45385353</v>
      </c>
      <c r="C673" s="180">
        <f t="shared" si="427"/>
        <v>290.63001001254383</v>
      </c>
      <c r="D673" s="104">
        <f t="shared" si="418"/>
        <v>1136.4090000000001</v>
      </c>
      <c r="E673" s="105">
        <f t="shared" si="404"/>
        <v>1143.3130000000001</v>
      </c>
      <c r="F673" s="106">
        <f t="shared" si="405"/>
        <v>45493</v>
      </c>
      <c r="G673" s="107">
        <f t="shared" si="410"/>
        <v>6.0752774749230909E-3</v>
      </c>
      <c r="H673" s="108">
        <f t="shared" si="423"/>
        <v>45555</v>
      </c>
      <c r="I673" s="108">
        <f t="shared" si="411"/>
        <v>45555</v>
      </c>
      <c r="J673" s="109">
        <f t="shared" si="419"/>
        <v>23</v>
      </c>
      <c r="K673" s="109">
        <f t="shared" si="408"/>
        <v>19</v>
      </c>
      <c r="L673" s="8">
        <f t="shared" si="420"/>
        <v>1.00501606</v>
      </c>
      <c r="M673" s="110">
        <f t="shared" si="407"/>
        <v>1.0081402800000001</v>
      </c>
      <c r="N673" s="110">
        <f t="shared" si="428"/>
        <v>1.0510507144897525</v>
      </c>
      <c r="O673" s="103">
        <f t="shared" si="406"/>
        <v>1.05632284</v>
      </c>
      <c r="P673" s="103">
        <f t="shared" si="412"/>
        <v>306.99911756</v>
      </c>
      <c r="Q673" s="11">
        <f t="shared" si="426"/>
        <v>0</v>
      </c>
      <c r="R673" s="30">
        <f t="shared" si="421"/>
        <v>0</v>
      </c>
      <c r="S673" s="8">
        <f t="shared" si="413"/>
        <v>0</v>
      </c>
      <c r="T673" s="113">
        <f t="shared" si="422"/>
        <v>0.16</v>
      </c>
      <c r="U673" s="111">
        <f t="shared" si="403"/>
        <v>19</v>
      </c>
      <c r="V673" s="111">
        <v>252</v>
      </c>
      <c r="W673" s="110">
        <f t="shared" si="414"/>
        <v>1.0112532439999999</v>
      </c>
      <c r="X673" s="103">
        <f t="shared" si="415"/>
        <v>3.4547359700000002</v>
      </c>
      <c r="Y673" s="103">
        <f t="shared" si="416"/>
        <v>0</v>
      </c>
      <c r="Z673" s="114" t="str">
        <f t="shared" si="424"/>
        <v>A+J=</v>
      </c>
      <c r="AA673" s="108">
        <f t="shared" si="425"/>
        <v>45555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22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3"/>
      <c r="DH673" s="1"/>
      <c r="DI673" s="1"/>
      <c r="DJ673" s="1"/>
      <c r="DK673" s="1"/>
      <c r="DL673" s="1"/>
      <c r="DM673" s="1"/>
      <c r="DN673" s="1"/>
      <c r="DO673" s="1"/>
      <c r="DP673" s="1"/>
      <c r="DQ673" s="4"/>
      <c r="DR673" s="1"/>
      <c r="DS673" s="1"/>
      <c r="DT673" s="1"/>
      <c r="DU673" s="1"/>
      <c r="DV673" s="1"/>
      <c r="DW673" s="1"/>
    </row>
    <row r="674" spans="1:127" ht="15" x14ac:dyDescent="0.2">
      <c r="A674" s="102">
        <f t="shared" si="417"/>
        <v>45550</v>
      </c>
      <c r="B674" s="103">
        <f t="shared" si="409"/>
        <v>310.45385353</v>
      </c>
      <c r="C674" s="180">
        <f t="shared" si="427"/>
        <v>290.63001001254383</v>
      </c>
      <c r="D674" s="104">
        <f t="shared" si="418"/>
        <v>1136.4090000000001</v>
      </c>
      <c r="E674" s="105">
        <f t="shared" si="404"/>
        <v>1143.3130000000001</v>
      </c>
      <c r="F674" s="106">
        <f t="shared" si="405"/>
        <v>45493</v>
      </c>
      <c r="G674" s="107">
        <f t="shared" si="410"/>
        <v>6.0752774749230909E-3</v>
      </c>
      <c r="H674" s="108">
        <f t="shared" si="423"/>
        <v>45555</v>
      </c>
      <c r="I674" s="108">
        <f t="shared" si="411"/>
        <v>45555</v>
      </c>
      <c r="J674" s="109">
        <f t="shared" si="419"/>
        <v>23</v>
      </c>
      <c r="K674" s="109">
        <f t="shared" si="408"/>
        <v>19</v>
      </c>
      <c r="L674" s="8">
        <f t="shared" si="420"/>
        <v>1.00501606</v>
      </c>
      <c r="M674" s="110">
        <f t="shared" si="407"/>
        <v>1.0081402800000001</v>
      </c>
      <c r="N674" s="110">
        <f t="shared" si="428"/>
        <v>1.0510507144897525</v>
      </c>
      <c r="O674" s="103">
        <f t="shared" si="406"/>
        <v>1.05632284</v>
      </c>
      <c r="P674" s="103">
        <f t="shared" si="412"/>
        <v>306.99911756</v>
      </c>
      <c r="Q674" s="11">
        <f t="shared" si="426"/>
        <v>0</v>
      </c>
      <c r="R674" s="30">
        <f t="shared" si="421"/>
        <v>0</v>
      </c>
      <c r="S674" s="8">
        <f t="shared" si="413"/>
        <v>0</v>
      </c>
      <c r="T674" s="113">
        <f t="shared" si="422"/>
        <v>0.16</v>
      </c>
      <c r="U674" s="111">
        <f t="shared" si="403"/>
        <v>19</v>
      </c>
      <c r="V674" s="111">
        <v>252</v>
      </c>
      <c r="W674" s="110">
        <f t="shared" si="414"/>
        <v>1.0112532439999999</v>
      </c>
      <c r="X674" s="103">
        <f t="shared" si="415"/>
        <v>3.4547359700000002</v>
      </c>
      <c r="Y674" s="103">
        <f t="shared" si="416"/>
        <v>0</v>
      </c>
      <c r="Z674" s="114" t="str">
        <f t="shared" si="424"/>
        <v>A+J=</v>
      </c>
      <c r="AA674" s="108">
        <f t="shared" si="425"/>
        <v>45555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22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3"/>
      <c r="DH674" s="1"/>
      <c r="DI674" s="1"/>
      <c r="DJ674" s="1"/>
      <c r="DK674" s="1"/>
      <c r="DL674" s="1"/>
      <c r="DM674" s="1"/>
      <c r="DN674" s="1"/>
      <c r="DO674" s="1"/>
      <c r="DP674" s="1"/>
      <c r="DQ674" s="4"/>
      <c r="DR674" s="1"/>
      <c r="DS674" s="1"/>
      <c r="DT674" s="1"/>
      <c r="DU674" s="1"/>
      <c r="DV674" s="1"/>
      <c r="DW674" s="1"/>
    </row>
    <row r="675" spans="1:127" ht="15" x14ac:dyDescent="0.2">
      <c r="A675" s="102">
        <f t="shared" si="417"/>
        <v>45551</v>
      </c>
      <c r="B675" s="103">
        <f t="shared" si="409"/>
        <v>310.45385353</v>
      </c>
      <c r="C675" s="180">
        <f t="shared" si="427"/>
        <v>290.63001001254383</v>
      </c>
      <c r="D675" s="104">
        <f t="shared" si="418"/>
        <v>1136.4090000000001</v>
      </c>
      <c r="E675" s="105">
        <f t="shared" si="404"/>
        <v>1143.3130000000001</v>
      </c>
      <c r="F675" s="106">
        <f t="shared" si="405"/>
        <v>45493</v>
      </c>
      <c r="G675" s="107">
        <f t="shared" si="410"/>
        <v>6.0752774749230909E-3</v>
      </c>
      <c r="H675" s="108">
        <f t="shared" si="423"/>
        <v>45555</v>
      </c>
      <c r="I675" s="108">
        <f t="shared" si="411"/>
        <v>45555</v>
      </c>
      <c r="J675" s="109">
        <f t="shared" si="419"/>
        <v>23</v>
      </c>
      <c r="K675" s="109">
        <f t="shared" si="408"/>
        <v>19</v>
      </c>
      <c r="L675" s="8">
        <f t="shared" si="420"/>
        <v>1.00501606</v>
      </c>
      <c r="M675" s="110">
        <f t="shared" si="407"/>
        <v>1.0081402800000001</v>
      </c>
      <c r="N675" s="110">
        <f t="shared" si="428"/>
        <v>1.0510507144897525</v>
      </c>
      <c r="O675" s="103">
        <f t="shared" si="406"/>
        <v>1.05632284</v>
      </c>
      <c r="P675" s="103">
        <f t="shared" si="412"/>
        <v>306.99911756</v>
      </c>
      <c r="Q675" s="11">
        <f t="shared" si="426"/>
        <v>0</v>
      </c>
      <c r="R675" s="30">
        <f t="shared" si="421"/>
        <v>0</v>
      </c>
      <c r="S675" s="8">
        <f t="shared" si="413"/>
        <v>0</v>
      </c>
      <c r="T675" s="113">
        <f t="shared" si="422"/>
        <v>0.16</v>
      </c>
      <c r="U675" s="111">
        <f t="shared" si="403"/>
        <v>19</v>
      </c>
      <c r="V675" s="111">
        <v>252</v>
      </c>
      <c r="W675" s="110">
        <f t="shared" si="414"/>
        <v>1.0112532439999999</v>
      </c>
      <c r="X675" s="103">
        <f t="shared" si="415"/>
        <v>3.4547359700000002</v>
      </c>
      <c r="Y675" s="103">
        <f t="shared" si="416"/>
        <v>0</v>
      </c>
      <c r="Z675" s="114" t="str">
        <f t="shared" si="424"/>
        <v>A+J=</v>
      </c>
      <c r="AA675" s="108">
        <f t="shared" si="425"/>
        <v>45555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22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3"/>
      <c r="DH675" s="1"/>
      <c r="DI675" s="1"/>
      <c r="DJ675" s="1"/>
      <c r="DK675" s="1"/>
      <c r="DL675" s="1"/>
      <c r="DM675" s="1"/>
      <c r="DN675" s="1"/>
      <c r="DO675" s="1"/>
      <c r="DP675" s="1"/>
      <c r="DQ675" s="4"/>
      <c r="DR675" s="1"/>
      <c r="DS675" s="1"/>
      <c r="DT675" s="1"/>
      <c r="DU675" s="1"/>
      <c r="DV675" s="1"/>
      <c r="DW675" s="1"/>
    </row>
    <row r="676" spans="1:127" ht="15" x14ac:dyDescent="0.2">
      <c r="A676" s="102">
        <f t="shared" si="417"/>
        <v>45552</v>
      </c>
      <c r="B676" s="103">
        <f t="shared" si="409"/>
        <v>310.71857187999996</v>
      </c>
      <c r="C676" s="180">
        <f t="shared" si="427"/>
        <v>290.63001001254383</v>
      </c>
      <c r="D676" s="104">
        <f t="shared" si="418"/>
        <v>1136.4090000000001</v>
      </c>
      <c r="E676" s="105">
        <f t="shared" si="404"/>
        <v>1143.3130000000001</v>
      </c>
      <c r="F676" s="106">
        <f t="shared" si="405"/>
        <v>45493</v>
      </c>
      <c r="G676" s="107">
        <f t="shared" si="410"/>
        <v>6.0752774749230909E-3</v>
      </c>
      <c r="H676" s="108">
        <f t="shared" si="423"/>
        <v>45555</v>
      </c>
      <c r="I676" s="108">
        <f t="shared" si="411"/>
        <v>45555</v>
      </c>
      <c r="J676" s="109">
        <f t="shared" si="419"/>
        <v>23</v>
      </c>
      <c r="K676" s="109">
        <f t="shared" si="408"/>
        <v>20</v>
      </c>
      <c r="L676" s="8">
        <f t="shared" si="420"/>
        <v>1.00528076</v>
      </c>
      <c r="M676" s="110">
        <f t="shared" si="407"/>
        <v>1.0081402800000001</v>
      </c>
      <c r="N676" s="110">
        <f t="shared" si="428"/>
        <v>1.0510507144897525</v>
      </c>
      <c r="O676" s="103">
        <f t="shared" si="406"/>
        <v>1.05660106</v>
      </c>
      <c r="P676" s="103">
        <f t="shared" si="412"/>
        <v>307.07997663999998</v>
      </c>
      <c r="Q676" s="11">
        <f t="shared" si="426"/>
        <v>0</v>
      </c>
      <c r="R676" s="30">
        <f t="shared" si="421"/>
        <v>0</v>
      </c>
      <c r="S676" s="8">
        <f t="shared" si="413"/>
        <v>0</v>
      </c>
      <c r="T676" s="113">
        <f t="shared" si="422"/>
        <v>0.16</v>
      </c>
      <c r="U676" s="111">
        <f t="shared" si="403"/>
        <v>20</v>
      </c>
      <c r="V676" s="111">
        <v>252</v>
      </c>
      <c r="W676" s="110">
        <f t="shared" si="414"/>
        <v>1.0118490149999999</v>
      </c>
      <c r="X676" s="103">
        <f t="shared" si="415"/>
        <v>3.6385952399999999</v>
      </c>
      <c r="Y676" s="103">
        <f t="shared" si="416"/>
        <v>0</v>
      </c>
      <c r="Z676" s="114" t="str">
        <f t="shared" si="424"/>
        <v>A+J=</v>
      </c>
      <c r="AA676" s="108">
        <f t="shared" si="425"/>
        <v>45555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22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3"/>
      <c r="DH676" s="1"/>
      <c r="DI676" s="1"/>
      <c r="DJ676" s="1"/>
      <c r="DK676" s="1"/>
      <c r="DL676" s="1"/>
      <c r="DM676" s="1"/>
      <c r="DN676" s="1"/>
      <c r="DO676" s="1"/>
      <c r="DP676" s="1"/>
      <c r="DQ676" s="4"/>
      <c r="DR676" s="1"/>
      <c r="DS676" s="1"/>
      <c r="DT676" s="1"/>
      <c r="DU676" s="1"/>
      <c r="DV676" s="1"/>
      <c r="DW676" s="1"/>
    </row>
    <row r="677" spans="1:127" ht="15" x14ac:dyDescent="0.2">
      <c r="A677" s="102">
        <f t="shared" si="417"/>
        <v>45553</v>
      </c>
      <c r="B677" s="103">
        <f t="shared" si="409"/>
        <v>310.98351235999996</v>
      </c>
      <c r="C677" s="180">
        <f t="shared" si="427"/>
        <v>290.63001001254383</v>
      </c>
      <c r="D677" s="104">
        <f t="shared" si="418"/>
        <v>1136.4090000000001</v>
      </c>
      <c r="E677" s="105">
        <f t="shared" si="404"/>
        <v>1143.3130000000001</v>
      </c>
      <c r="F677" s="106">
        <f t="shared" si="405"/>
        <v>45493</v>
      </c>
      <c r="G677" s="107">
        <f t="shared" si="410"/>
        <v>6.0752774749230909E-3</v>
      </c>
      <c r="H677" s="108">
        <f t="shared" si="423"/>
        <v>45555</v>
      </c>
      <c r="I677" s="108">
        <f t="shared" si="411"/>
        <v>45555</v>
      </c>
      <c r="J677" s="109">
        <f t="shared" si="419"/>
        <v>23</v>
      </c>
      <c r="K677" s="109">
        <f t="shared" si="408"/>
        <v>21</v>
      </c>
      <c r="L677" s="8">
        <f t="shared" si="420"/>
        <v>1.00554553</v>
      </c>
      <c r="M677" s="110">
        <f t="shared" si="407"/>
        <v>1.0081402800000001</v>
      </c>
      <c r="N677" s="110">
        <f t="shared" si="428"/>
        <v>1.0510507144897525</v>
      </c>
      <c r="O677" s="103">
        <f t="shared" si="406"/>
        <v>1.0568793400000001</v>
      </c>
      <c r="P677" s="103">
        <f t="shared" si="412"/>
        <v>307.16085315999999</v>
      </c>
      <c r="Q677" s="11">
        <f t="shared" si="426"/>
        <v>0</v>
      </c>
      <c r="R677" s="30">
        <f t="shared" si="421"/>
        <v>0</v>
      </c>
      <c r="S677" s="8">
        <f t="shared" si="413"/>
        <v>0</v>
      </c>
      <c r="T677" s="113">
        <f t="shared" si="422"/>
        <v>0.16</v>
      </c>
      <c r="U677" s="111">
        <f t="shared" ref="U677:U740" si="429">IF(Q676&gt;0,1,IF(K677=K676,U676,U676+1))</f>
        <v>21</v>
      </c>
      <c r="V677" s="111">
        <v>252</v>
      </c>
      <c r="W677" s="110">
        <f t="shared" si="414"/>
        <v>1.0124451379999999</v>
      </c>
      <c r="X677" s="103">
        <f t="shared" si="415"/>
        <v>3.8226591999999999</v>
      </c>
      <c r="Y677" s="103">
        <f t="shared" si="416"/>
        <v>0</v>
      </c>
      <c r="Z677" s="114" t="str">
        <f t="shared" si="424"/>
        <v>A+J=</v>
      </c>
      <c r="AA677" s="108">
        <f t="shared" si="425"/>
        <v>45555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22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3"/>
      <c r="DH677" s="1"/>
      <c r="DI677" s="1"/>
      <c r="DJ677" s="1"/>
      <c r="DK677" s="1"/>
      <c r="DL677" s="1"/>
      <c r="DM677" s="1"/>
      <c r="DN677" s="1"/>
      <c r="DO677" s="1"/>
      <c r="DP677" s="1"/>
      <c r="DQ677" s="4"/>
      <c r="DR677" s="1"/>
      <c r="DS677" s="1"/>
      <c r="DT677" s="1"/>
      <c r="DU677" s="1"/>
      <c r="DV677" s="1"/>
      <c r="DW677" s="1"/>
    </row>
    <row r="678" spans="1:127" ht="15" x14ac:dyDescent="0.2">
      <c r="A678" s="102">
        <f t="shared" si="417"/>
        <v>45554</v>
      </c>
      <c r="B678" s="103">
        <f t="shared" si="409"/>
        <v>311.24867770999998</v>
      </c>
      <c r="C678" s="180">
        <f t="shared" si="427"/>
        <v>290.63001001254383</v>
      </c>
      <c r="D678" s="104">
        <f t="shared" si="418"/>
        <v>1136.4090000000001</v>
      </c>
      <c r="E678" s="105">
        <f t="shared" si="404"/>
        <v>1143.3130000000001</v>
      </c>
      <c r="F678" s="106">
        <f t="shared" si="405"/>
        <v>45493</v>
      </c>
      <c r="G678" s="107">
        <f t="shared" si="410"/>
        <v>6.0752774749230909E-3</v>
      </c>
      <c r="H678" s="108">
        <f t="shared" si="423"/>
        <v>45555</v>
      </c>
      <c r="I678" s="108">
        <f t="shared" si="411"/>
        <v>45555</v>
      </c>
      <c r="J678" s="109">
        <f t="shared" si="419"/>
        <v>23</v>
      </c>
      <c r="K678" s="109">
        <f t="shared" si="408"/>
        <v>22</v>
      </c>
      <c r="L678" s="8">
        <f t="shared" si="420"/>
        <v>1.0058103599999999</v>
      </c>
      <c r="M678" s="110">
        <f t="shared" si="407"/>
        <v>1.0081402800000001</v>
      </c>
      <c r="N678" s="110">
        <f t="shared" si="428"/>
        <v>1.0510507144897525</v>
      </c>
      <c r="O678" s="103">
        <f t="shared" si="406"/>
        <v>1.0571576899999999</v>
      </c>
      <c r="P678" s="103">
        <f t="shared" si="412"/>
        <v>307.24175001999998</v>
      </c>
      <c r="Q678" s="11">
        <f t="shared" si="426"/>
        <v>0</v>
      </c>
      <c r="R678" s="30">
        <f t="shared" si="421"/>
        <v>0</v>
      </c>
      <c r="S678" s="8">
        <f t="shared" si="413"/>
        <v>0</v>
      </c>
      <c r="T678" s="113">
        <f t="shared" si="422"/>
        <v>0.16</v>
      </c>
      <c r="U678" s="111">
        <f t="shared" si="429"/>
        <v>22</v>
      </c>
      <c r="V678" s="111">
        <v>252</v>
      </c>
      <c r="W678" s="110">
        <f t="shared" si="414"/>
        <v>1.0130416120000001</v>
      </c>
      <c r="X678" s="103">
        <f t="shared" si="415"/>
        <v>4.0069276900000004</v>
      </c>
      <c r="Y678" s="103">
        <f t="shared" si="416"/>
        <v>0</v>
      </c>
      <c r="Z678" s="114" t="str">
        <f t="shared" si="424"/>
        <v>A+J=</v>
      </c>
      <c r="AA678" s="108">
        <f t="shared" si="425"/>
        <v>45555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22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3"/>
      <c r="DH678" s="1"/>
      <c r="DI678" s="1"/>
      <c r="DJ678" s="1"/>
      <c r="DK678" s="1"/>
      <c r="DL678" s="1"/>
      <c r="DM678" s="1"/>
      <c r="DN678" s="1"/>
      <c r="DO678" s="1"/>
      <c r="DP678" s="1"/>
      <c r="DQ678" s="4"/>
      <c r="DR678" s="1"/>
      <c r="DS678" s="1"/>
      <c r="DT678" s="1"/>
      <c r="DU678" s="1"/>
      <c r="DV678" s="1"/>
      <c r="DW678" s="1"/>
    </row>
    <row r="679" spans="1:127" ht="15" x14ac:dyDescent="0.2">
      <c r="A679" s="102">
        <f t="shared" si="417"/>
        <v>45555</v>
      </c>
      <c r="B679" s="103">
        <f t="shared" si="409"/>
        <v>311.51407395000001</v>
      </c>
      <c r="C679" s="180">
        <f t="shared" si="427"/>
        <v>290.63001001254383</v>
      </c>
      <c r="D679" s="104">
        <f t="shared" si="418"/>
        <v>1136.4090000000001</v>
      </c>
      <c r="E679" s="105">
        <f t="shared" si="404"/>
        <v>1143.3130000000001</v>
      </c>
      <c r="F679" s="106">
        <f t="shared" si="405"/>
        <v>45493</v>
      </c>
      <c r="G679" s="107">
        <f t="shared" si="410"/>
        <v>6.0752774749230909E-3</v>
      </c>
      <c r="H679" s="108">
        <f t="shared" si="423"/>
        <v>45586</v>
      </c>
      <c r="I679" s="108">
        <f t="shared" si="411"/>
        <v>45555</v>
      </c>
      <c r="J679" s="109">
        <f t="shared" si="419"/>
        <v>23</v>
      </c>
      <c r="K679" s="109">
        <f t="shared" si="408"/>
        <v>23</v>
      </c>
      <c r="L679" s="8">
        <f t="shared" si="420"/>
        <v>1.00607527</v>
      </c>
      <c r="M679" s="110">
        <f t="shared" si="407"/>
        <v>1.0081402800000001</v>
      </c>
      <c r="N679" s="110">
        <f t="shared" si="428"/>
        <v>1.0510507144897525</v>
      </c>
      <c r="O679" s="103">
        <f t="shared" si="406"/>
        <v>1.0574361299999999</v>
      </c>
      <c r="P679" s="103">
        <f t="shared" si="412"/>
        <v>307.32267303999998</v>
      </c>
      <c r="Q679" s="11">
        <f t="shared" si="426"/>
        <v>22</v>
      </c>
      <c r="R679" s="30">
        <f t="shared" si="421"/>
        <v>7.7421000000000004E-2</v>
      </c>
      <c r="S679" s="8">
        <f t="shared" si="413"/>
        <v>23.79322866</v>
      </c>
      <c r="T679" s="113">
        <f t="shared" si="422"/>
        <v>0.16</v>
      </c>
      <c r="U679" s="111">
        <f t="shared" si="429"/>
        <v>23</v>
      </c>
      <c r="V679" s="111">
        <v>252</v>
      </c>
      <c r="W679" s="110">
        <f t="shared" si="414"/>
        <v>1.013638437</v>
      </c>
      <c r="X679" s="103">
        <f t="shared" si="415"/>
        <v>4.1914009099999996</v>
      </c>
      <c r="Y679" s="103">
        <f t="shared" si="416"/>
        <v>27.984629569999999</v>
      </c>
      <c r="Z679" s="114" t="str">
        <f t="shared" si="424"/>
        <v>A+J=</v>
      </c>
      <c r="AA679" s="108">
        <f t="shared" si="425"/>
        <v>45555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22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3"/>
      <c r="DH679" s="1"/>
      <c r="DI679" s="1"/>
      <c r="DJ679" s="1"/>
      <c r="DK679" s="1"/>
      <c r="DL679" s="1"/>
      <c r="DM679" s="1"/>
      <c r="DN679" s="1"/>
      <c r="DO679" s="1"/>
      <c r="DP679" s="1"/>
      <c r="DQ679" s="4"/>
      <c r="DR679" s="1"/>
      <c r="DS679" s="1"/>
      <c r="DT679" s="1"/>
      <c r="DU679" s="1"/>
      <c r="DV679" s="1"/>
      <c r="DW679" s="1"/>
    </row>
    <row r="680" spans="1:127" ht="15" x14ac:dyDescent="0.2">
      <c r="A680" s="102">
        <f t="shared" si="417"/>
        <v>45556</v>
      </c>
      <c r="B680" s="103">
        <f t="shared" si="409"/>
        <v>283.73497195000004</v>
      </c>
      <c r="C680" s="180">
        <f t="shared" si="427"/>
        <v>268.12914401697776</v>
      </c>
      <c r="D680" s="104">
        <f t="shared" si="418"/>
        <v>1143.3130000000001</v>
      </c>
      <c r="E680" s="105">
        <f t="shared" ref="E680:E743" si="430">IF($K680=1,VLOOKUP($A679,$AO$10:$AS$165,4),E679)</f>
        <v>1146.575</v>
      </c>
      <c r="F680" s="106">
        <f t="shared" ref="F680:F743" si="431">IF($K680=1,VLOOKUP($A679,$AO$10:$AS$165,5),F679)</f>
        <v>45524</v>
      </c>
      <c r="G680" s="107">
        <f t="shared" si="410"/>
        <v>2.8531119649648495E-3</v>
      </c>
      <c r="H680" s="108">
        <f t="shared" si="423"/>
        <v>45586</v>
      </c>
      <c r="I680" s="108">
        <f t="shared" si="411"/>
        <v>45586</v>
      </c>
      <c r="J680" s="109">
        <f t="shared" si="419"/>
        <v>21</v>
      </c>
      <c r="K680" s="109">
        <f t="shared" si="408"/>
        <v>1</v>
      </c>
      <c r="L680" s="8">
        <f t="shared" si="420"/>
        <v>1.0001356699999999</v>
      </c>
      <c r="M680" s="110">
        <f t="shared" si="407"/>
        <v>1.00607527</v>
      </c>
      <c r="N680" s="110">
        <f t="shared" si="428"/>
        <v>1.0574361313639706</v>
      </c>
      <c r="O680" s="103">
        <f t="shared" si="406"/>
        <v>1.05757959</v>
      </c>
      <c r="P680" s="103">
        <f t="shared" si="412"/>
        <v>283.56791019000002</v>
      </c>
      <c r="Q680" s="11">
        <f t="shared" si="426"/>
        <v>0</v>
      </c>
      <c r="R680" s="30">
        <f t="shared" si="421"/>
        <v>0</v>
      </c>
      <c r="S680" s="8">
        <f t="shared" si="413"/>
        <v>0</v>
      </c>
      <c r="T680" s="113">
        <f t="shared" si="422"/>
        <v>0.16</v>
      </c>
      <c r="U680" s="111">
        <f t="shared" si="429"/>
        <v>1</v>
      </c>
      <c r="V680" s="111">
        <v>252</v>
      </c>
      <c r="W680" s="110">
        <f t="shared" si="414"/>
        <v>1.0005891419999999</v>
      </c>
      <c r="X680" s="103">
        <f t="shared" si="415"/>
        <v>0.16706176</v>
      </c>
      <c r="Y680" s="103">
        <f t="shared" si="416"/>
        <v>0</v>
      </c>
      <c r="Z680" s="114" t="str">
        <f t="shared" si="424"/>
        <v>A+J=</v>
      </c>
      <c r="AA680" s="108">
        <f t="shared" si="425"/>
        <v>45586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22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3"/>
      <c r="DH680" s="1"/>
      <c r="DI680" s="1"/>
      <c r="DJ680" s="1"/>
      <c r="DK680" s="1"/>
      <c r="DL680" s="1"/>
      <c r="DM680" s="1"/>
      <c r="DN680" s="1"/>
      <c r="DO680" s="1"/>
      <c r="DP680" s="1"/>
      <c r="DQ680" s="4"/>
      <c r="DR680" s="1"/>
      <c r="DS680" s="1"/>
      <c r="DT680" s="1"/>
      <c r="DU680" s="1"/>
      <c r="DV680" s="1"/>
      <c r="DW680" s="1"/>
    </row>
    <row r="681" spans="1:127" ht="15" x14ac:dyDescent="0.2">
      <c r="A681" s="102">
        <f t="shared" si="417"/>
        <v>45557</v>
      </c>
      <c r="B681" s="103">
        <f t="shared" si="409"/>
        <v>283.73497195000004</v>
      </c>
      <c r="C681" s="180">
        <f t="shared" si="427"/>
        <v>268.12914401697776</v>
      </c>
      <c r="D681" s="104">
        <f t="shared" si="418"/>
        <v>1143.3130000000001</v>
      </c>
      <c r="E681" s="105">
        <f t="shared" si="430"/>
        <v>1146.575</v>
      </c>
      <c r="F681" s="106">
        <f t="shared" si="431"/>
        <v>45524</v>
      </c>
      <c r="G681" s="107">
        <f t="shared" si="410"/>
        <v>2.8531119649648495E-3</v>
      </c>
      <c r="H681" s="108">
        <f t="shared" si="423"/>
        <v>45586</v>
      </c>
      <c r="I681" s="108">
        <f t="shared" si="411"/>
        <v>45586</v>
      </c>
      <c r="J681" s="109">
        <f t="shared" si="419"/>
        <v>21</v>
      </c>
      <c r="K681" s="109">
        <f t="shared" si="408"/>
        <v>1</v>
      </c>
      <c r="L681" s="8">
        <f t="shared" si="420"/>
        <v>1.0001356699999999</v>
      </c>
      <c r="M681" s="110">
        <f t="shared" si="407"/>
        <v>1.00607527</v>
      </c>
      <c r="N681" s="110">
        <f t="shared" si="428"/>
        <v>1.0574361313639706</v>
      </c>
      <c r="O681" s="103">
        <f t="shared" ref="O681:O744" si="432">TRUNC(TRUNC((L681*N681),15),8)</f>
        <v>1.05757959</v>
      </c>
      <c r="P681" s="103">
        <f t="shared" si="412"/>
        <v>283.56791019000002</v>
      </c>
      <c r="Q681" s="11">
        <f t="shared" si="426"/>
        <v>0</v>
      </c>
      <c r="R681" s="30">
        <f t="shared" si="421"/>
        <v>0</v>
      </c>
      <c r="S681" s="8">
        <f t="shared" si="413"/>
        <v>0</v>
      </c>
      <c r="T681" s="113">
        <f t="shared" si="422"/>
        <v>0.16</v>
      </c>
      <c r="U681" s="111">
        <f t="shared" si="429"/>
        <v>1</v>
      </c>
      <c r="V681" s="111">
        <v>252</v>
      </c>
      <c r="W681" s="110">
        <f t="shared" si="414"/>
        <v>1.0005891419999999</v>
      </c>
      <c r="X681" s="103">
        <f t="shared" si="415"/>
        <v>0.16706176</v>
      </c>
      <c r="Y681" s="103">
        <f t="shared" si="416"/>
        <v>0</v>
      </c>
      <c r="Z681" s="114" t="str">
        <f t="shared" si="424"/>
        <v>A+J=</v>
      </c>
      <c r="AA681" s="108">
        <f t="shared" si="425"/>
        <v>45586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22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3"/>
      <c r="DH681" s="1"/>
      <c r="DI681" s="1"/>
      <c r="DJ681" s="1"/>
      <c r="DK681" s="1"/>
      <c r="DL681" s="1"/>
      <c r="DM681" s="1"/>
      <c r="DN681" s="1"/>
      <c r="DO681" s="1"/>
      <c r="DP681" s="1"/>
      <c r="DQ681" s="4"/>
      <c r="DR681" s="1"/>
      <c r="DS681" s="1"/>
      <c r="DT681" s="1"/>
      <c r="DU681" s="1"/>
      <c r="DV681" s="1"/>
      <c r="DW681" s="1"/>
    </row>
    <row r="682" spans="1:127" ht="15" x14ac:dyDescent="0.2">
      <c r="A682" s="102">
        <f t="shared" si="417"/>
        <v>45558</v>
      </c>
      <c r="B682" s="103">
        <f t="shared" si="409"/>
        <v>283.73497195000004</v>
      </c>
      <c r="C682" s="180">
        <f t="shared" si="427"/>
        <v>268.12914401697776</v>
      </c>
      <c r="D682" s="104">
        <f t="shared" si="418"/>
        <v>1143.3130000000001</v>
      </c>
      <c r="E682" s="105">
        <f t="shared" si="430"/>
        <v>1146.575</v>
      </c>
      <c r="F682" s="106">
        <f t="shared" si="431"/>
        <v>45524</v>
      </c>
      <c r="G682" s="107">
        <f t="shared" si="410"/>
        <v>2.8531119649648495E-3</v>
      </c>
      <c r="H682" s="108">
        <f t="shared" si="423"/>
        <v>45586</v>
      </c>
      <c r="I682" s="108">
        <f t="shared" si="411"/>
        <v>45586</v>
      </c>
      <c r="J682" s="109">
        <f t="shared" si="419"/>
        <v>21</v>
      </c>
      <c r="K682" s="109">
        <f t="shared" si="408"/>
        <v>1</v>
      </c>
      <c r="L682" s="8">
        <f t="shared" si="420"/>
        <v>1.0001356699999999</v>
      </c>
      <c r="M682" s="110">
        <f t="shared" ref="M682:M745" si="433">IF(I682&gt;I681,L681,M681)</f>
        <v>1.00607527</v>
      </c>
      <c r="N682" s="110">
        <f t="shared" si="428"/>
        <v>1.0574361313639706</v>
      </c>
      <c r="O682" s="103">
        <f t="shared" si="432"/>
        <v>1.05757959</v>
      </c>
      <c r="P682" s="103">
        <f t="shared" si="412"/>
        <v>283.56791019000002</v>
      </c>
      <c r="Q682" s="11">
        <f t="shared" si="426"/>
        <v>0</v>
      </c>
      <c r="R682" s="30">
        <f t="shared" si="421"/>
        <v>0</v>
      </c>
      <c r="S682" s="8">
        <f t="shared" si="413"/>
        <v>0</v>
      </c>
      <c r="T682" s="113">
        <f t="shared" si="422"/>
        <v>0.16</v>
      </c>
      <c r="U682" s="111">
        <f t="shared" si="429"/>
        <v>1</v>
      </c>
      <c r="V682" s="111">
        <v>252</v>
      </c>
      <c r="W682" s="110">
        <f t="shared" si="414"/>
        <v>1.0005891419999999</v>
      </c>
      <c r="X682" s="103">
        <f t="shared" si="415"/>
        <v>0.16706176</v>
      </c>
      <c r="Y682" s="103">
        <f t="shared" si="416"/>
        <v>0</v>
      </c>
      <c r="Z682" s="114" t="str">
        <f t="shared" si="424"/>
        <v>A+J=</v>
      </c>
      <c r="AA682" s="108">
        <f t="shared" si="425"/>
        <v>45586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22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3"/>
      <c r="DH682" s="1"/>
      <c r="DI682" s="1"/>
      <c r="DJ682" s="1"/>
      <c r="DK682" s="1"/>
      <c r="DL682" s="1"/>
      <c r="DM682" s="1"/>
      <c r="DN682" s="1"/>
      <c r="DO682" s="1"/>
      <c r="DP682" s="1"/>
      <c r="DQ682" s="4"/>
      <c r="DR682" s="1"/>
      <c r="DS682" s="1"/>
      <c r="DT682" s="1"/>
      <c r="DU682" s="1"/>
      <c r="DV682" s="1"/>
      <c r="DW682" s="1"/>
    </row>
    <row r="683" spans="1:127" ht="15" x14ac:dyDescent="0.2">
      <c r="A683" s="102">
        <f t="shared" si="417"/>
        <v>45559</v>
      </c>
      <c r="B683" s="103">
        <f t="shared" si="409"/>
        <v>283.94065103000003</v>
      </c>
      <c r="C683" s="180">
        <f t="shared" si="427"/>
        <v>268.12914401697776</v>
      </c>
      <c r="D683" s="104">
        <f t="shared" si="418"/>
        <v>1143.3130000000001</v>
      </c>
      <c r="E683" s="105">
        <f t="shared" si="430"/>
        <v>1146.575</v>
      </c>
      <c r="F683" s="106">
        <f t="shared" si="431"/>
        <v>45524</v>
      </c>
      <c r="G683" s="107">
        <f t="shared" si="410"/>
        <v>2.8531119649648495E-3</v>
      </c>
      <c r="H683" s="108">
        <f t="shared" si="423"/>
        <v>45586</v>
      </c>
      <c r="I683" s="108">
        <f t="shared" si="411"/>
        <v>45586</v>
      </c>
      <c r="J683" s="109">
        <f t="shared" si="419"/>
        <v>21</v>
      </c>
      <c r="K683" s="109">
        <f t="shared" si="408"/>
        <v>2</v>
      </c>
      <c r="L683" s="8">
        <f t="shared" si="420"/>
        <v>1.0002713700000001</v>
      </c>
      <c r="M683" s="110">
        <f t="shared" si="433"/>
        <v>1.00607527</v>
      </c>
      <c r="N683" s="110">
        <f t="shared" si="428"/>
        <v>1.0574361313639706</v>
      </c>
      <c r="O683" s="103">
        <f t="shared" si="432"/>
        <v>1.0577230799999999</v>
      </c>
      <c r="P683" s="103">
        <f t="shared" si="412"/>
        <v>283.60638404000002</v>
      </c>
      <c r="Q683" s="11">
        <f t="shared" si="426"/>
        <v>0</v>
      </c>
      <c r="R683" s="30">
        <f t="shared" si="421"/>
        <v>0</v>
      </c>
      <c r="S683" s="8">
        <f t="shared" si="413"/>
        <v>0</v>
      </c>
      <c r="T683" s="113">
        <f t="shared" si="422"/>
        <v>0.16</v>
      </c>
      <c r="U683" s="111">
        <f t="shared" si="429"/>
        <v>2</v>
      </c>
      <c r="V683" s="111">
        <v>252</v>
      </c>
      <c r="W683" s="110">
        <f t="shared" si="414"/>
        <v>1.0011786300000001</v>
      </c>
      <c r="X683" s="103">
        <f t="shared" si="415"/>
        <v>0.33426698999999999</v>
      </c>
      <c r="Y683" s="103">
        <f t="shared" si="416"/>
        <v>0</v>
      </c>
      <c r="Z683" s="114" t="str">
        <f t="shared" si="424"/>
        <v>A+J=</v>
      </c>
      <c r="AA683" s="108">
        <f t="shared" si="425"/>
        <v>45586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22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3"/>
      <c r="DH683" s="1"/>
      <c r="DI683" s="1"/>
      <c r="DJ683" s="1"/>
      <c r="DK683" s="1"/>
      <c r="DL683" s="1"/>
      <c r="DM683" s="1"/>
      <c r="DN683" s="1"/>
      <c r="DO683" s="1"/>
      <c r="DP683" s="1"/>
      <c r="DQ683" s="4"/>
      <c r="DR683" s="1"/>
      <c r="DS683" s="1"/>
      <c r="DT683" s="1"/>
      <c r="DU683" s="1"/>
      <c r="DV683" s="1"/>
      <c r="DW683" s="1"/>
    </row>
    <row r="684" spans="1:127" ht="15" x14ac:dyDescent="0.2">
      <c r="A684" s="102">
        <f t="shared" si="417"/>
        <v>45560</v>
      </c>
      <c r="B684" s="103">
        <f t="shared" si="409"/>
        <v>284.14647984000004</v>
      </c>
      <c r="C684" s="180">
        <f t="shared" si="427"/>
        <v>268.12914401697776</v>
      </c>
      <c r="D684" s="104">
        <f t="shared" si="418"/>
        <v>1143.3130000000001</v>
      </c>
      <c r="E684" s="105">
        <f t="shared" si="430"/>
        <v>1146.575</v>
      </c>
      <c r="F684" s="106">
        <f t="shared" si="431"/>
        <v>45524</v>
      </c>
      <c r="G684" s="107">
        <f t="shared" si="410"/>
        <v>2.8531119649648495E-3</v>
      </c>
      <c r="H684" s="108">
        <f t="shared" si="423"/>
        <v>45586</v>
      </c>
      <c r="I684" s="108">
        <f t="shared" si="411"/>
        <v>45586</v>
      </c>
      <c r="J684" s="109">
        <f t="shared" si="419"/>
        <v>21</v>
      </c>
      <c r="K684" s="109">
        <f t="shared" ref="K684:K747" si="434">(J684-(NETWORKDAYS(A684,I684,AD$171:AD$502)-1))</f>
        <v>3</v>
      </c>
      <c r="L684" s="8">
        <f t="shared" si="420"/>
        <v>1.00040708</v>
      </c>
      <c r="M684" s="110">
        <f t="shared" si="433"/>
        <v>1.00607527</v>
      </c>
      <c r="N684" s="110">
        <f t="shared" si="428"/>
        <v>1.0574361313639706</v>
      </c>
      <c r="O684" s="103">
        <f t="shared" si="432"/>
        <v>1.0578665899999999</v>
      </c>
      <c r="P684" s="103">
        <f t="shared" si="412"/>
        <v>283.64486326000002</v>
      </c>
      <c r="Q684" s="11">
        <f t="shared" si="426"/>
        <v>0</v>
      </c>
      <c r="R684" s="30">
        <f t="shared" si="421"/>
        <v>0</v>
      </c>
      <c r="S684" s="8">
        <f t="shared" si="413"/>
        <v>0</v>
      </c>
      <c r="T684" s="113">
        <f t="shared" si="422"/>
        <v>0.16</v>
      </c>
      <c r="U684" s="111">
        <f t="shared" si="429"/>
        <v>3</v>
      </c>
      <c r="V684" s="111">
        <v>252</v>
      </c>
      <c r="W684" s="110">
        <f t="shared" si="414"/>
        <v>1.001768467</v>
      </c>
      <c r="X684" s="103">
        <f t="shared" si="415"/>
        <v>0.50161657999999998</v>
      </c>
      <c r="Y684" s="103">
        <f t="shared" si="416"/>
        <v>0</v>
      </c>
      <c r="Z684" s="114" t="str">
        <f t="shared" si="424"/>
        <v>A+J=</v>
      </c>
      <c r="AA684" s="108">
        <f t="shared" si="425"/>
        <v>45586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22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3"/>
      <c r="DH684" s="1"/>
      <c r="DI684" s="1"/>
      <c r="DJ684" s="1"/>
      <c r="DK684" s="1"/>
      <c r="DL684" s="1"/>
      <c r="DM684" s="1"/>
      <c r="DN684" s="1"/>
      <c r="DO684" s="1"/>
      <c r="DP684" s="1"/>
      <c r="DQ684" s="4"/>
      <c r="DR684" s="1"/>
      <c r="DS684" s="1"/>
      <c r="DT684" s="1"/>
      <c r="DU684" s="1"/>
      <c r="DV684" s="1"/>
      <c r="DW684" s="1"/>
    </row>
    <row r="685" spans="1:127" ht="15" x14ac:dyDescent="0.2">
      <c r="A685" s="102">
        <f t="shared" si="417"/>
        <v>45561</v>
      </c>
      <c r="B685" s="103">
        <f t="shared" si="409"/>
        <v>284.35245755</v>
      </c>
      <c r="C685" s="180">
        <f t="shared" si="427"/>
        <v>268.12914401697776</v>
      </c>
      <c r="D685" s="104">
        <f t="shared" si="418"/>
        <v>1143.3130000000001</v>
      </c>
      <c r="E685" s="105">
        <f t="shared" si="430"/>
        <v>1146.575</v>
      </c>
      <c r="F685" s="106">
        <f t="shared" si="431"/>
        <v>45524</v>
      </c>
      <c r="G685" s="107">
        <f t="shared" si="410"/>
        <v>2.8531119649648495E-3</v>
      </c>
      <c r="H685" s="108">
        <f t="shared" si="423"/>
        <v>45586</v>
      </c>
      <c r="I685" s="108">
        <f t="shared" si="411"/>
        <v>45586</v>
      </c>
      <c r="J685" s="109">
        <f t="shared" si="419"/>
        <v>21</v>
      </c>
      <c r="K685" s="109">
        <f t="shared" si="434"/>
        <v>4</v>
      </c>
      <c r="L685" s="8">
        <f t="shared" si="420"/>
        <v>1.0005428199999999</v>
      </c>
      <c r="M685" s="110">
        <f t="shared" si="433"/>
        <v>1.00607527</v>
      </c>
      <c r="N685" s="110">
        <f t="shared" si="428"/>
        <v>1.0574361313639706</v>
      </c>
      <c r="O685" s="103">
        <f t="shared" si="432"/>
        <v>1.0580101200000001</v>
      </c>
      <c r="P685" s="103">
        <f t="shared" si="412"/>
        <v>283.68334783</v>
      </c>
      <c r="Q685" s="11">
        <f t="shared" si="426"/>
        <v>0</v>
      </c>
      <c r="R685" s="30">
        <f t="shared" si="421"/>
        <v>0</v>
      </c>
      <c r="S685" s="8">
        <f t="shared" si="413"/>
        <v>0</v>
      </c>
      <c r="T685" s="113">
        <f t="shared" si="422"/>
        <v>0.16</v>
      </c>
      <c r="U685" s="111">
        <f t="shared" si="429"/>
        <v>4</v>
      </c>
      <c r="V685" s="111">
        <v>252</v>
      </c>
      <c r="W685" s="110">
        <f t="shared" si="414"/>
        <v>1.0023586499999999</v>
      </c>
      <c r="X685" s="103">
        <f t="shared" si="415"/>
        <v>0.66910972000000002</v>
      </c>
      <c r="Y685" s="103">
        <f t="shared" si="416"/>
        <v>0</v>
      </c>
      <c r="Z685" s="114" t="str">
        <f t="shared" si="424"/>
        <v>A+J=</v>
      </c>
      <c r="AA685" s="108">
        <f t="shared" si="425"/>
        <v>45586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22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3"/>
      <c r="DH685" s="1"/>
      <c r="DI685" s="1"/>
      <c r="DJ685" s="1"/>
      <c r="DK685" s="1"/>
      <c r="DL685" s="1"/>
      <c r="DM685" s="1"/>
      <c r="DN685" s="1"/>
      <c r="DO685" s="1"/>
      <c r="DP685" s="1"/>
      <c r="DQ685" s="4"/>
      <c r="DR685" s="1"/>
      <c r="DS685" s="1"/>
      <c r="DT685" s="1"/>
      <c r="DU685" s="1"/>
      <c r="DV685" s="1"/>
      <c r="DW685" s="1"/>
    </row>
    <row r="686" spans="1:127" ht="15" x14ac:dyDescent="0.2">
      <c r="A686" s="102">
        <f t="shared" si="417"/>
        <v>45562</v>
      </c>
      <c r="B686" s="103">
        <f t="shared" si="409"/>
        <v>284.55858509999996</v>
      </c>
      <c r="C686" s="180">
        <f t="shared" si="427"/>
        <v>268.12914401697776</v>
      </c>
      <c r="D686" s="104">
        <f t="shared" si="418"/>
        <v>1143.3130000000001</v>
      </c>
      <c r="E686" s="105">
        <f t="shared" si="430"/>
        <v>1146.575</v>
      </c>
      <c r="F686" s="106">
        <f t="shared" si="431"/>
        <v>45524</v>
      </c>
      <c r="G686" s="107">
        <f t="shared" si="410"/>
        <v>2.8531119649648495E-3</v>
      </c>
      <c r="H686" s="108">
        <f t="shared" si="423"/>
        <v>45586</v>
      </c>
      <c r="I686" s="108">
        <f t="shared" si="411"/>
        <v>45586</v>
      </c>
      <c r="J686" s="109">
        <f t="shared" si="419"/>
        <v>21</v>
      </c>
      <c r="K686" s="109">
        <f t="shared" si="434"/>
        <v>5</v>
      </c>
      <c r="L686" s="8">
        <f t="shared" si="420"/>
        <v>1.00067857</v>
      </c>
      <c r="M686" s="110">
        <f t="shared" si="433"/>
        <v>1.00607527</v>
      </c>
      <c r="N686" s="110">
        <f t="shared" si="428"/>
        <v>1.0574361313639706</v>
      </c>
      <c r="O686" s="103">
        <f t="shared" si="432"/>
        <v>1.05815367</v>
      </c>
      <c r="P686" s="103">
        <f t="shared" si="412"/>
        <v>283.72183776999998</v>
      </c>
      <c r="Q686" s="11">
        <f t="shared" si="426"/>
        <v>0</v>
      </c>
      <c r="R686" s="30">
        <f t="shared" si="421"/>
        <v>0</v>
      </c>
      <c r="S686" s="8">
        <f t="shared" si="413"/>
        <v>0</v>
      </c>
      <c r="T686" s="113">
        <f t="shared" si="422"/>
        <v>0.16</v>
      </c>
      <c r="U686" s="111">
        <f t="shared" si="429"/>
        <v>5</v>
      </c>
      <c r="V686" s="111">
        <v>252</v>
      </c>
      <c r="W686" s="110">
        <f t="shared" si="414"/>
        <v>1.0029491820000001</v>
      </c>
      <c r="X686" s="103">
        <f t="shared" si="415"/>
        <v>0.83674733000000001</v>
      </c>
      <c r="Y686" s="103">
        <f t="shared" si="416"/>
        <v>0</v>
      </c>
      <c r="Z686" s="114" t="str">
        <f t="shared" si="424"/>
        <v>A+J=</v>
      </c>
      <c r="AA686" s="108">
        <f t="shared" si="425"/>
        <v>45586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22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3"/>
      <c r="DH686" s="1"/>
      <c r="DI686" s="1"/>
      <c r="DJ686" s="1"/>
      <c r="DK686" s="1"/>
      <c r="DL686" s="1"/>
      <c r="DM686" s="1"/>
      <c r="DN686" s="1"/>
      <c r="DO686" s="1"/>
      <c r="DP686" s="1"/>
      <c r="DQ686" s="4"/>
      <c r="DR686" s="1"/>
      <c r="DS686" s="1"/>
      <c r="DT686" s="1"/>
      <c r="DU686" s="1"/>
      <c r="DV686" s="1"/>
      <c r="DW686" s="1"/>
    </row>
    <row r="687" spans="1:127" ht="15" x14ac:dyDescent="0.2">
      <c r="A687" s="102">
        <f t="shared" si="417"/>
        <v>45563</v>
      </c>
      <c r="B687" s="103">
        <f t="shared" si="409"/>
        <v>284.76486195000001</v>
      </c>
      <c r="C687" s="180">
        <f t="shared" si="427"/>
        <v>268.12914401697776</v>
      </c>
      <c r="D687" s="104">
        <f t="shared" si="418"/>
        <v>1143.3130000000001</v>
      </c>
      <c r="E687" s="105">
        <f t="shared" si="430"/>
        <v>1146.575</v>
      </c>
      <c r="F687" s="106">
        <f t="shared" si="431"/>
        <v>45524</v>
      </c>
      <c r="G687" s="107">
        <f t="shared" si="410"/>
        <v>2.8531119649648495E-3</v>
      </c>
      <c r="H687" s="108">
        <f t="shared" si="423"/>
        <v>45586</v>
      </c>
      <c r="I687" s="108">
        <f t="shared" si="411"/>
        <v>45586</v>
      </c>
      <c r="J687" s="109">
        <f t="shared" si="419"/>
        <v>21</v>
      </c>
      <c r="K687" s="109">
        <f t="shared" si="434"/>
        <v>6</v>
      </c>
      <c r="L687" s="8">
        <f t="shared" si="420"/>
        <v>1.00081434</v>
      </c>
      <c r="M687" s="110">
        <f t="shared" si="433"/>
        <v>1.00607527</v>
      </c>
      <c r="N687" s="110">
        <f t="shared" si="428"/>
        <v>1.0574361313639706</v>
      </c>
      <c r="O687" s="103">
        <f t="shared" si="432"/>
        <v>1.0582972399999999</v>
      </c>
      <c r="P687" s="103">
        <f t="shared" si="412"/>
        <v>283.76033307</v>
      </c>
      <c r="Q687" s="11">
        <f t="shared" si="426"/>
        <v>0</v>
      </c>
      <c r="R687" s="30">
        <f t="shared" si="421"/>
        <v>0</v>
      </c>
      <c r="S687" s="8">
        <f t="shared" si="413"/>
        <v>0</v>
      </c>
      <c r="T687" s="113">
        <f t="shared" si="422"/>
        <v>0.16</v>
      </c>
      <c r="U687" s="111">
        <f t="shared" si="429"/>
        <v>6</v>
      </c>
      <c r="V687" s="111">
        <v>252</v>
      </c>
      <c r="W687" s="110">
        <f t="shared" si="414"/>
        <v>1.003540061</v>
      </c>
      <c r="X687" s="103">
        <f t="shared" si="415"/>
        <v>1.0045288800000001</v>
      </c>
      <c r="Y687" s="103">
        <f t="shared" si="416"/>
        <v>0</v>
      </c>
      <c r="Z687" s="114" t="str">
        <f t="shared" si="424"/>
        <v>A+J=</v>
      </c>
      <c r="AA687" s="108">
        <f t="shared" si="425"/>
        <v>45586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22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3"/>
      <c r="DH687" s="1"/>
      <c r="DI687" s="1"/>
      <c r="DJ687" s="1"/>
      <c r="DK687" s="1"/>
      <c r="DL687" s="1"/>
      <c r="DM687" s="1"/>
      <c r="DN687" s="1"/>
      <c r="DO687" s="1"/>
      <c r="DP687" s="1"/>
      <c r="DQ687" s="4"/>
      <c r="DR687" s="1"/>
      <c r="DS687" s="1"/>
      <c r="DT687" s="1"/>
      <c r="DU687" s="1"/>
      <c r="DV687" s="1"/>
      <c r="DW687" s="1"/>
    </row>
    <row r="688" spans="1:127" ht="15" x14ac:dyDescent="0.2">
      <c r="A688" s="102">
        <f t="shared" si="417"/>
        <v>45564</v>
      </c>
      <c r="B688" s="103">
        <f t="shared" si="409"/>
        <v>284.76486195000001</v>
      </c>
      <c r="C688" s="180">
        <f t="shared" si="427"/>
        <v>268.12914401697776</v>
      </c>
      <c r="D688" s="104">
        <f t="shared" si="418"/>
        <v>1143.3130000000001</v>
      </c>
      <c r="E688" s="105">
        <f t="shared" si="430"/>
        <v>1146.575</v>
      </c>
      <c r="F688" s="106">
        <f t="shared" si="431"/>
        <v>45524</v>
      </c>
      <c r="G688" s="107">
        <f t="shared" si="410"/>
        <v>2.8531119649648495E-3</v>
      </c>
      <c r="H688" s="108">
        <f t="shared" si="423"/>
        <v>45586</v>
      </c>
      <c r="I688" s="108">
        <f t="shared" si="411"/>
        <v>45586</v>
      </c>
      <c r="J688" s="109">
        <f t="shared" si="419"/>
        <v>21</v>
      </c>
      <c r="K688" s="109">
        <f t="shared" si="434"/>
        <v>6</v>
      </c>
      <c r="L688" s="8">
        <f t="shared" si="420"/>
        <v>1.00081434</v>
      </c>
      <c r="M688" s="110">
        <f t="shared" si="433"/>
        <v>1.00607527</v>
      </c>
      <c r="N688" s="110">
        <f t="shared" si="428"/>
        <v>1.0574361313639706</v>
      </c>
      <c r="O688" s="103">
        <f t="shared" si="432"/>
        <v>1.0582972399999999</v>
      </c>
      <c r="P688" s="103">
        <f t="shared" si="412"/>
        <v>283.76033307</v>
      </c>
      <c r="Q688" s="11">
        <f t="shared" si="426"/>
        <v>0</v>
      </c>
      <c r="R688" s="30">
        <f t="shared" si="421"/>
        <v>0</v>
      </c>
      <c r="S688" s="8">
        <f t="shared" si="413"/>
        <v>0</v>
      </c>
      <c r="T688" s="113">
        <f t="shared" si="422"/>
        <v>0.16</v>
      </c>
      <c r="U688" s="111">
        <f t="shared" si="429"/>
        <v>6</v>
      </c>
      <c r="V688" s="111">
        <v>252</v>
      </c>
      <c r="W688" s="110">
        <f t="shared" si="414"/>
        <v>1.003540061</v>
      </c>
      <c r="X688" s="103">
        <f t="shared" si="415"/>
        <v>1.0045288800000001</v>
      </c>
      <c r="Y688" s="103">
        <f t="shared" si="416"/>
        <v>0</v>
      </c>
      <c r="Z688" s="114" t="str">
        <f t="shared" si="424"/>
        <v>A+J=</v>
      </c>
      <c r="AA688" s="108">
        <f t="shared" si="425"/>
        <v>45586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22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3"/>
      <c r="DH688" s="1"/>
      <c r="DI688" s="1"/>
      <c r="DJ688" s="1"/>
      <c r="DK688" s="1"/>
      <c r="DL688" s="1"/>
      <c r="DM688" s="1"/>
      <c r="DN688" s="1"/>
      <c r="DO688" s="1"/>
      <c r="DP688" s="1"/>
      <c r="DQ688" s="4"/>
      <c r="DR688" s="1"/>
      <c r="DS688" s="1"/>
      <c r="DT688" s="1"/>
      <c r="DU688" s="1"/>
      <c r="DV688" s="1"/>
      <c r="DW688" s="1"/>
    </row>
    <row r="689" spans="1:127" ht="15" x14ac:dyDescent="0.2">
      <c r="A689" s="102">
        <f t="shared" si="417"/>
        <v>45565</v>
      </c>
      <c r="B689" s="103">
        <f t="shared" si="409"/>
        <v>284.76486195000001</v>
      </c>
      <c r="C689" s="180">
        <f t="shared" si="427"/>
        <v>268.12914401697776</v>
      </c>
      <c r="D689" s="104">
        <f t="shared" si="418"/>
        <v>1143.3130000000001</v>
      </c>
      <c r="E689" s="105">
        <f t="shared" si="430"/>
        <v>1146.575</v>
      </c>
      <c r="F689" s="106">
        <f t="shared" si="431"/>
        <v>45524</v>
      </c>
      <c r="G689" s="107">
        <f t="shared" si="410"/>
        <v>2.8531119649648495E-3</v>
      </c>
      <c r="H689" s="108">
        <f t="shared" si="423"/>
        <v>45586</v>
      </c>
      <c r="I689" s="108">
        <f t="shared" si="411"/>
        <v>45586</v>
      </c>
      <c r="J689" s="109">
        <f t="shared" si="419"/>
        <v>21</v>
      </c>
      <c r="K689" s="109">
        <f t="shared" si="434"/>
        <v>6</v>
      </c>
      <c r="L689" s="8">
        <f t="shared" si="420"/>
        <v>1.00081434</v>
      </c>
      <c r="M689" s="110">
        <f t="shared" si="433"/>
        <v>1.00607527</v>
      </c>
      <c r="N689" s="110">
        <f t="shared" si="428"/>
        <v>1.0574361313639706</v>
      </c>
      <c r="O689" s="103">
        <f t="shared" si="432"/>
        <v>1.0582972399999999</v>
      </c>
      <c r="P689" s="103">
        <f t="shared" si="412"/>
        <v>283.76033307</v>
      </c>
      <c r="Q689" s="11">
        <f t="shared" si="426"/>
        <v>0</v>
      </c>
      <c r="R689" s="30">
        <f t="shared" si="421"/>
        <v>0</v>
      </c>
      <c r="S689" s="8">
        <f t="shared" si="413"/>
        <v>0</v>
      </c>
      <c r="T689" s="113">
        <f t="shared" si="422"/>
        <v>0.16</v>
      </c>
      <c r="U689" s="111">
        <f t="shared" si="429"/>
        <v>6</v>
      </c>
      <c r="V689" s="111">
        <v>252</v>
      </c>
      <c r="W689" s="110">
        <f t="shared" si="414"/>
        <v>1.003540061</v>
      </c>
      <c r="X689" s="103">
        <f t="shared" si="415"/>
        <v>1.0045288800000001</v>
      </c>
      <c r="Y689" s="103">
        <f t="shared" si="416"/>
        <v>0</v>
      </c>
      <c r="Z689" s="114" t="str">
        <f t="shared" si="424"/>
        <v>A+J=</v>
      </c>
      <c r="AA689" s="108">
        <f t="shared" si="425"/>
        <v>45586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22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3"/>
      <c r="DH689" s="1"/>
      <c r="DI689" s="1"/>
      <c r="DJ689" s="1"/>
      <c r="DK689" s="1"/>
      <c r="DL689" s="1"/>
      <c r="DM689" s="1"/>
      <c r="DN689" s="1"/>
      <c r="DO689" s="1"/>
      <c r="DP689" s="1"/>
      <c r="DQ689" s="4"/>
      <c r="DR689" s="1"/>
      <c r="DS689" s="1"/>
      <c r="DT689" s="1"/>
      <c r="DU689" s="1"/>
      <c r="DV689" s="1"/>
      <c r="DW689" s="1"/>
    </row>
    <row r="690" spans="1:127" ht="15" x14ac:dyDescent="0.2">
      <c r="A690" s="102">
        <f t="shared" si="417"/>
        <v>45566</v>
      </c>
      <c r="B690" s="103">
        <f t="shared" si="409"/>
        <v>284.97128845000003</v>
      </c>
      <c r="C690" s="180">
        <f t="shared" si="427"/>
        <v>268.12914401697776</v>
      </c>
      <c r="D690" s="104">
        <f t="shared" si="418"/>
        <v>1143.3130000000001</v>
      </c>
      <c r="E690" s="105">
        <f t="shared" si="430"/>
        <v>1146.575</v>
      </c>
      <c r="F690" s="106">
        <f t="shared" si="431"/>
        <v>45524</v>
      </c>
      <c r="G690" s="107">
        <f t="shared" si="410"/>
        <v>2.8531119649648495E-3</v>
      </c>
      <c r="H690" s="108">
        <f t="shared" si="423"/>
        <v>45586</v>
      </c>
      <c r="I690" s="108">
        <f t="shared" si="411"/>
        <v>45586</v>
      </c>
      <c r="J690" s="109">
        <f t="shared" si="419"/>
        <v>21</v>
      </c>
      <c r="K690" s="109">
        <f t="shared" si="434"/>
        <v>7</v>
      </c>
      <c r="L690" s="8">
        <f t="shared" si="420"/>
        <v>1.0009501300000001</v>
      </c>
      <c r="M690" s="110">
        <f t="shared" si="433"/>
        <v>1.00607527</v>
      </c>
      <c r="N690" s="110">
        <f t="shared" si="428"/>
        <v>1.0574361313639706</v>
      </c>
      <c r="O690" s="103">
        <f t="shared" si="432"/>
        <v>1.0584408300000001</v>
      </c>
      <c r="P690" s="103">
        <f t="shared" si="412"/>
        <v>283.79883374000002</v>
      </c>
      <c r="Q690" s="11">
        <f t="shared" si="426"/>
        <v>0</v>
      </c>
      <c r="R690" s="30">
        <f t="shared" si="421"/>
        <v>0</v>
      </c>
      <c r="S690" s="8">
        <f t="shared" si="413"/>
        <v>0</v>
      </c>
      <c r="T690" s="113">
        <f t="shared" si="422"/>
        <v>0.16</v>
      </c>
      <c r="U690" s="111">
        <f t="shared" si="429"/>
        <v>7</v>
      </c>
      <c r="V690" s="111">
        <v>252</v>
      </c>
      <c r="W690" s="110">
        <f t="shared" si="414"/>
        <v>1.004131288</v>
      </c>
      <c r="X690" s="103">
        <f t="shared" si="415"/>
        <v>1.17245471</v>
      </c>
      <c r="Y690" s="103">
        <f t="shared" si="416"/>
        <v>0</v>
      </c>
      <c r="Z690" s="114" t="str">
        <f t="shared" si="424"/>
        <v>A+J=</v>
      </c>
      <c r="AA690" s="108">
        <f t="shared" si="425"/>
        <v>45586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22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3"/>
      <c r="DH690" s="1"/>
      <c r="DI690" s="1"/>
      <c r="DJ690" s="1"/>
      <c r="DK690" s="1"/>
      <c r="DL690" s="1"/>
      <c r="DM690" s="1"/>
      <c r="DN690" s="1"/>
      <c r="DO690" s="1"/>
      <c r="DP690" s="1"/>
      <c r="DQ690" s="4"/>
      <c r="DR690" s="1"/>
      <c r="DS690" s="1"/>
      <c r="DT690" s="1"/>
      <c r="DU690" s="1"/>
      <c r="DV690" s="1"/>
      <c r="DW690" s="1"/>
    </row>
    <row r="691" spans="1:127" ht="15" x14ac:dyDescent="0.2">
      <c r="A691" s="102">
        <f t="shared" si="417"/>
        <v>45567</v>
      </c>
      <c r="B691" s="103">
        <f t="shared" si="409"/>
        <v>285.17786491000004</v>
      </c>
      <c r="C691" s="180">
        <f t="shared" si="427"/>
        <v>268.12914401697776</v>
      </c>
      <c r="D691" s="104">
        <f t="shared" si="418"/>
        <v>1143.3130000000001</v>
      </c>
      <c r="E691" s="105">
        <f t="shared" si="430"/>
        <v>1146.575</v>
      </c>
      <c r="F691" s="106">
        <f t="shared" si="431"/>
        <v>45524</v>
      </c>
      <c r="G691" s="107">
        <f t="shared" si="410"/>
        <v>2.8531119649648495E-3</v>
      </c>
      <c r="H691" s="108">
        <f t="shared" si="423"/>
        <v>45586</v>
      </c>
      <c r="I691" s="108">
        <f t="shared" si="411"/>
        <v>45586</v>
      </c>
      <c r="J691" s="109">
        <f t="shared" si="419"/>
        <v>21</v>
      </c>
      <c r="K691" s="109">
        <f t="shared" si="434"/>
        <v>8</v>
      </c>
      <c r="L691" s="8">
        <f t="shared" si="420"/>
        <v>1.0010859400000001</v>
      </c>
      <c r="M691" s="110">
        <f t="shared" si="433"/>
        <v>1.00607527</v>
      </c>
      <c r="N691" s="110">
        <f t="shared" si="428"/>
        <v>1.0574361313639706</v>
      </c>
      <c r="O691" s="103">
        <f t="shared" si="432"/>
        <v>1.05858444</v>
      </c>
      <c r="P691" s="103">
        <f t="shared" si="412"/>
        <v>283.83733976000002</v>
      </c>
      <c r="Q691" s="11">
        <f t="shared" si="426"/>
        <v>0</v>
      </c>
      <c r="R691" s="30">
        <f t="shared" si="421"/>
        <v>0</v>
      </c>
      <c r="S691" s="8">
        <f t="shared" si="413"/>
        <v>0</v>
      </c>
      <c r="T691" s="113">
        <f t="shared" si="422"/>
        <v>0.16</v>
      </c>
      <c r="U691" s="111">
        <f t="shared" si="429"/>
        <v>8</v>
      </c>
      <c r="V691" s="111">
        <v>252</v>
      </c>
      <c r="W691" s="110">
        <f t="shared" si="414"/>
        <v>1.0047228640000001</v>
      </c>
      <c r="X691" s="103">
        <f t="shared" si="415"/>
        <v>1.3405251499999999</v>
      </c>
      <c r="Y691" s="103">
        <f t="shared" si="416"/>
        <v>0</v>
      </c>
      <c r="Z691" s="114" t="str">
        <f t="shared" si="424"/>
        <v>A+J=</v>
      </c>
      <c r="AA691" s="108">
        <f t="shared" si="425"/>
        <v>45586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22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3"/>
      <c r="DH691" s="1"/>
      <c r="DI691" s="1"/>
      <c r="DJ691" s="1"/>
      <c r="DK691" s="1"/>
      <c r="DL691" s="1"/>
      <c r="DM691" s="1"/>
      <c r="DN691" s="1"/>
      <c r="DO691" s="1"/>
      <c r="DP691" s="1"/>
      <c r="DQ691" s="4"/>
      <c r="DR691" s="1"/>
      <c r="DS691" s="1"/>
      <c r="DT691" s="1"/>
      <c r="DU691" s="1"/>
      <c r="DV691" s="1"/>
      <c r="DW691" s="1"/>
    </row>
    <row r="692" spans="1:127" ht="15" x14ac:dyDescent="0.2">
      <c r="A692" s="102">
        <f t="shared" si="417"/>
        <v>45568</v>
      </c>
      <c r="B692" s="103">
        <f t="shared" si="409"/>
        <v>285.38458842</v>
      </c>
      <c r="C692" s="180">
        <f t="shared" si="427"/>
        <v>268.12914401697776</v>
      </c>
      <c r="D692" s="104">
        <f t="shared" si="418"/>
        <v>1143.3130000000001</v>
      </c>
      <c r="E692" s="105">
        <f t="shared" si="430"/>
        <v>1146.575</v>
      </c>
      <c r="F692" s="106">
        <f t="shared" si="431"/>
        <v>45524</v>
      </c>
      <c r="G692" s="107">
        <f t="shared" si="410"/>
        <v>2.8531119649648495E-3</v>
      </c>
      <c r="H692" s="108">
        <f t="shared" si="423"/>
        <v>45586</v>
      </c>
      <c r="I692" s="108">
        <f t="shared" si="411"/>
        <v>45586</v>
      </c>
      <c r="J692" s="109">
        <f t="shared" si="419"/>
        <v>21</v>
      </c>
      <c r="K692" s="109">
        <f t="shared" si="434"/>
        <v>9</v>
      </c>
      <c r="L692" s="8">
        <f t="shared" si="420"/>
        <v>1.00122176</v>
      </c>
      <c r="M692" s="110">
        <f t="shared" si="433"/>
        <v>1.00607527</v>
      </c>
      <c r="N692" s="110">
        <f t="shared" si="428"/>
        <v>1.0574361313639706</v>
      </c>
      <c r="O692" s="103">
        <f t="shared" si="432"/>
        <v>1.05872806</v>
      </c>
      <c r="P692" s="103">
        <f t="shared" si="412"/>
        <v>283.87584846999999</v>
      </c>
      <c r="Q692" s="11">
        <f t="shared" si="426"/>
        <v>0</v>
      </c>
      <c r="R692" s="30">
        <f t="shared" si="421"/>
        <v>0</v>
      </c>
      <c r="S692" s="8">
        <f t="shared" si="413"/>
        <v>0</v>
      </c>
      <c r="T692" s="113">
        <f t="shared" si="422"/>
        <v>0.16</v>
      </c>
      <c r="U692" s="111">
        <f t="shared" si="429"/>
        <v>9</v>
      </c>
      <c r="V692" s="111">
        <v>252</v>
      </c>
      <c r="W692" s="110">
        <f t="shared" si="414"/>
        <v>1.005314788</v>
      </c>
      <c r="X692" s="103">
        <f t="shared" si="415"/>
        <v>1.5087399500000001</v>
      </c>
      <c r="Y692" s="103">
        <f t="shared" si="416"/>
        <v>0</v>
      </c>
      <c r="Z692" s="114" t="str">
        <f t="shared" si="424"/>
        <v>A+J=</v>
      </c>
      <c r="AA692" s="108">
        <f t="shared" si="425"/>
        <v>45586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22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3"/>
      <c r="DH692" s="1"/>
      <c r="DI692" s="1"/>
      <c r="DJ692" s="1"/>
      <c r="DK692" s="1"/>
      <c r="DL692" s="1"/>
      <c r="DM692" s="1"/>
      <c r="DN692" s="1"/>
      <c r="DO692" s="1"/>
      <c r="DP692" s="1"/>
      <c r="DQ692" s="4"/>
      <c r="DR692" s="1"/>
      <c r="DS692" s="1"/>
      <c r="DT692" s="1"/>
      <c r="DU692" s="1"/>
      <c r="DV692" s="1"/>
      <c r="DW692" s="1"/>
    </row>
    <row r="693" spans="1:127" ht="15" x14ac:dyDescent="0.2">
      <c r="A693" s="102">
        <f t="shared" si="417"/>
        <v>45569</v>
      </c>
      <c r="B693" s="103">
        <f t="shared" si="409"/>
        <v>285.59146468999995</v>
      </c>
      <c r="C693" s="180">
        <f t="shared" si="427"/>
        <v>268.12914401697776</v>
      </c>
      <c r="D693" s="104">
        <f t="shared" si="418"/>
        <v>1143.3130000000001</v>
      </c>
      <c r="E693" s="105">
        <f t="shared" si="430"/>
        <v>1146.575</v>
      </c>
      <c r="F693" s="106">
        <f t="shared" si="431"/>
        <v>45524</v>
      </c>
      <c r="G693" s="107">
        <f t="shared" si="410"/>
        <v>2.8531119649648495E-3</v>
      </c>
      <c r="H693" s="108">
        <f t="shared" si="423"/>
        <v>45586</v>
      </c>
      <c r="I693" s="108">
        <f t="shared" si="411"/>
        <v>45586</v>
      </c>
      <c r="J693" s="109">
        <f t="shared" si="419"/>
        <v>21</v>
      </c>
      <c r="K693" s="109">
        <f t="shared" si="434"/>
        <v>10</v>
      </c>
      <c r="L693" s="8">
        <f t="shared" si="420"/>
        <v>1.0013576099999999</v>
      </c>
      <c r="M693" s="110">
        <f t="shared" si="433"/>
        <v>1.00607527</v>
      </c>
      <c r="N693" s="110">
        <f t="shared" si="428"/>
        <v>1.0574361313639706</v>
      </c>
      <c r="O693" s="103">
        <f t="shared" si="432"/>
        <v>1.05887171</v>
      </c>
      <c r="P693" s="103">
        <f t="shared" si="412"/>
        <v>283.91436521999998</v>
      </c>
      <c r="Q693" s="11">
        <f t="shared" si="426"/>
        <v>0</v>
      </c>
      <c r="R693" s="30">
        <f t="shared" si="421"/>
        <v>0</v>
      </c>
      <c r="S693" s="8">
        <f t="shared" si="413"/>
        <v>0</v>
      </c>
      <c r="T693" s="113">
        <f t="shared" si="422"/>
        <v>0.16</v>
      </c>
      <c r="U693" s="111">
        <f t="shared" si="429"/>
        <v>10</v>
      </c>
      <c r="V693" s="111">
        <v>252</v>
      </c>
      <c r="W693" s="110">
        <f t="shared" si="414"/>
        <v>1.005907061</v>
      </c>
      <c r="X693" s="103">
        <f t="shared" si="415"/>
        <v>1.6770994699999999</v>
      </c>
      <c r="Y693" s="103">
        <f t="shared" si="416"/>
        <v>0</v>
      </c>
      <c r="Z693" s="114" t="str">
        <f t="shared" si="424"/>
        <v>A+J=</v>
      </c>
      <c r="AA693" s="108">
        <f t="shared" si="425"/>
        <v>45586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22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3"/>
      <c r="DH693" s="1"/>
      <c r="DI693" s="1"/>
      <c r="DJ693" s="1"/>
      <c r="DK693" s="1"/>
      <c r="DL693" s="1"/>
      <c r="DM693" s="1"/>
      <c r="DN693" s="1"/>
      <c r="DO693" s="1"/>
      <c r="DP693" s="1"/>
      <c r="DQ693" s="4"/>
      <c r="DR693" s="1"/>
      <c r="DS693" s="1"/>
      <c r="DT693" s="1"/>
      <c r="DU693" s="1"/>
      <c r="DV693" s="1"/>
      <c r="DW693" s="1"/>
    </row>
    <row r="694" spans="1:127" ht="15" x14ac:dyDescent="0.2">
      <c r="A694" s="102">
        <f t="shared" si="417"/>
        <v>45570</v>
      </c>
      <c r="B694" s="103">
        <f t="shared" si="409"/>
        <v>285.79849109000003</v>
      </c>
      <c r="C694" s="180">
        <f t="shared" si="427"/>
        <v>268.12914401697776</v>
      </c>
      <c r="D694" s="104">
        <f t="shared" si="418"/>
        <v>1143.3130000000001</v>
      </c>
      <c r="E694" s="105">
        <f t="shared" si="430"/>
        <v>1146.575</v>
      </c>
      <c r="F694" s="106">
        <f t="shared" si="431"/>
        <v>45524</v>
      </c>
      <c r="G694" s="107">
        <f t="shared" si="410"/>
        <v>2.8531119649648495E-3</v>
      </c>
      <c r="H694" s="108">
        <f t="shared" si="423"/>
        <v>45586</v>
      </c>
      <c r="I694" s="108">
        <f t="shared" si="411"/>
        <v>45586</v>
      </c>
      <c r="J694" s="109">
        <f t="shared" si="419"/>
        <v>21</v>
      </c>
      <c r="K694" s="109">
        <f t="shared" si="434"/>
        <v>11</v>
      </c>
      <c r="L694" s="8">
        <f t="shared" si="420"/>
        <v>1.00149347</v>
      </c>
      <c r="M694" s="110">
        <f t="shared" si="433"/>
        <v>1.00607527</v>
      </c>
      <c r="N694" s="110">
        <f t="shared" si="428"/>
        <v>1.0574361313639706</v>
      </c>
      <c r="O694" s="103">
        <f t="shared" si="432"/>
        <v>1.05901538</v>
      </c>
      <c r="P694" s="103">
        <f t="shared" si="412"/>
        <v>283.95288734000002</v>
      </c>
      <c r="Q694" s="11">
        <f t="shared" si="426"/>
        <v>0</v>
      </c>
      <c r="R694" s="30">
        <f t="shared" si="421"/>
        <v>0</v>
      </c>
      <c r="S694" s="8">
        <f t="shared" si="413"/>
        <v>0</v>
      </c>
      <c r="T694" s="113">
        <f t="shared" si="422"/>
        <v>0.16</v>
      </c>
      <c r="U694" s="111">
        <f t="shared" si="429"/>
        <v>11</v>
      </c>
      <c r="V694" s="111">
        <v>252</v>
      </c>
      <c r="W694" s="110">
        <f t="shared" si="414"/>
        <v>1.0064996829999999</v>
      </c>
      <c r="X694" s="103">
        <f t="shared" si="415"/>
        <v>1.84560375</v>
      </c>
      <c r="Y694" s="103">
        <f t="shared" si="416"/>
        <v>0</v>
      </c>
      <c r="Z694" s="114" t="str">
        <f t="shared" si="424"/>
        <v>A+J=</v>
      </c>
      <c r="AA694" s="108">
        <f t="shared" si="425"/>
        <v>45586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22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3"/>
      <c r="DH694" s="1"/>
      <c r="DI694" s="1"/>
      <c r="DJ694" s="1"/>
      <c r="DK694" s="1"/>
      <c r="DL694" s="1"/>
      <c r="DM694" s="1"/>
      <c r="DN694" s="1"/>
      <c r="DO694" s="1"/>
      <c r="DP694" s="1"/>
      <c r="DQ694" s="4"/>
      <c r="DR694" s="1"/>
      <c r="DS694" s="1"/>
      <c r="DT694" s="1"/>
      <c r="DU694" s="1"/>
      <c r="DV694" s="1"/>
      <c r="DW694" s="1"/>
    </row>
    <row r="695" spans="1:127" ht="15" x14ac:dyDescent="0.2">
      <c r="A695" s="102">
        <f t="shared" si="417"/>
        <v>45571</v>
      </c>
      <c r="B695" s="103">
        <f t="shared" si="409"/>
        <v>285.79849109000003</v>
      </c>
      <c r="C695" s="180">
        <f t="shared" si="427"/>
        <v>268.12914401697776</v>
      </c>
      <c r="D695" s="104">
        <f t="shared" si="418"/>
        <v>1143.3130000000001</v>
      </c>
      <c r="E695" s="105">
        <f t="shared" si="430"/>
        <v>1146.575</v>
      </c>
      <c r="F695" s="106">
        <f t="shared" si="431"/>
        <v>45524</v>
      </c>
      <c r="G695" s="107">
        <f t="shared" si="410"/>
        <v>2.8531119649648495E-3</v>
      </c>
      <c r="H695" s="108">
        <f t="shared" si="423"/>
        <v>45586</v>
      </c>
      <c r="I695" s="108">
        <f t="shared" si="411"/>
        <v>45586</v>
      </c>
      <c r="J695" s="109">
        <f t="shared" si="419"/>
        <v>21</v>
      </c>
      <c r="K695" s="109">
        <f t="shared" si="434"/>
        <v>11</v>
      </c>
      <c r="L695" s="8">
        <f t="shared" si="420"/>
        <v>1.00149347</v>
      </c>
      <c r="M695" s="110">
        <f t="shared" si="433"/>
        <v>1.00607527</v>
      </c>
      <c r="N695" s="110">
        <f t="shared" si="428"/>
        <v>1.0574361313639706</v>
      </c>
      <c r="O695" s="103">
        <f t="shared" si="432"/>
        <v>1.05901538</v>
      </c>
      <c r="P695" s="103">
        <f t="shared" si="412"/>
        <v>283.95288734000002</v>
      </c>
      <c r="Q695" s="11">
        <f t="shared" si="426"/>
        <v>0</v>
      </c>
      <c r="R695" s="30">
        <f t="shared" si="421"/>
        <v>0</v>
      </c>
      <c r="S695" s="8">
        <f t="shared" si="413"/>
        <v>0</v>
      </c>
      <c r="T695" s="113">
        <f t="shared" si="422"/>
        <v>0.16</v>
      </c>
      <c r="U695" s="111">
        <f t="shared" si="429"/>
        <v>11</v>
      </c>
      <c r="V695" s="111">
        <v>252</v>
      </c>
      <c r="W695" s="110">
        <f t="shared" si="414"/>
        <v>1.0064996829999999</v>
      </c>
      <c r="X695" s="103">
        <f t="shared" si="415"/>
        <v>1.84560375</v>
      </c>
      <c r="Y695" s="103">
        <f t="shared" si="416"/>
        <v>0</v>
      </c>
      <c r="Z695" s="114" t="str">
        <f t="shared" si="424"/>
        <v>A+J=</v>
      </c>
      <c r="AA695" s="108">
        <f t="shared" si="425"/>
        <v>45586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22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3"/>
      <c r="DH695" s="1"/>
      <c r="DI695" s="1"/>
      <c r="DJ695" s="1"/>
      <c r="DK695" s="1"/>
      <c r="DL695" s="1"/>
      <c r="DM695" s="1"/>
      <c r="DN695" s="1"/>
      <c r="DO695" s="1"/>
      <c r="DP695" s="1"/>
      <c r="DQ695" s="4"/>
      <c r="DR695" s="1"/>
      <c r="DS695" s="1"/>
      <c r="DT695" s="1"/>
      <c r="DU695" s="1"/>
      <c r="DV695" s="1"/>
      <c r="DW695" s="1"/>
    </row>
    <row r="696" spans="1:127" ht="15" x14ac:dyDescent="0.2">
      <c r="A696" s="102">
        <f t="shared" si="417"/>
        <v>45572</v>
      </c>
      <c r="B696" s="103">
        <f t="shared" si="409"/>
        <v>285.79849109000003</v>
      </c>
      <c r="C696" s="180">
        <f t="shared" si="427"/>
        <v>268.12914401697776</v>
      </c>
      <c r="D696" s="104">
        <f t="shared" si="418"/>
        <v>1143.3130000000001</v>
      </c>
      <c r="E696" s="105">
        <f t="shared" si="430"/>
        <v>1146.575</v>
      </c>
      <c r="F696" s="106">
        <f t="shared" si="431"/>
        <v>45524</v>
      </c>
      <c r="G696" s="107">
        <f t="shared" si="410"/>
        <v>2.8531119649648495E-3</v>
      </c>
      <c r="H696" s="108">
        <f t="shared" si="423"/>
        <v>45586</v>
      </c>
      <c r="I696" s="108">
        <f t="shared" si="411"/>
        <v>45586</v>
      </c>
      <c r="J696" s="109">
        <f t="shared" si="419"/>
        <v>21</v>
      </c>
      <c r="K696" s="109">
        <f t="shared" si="434"/>
        <v>11</v>
      </c>
      <c r="L696" s="8">
        <f t="shared" si="420"/>
        <v>1.00149347</v>
      </c>
      <c r="M696" s="110">
        <f t="shared" si="433"/>
        <v>1.00607527</v>
      </c>
      <c r="N696" s="110">
        <f t="shared" si="428"/>
        <v>1.0574361313639706</v>
      </c>
      <c r="O696" s="103">
        <f t="shared" si="432"/>
        <v>1.05901538</v>
      </c>
      <c r="P696" s="103">
        <f t="shared" si="412"/>
        <v>283.95288734000002</v>
      </c>
      <c r="Q696" s="11">
        <f t="shared" si="426"/>
        <v>0</v>
      </c>
      <c r="R696" s="30">
        <f t="shared" si="421"/>
        <v>0</v>
      </c>
      <c r="S696" s="8">
        <f t="shared" si="413"/>
        <v>0</v>
      </c>
      <c r="T696" s="113">
        <f t="shared" si="422"/>
        <v>0.16</v>
      </c>
      <c r="U696" s="111">
        <f t="shared" si="429"/>
        <v>11</v>
      </c>
      <c r="V696" s="111">
        <v>252</v>
      </c>
      <c r="W696" s="110">
        <f t="shared" si="414"/>
        <v>1.0064996829999999</v>
      </c>
      <c r="X696" s="103">
        <f t="shared" si="415"/>
        <v>1.84560375</v>
      </c>
      <c r="Y696" s="103">
        <f t="shared" si="416"/>
        <v>0</v>
      </c>
      <c r="Z696" s="114" t="str">
        <f t="shared" si="424"/>
        <v>A+J=</v>
      </c>
      <c r="AA696" s="108">
        <f t="shared" si="425"/>
        <v>45586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22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3"/>
      <c r="DH696" s="1"/>
      <c r="DI696" s="1"/>
      <c r="DJ696" s="1"/>
      <c r="DK696" s="1"/>
      <c r="DL696" s="1"/>
      <c r="DM696" s="1"/>
      <c r="DN696" s="1"/>
      <c r="DO696" s="1"/>
      <c r="DP696" s="1"/>
      <c r="DQ696" s="4"/>
      <c r="DR696" s="1"/>
      <c r="DS696" s="1"/>
      <c r="DT696" s="1"/>
      <c r="DU696" s="1"/>
      <c r="DV696" s="1"/>
      <c r="DW696" s="1"/>
    </row>
    <row r="697" spans="1:127" ht="15" x14ac:dyDescent="0.2">
      <c r="A697" s="102">
        <f t="shared" si="417"/>
        <v>45573</v>
      </c>
      <c r="B697" s="103">
        <f t="shared" si="409"/>
        <v>286.00566495000004</v>
      </c>
      <c r="C697" s="180">
        <f t="shared" si="427"/>
        <v>268.12914401697776</v>
      </c>
      <c r="D697" s="104">
        <f t="shared" si="418"/>
        <v>1143.3130000000001</v>
      </c>
      <c r="E697" s="105">
        <f t="shared" si="430"/>
        <v>1146.575</v>
      </c>
      <c r="F697" s="106">
        <f t="shared" si="431"/>
        <v>45524</v>
      </c>
      <c r="G697" s="107">
        <f t="shared" si="410"/>
        <v>2.8531119649648495E-3</v>
      </c>
      <c r="H697" s="108">
        <f t="shared" si="423"/>
        <v>45586</v>
      </c>
      <c r="I697" s="108">
        <f t="shared" si="411"/>
        <v>45586</v>
      </c>
      <c r="J697" s="109">
        <f t="shared" si="419"/>
        <v>21</v>
      </c>
      <c r="K697" s="109">
        <f t="shared" si="434"/>
        <v>12</v>
      </c>
      <c r="L697" s="8">
        <f t="shared" si="420"/>
        <v>1.00162935</v>
      </c>
      <c r="M697" s="110">
        <f t="shared" si="433"/>
        <v>1.00607527</v>
      </c>
      <c r="N697" s="110">
        <f t="shared" si="428"/>
        <v>1.0574361313639706</v>
      </c>
      <c r="O697" s="103">
        <f t="shared" si="432"/>
        <v>1.05915906</v>
      </c>
      <c r="P697" s="103">
        <f t="shared" si="412"/>
        <v>283.99141213000001</v>
      </c>
      <c r="Q697" s="11">
        <f t="shared" si="426"/>
        <v>0</v>
      </c>
      <c r="R697" s="30">
        <f t="shared" si="421"/>
        <v>0</v>
      </c>
      <c r="S697" s="8">
        <f t="shared" si="413"/>
        <v>0</v>
      </c>
      <c r="T697" s="113">
        <f t="shared" si="422"/>
        <v>0.16</v>
      </c>
      <c r="U697" s="111">
        <f t="shared" si="429"/>
        <v>12</v>
      </c>
      <c r="V697" s="111">
        <v>252</v>
      </c>
      <c r="W697" s="110">
        <f t="shared" si="414"/>
        <v>1.007092654</v>
      </c>
      <c r="X697" s="103">
        <f t="shared" si="415"/>
        <v>2.0142528199999998</v>
      </c>
      <c r="Y697" s="103">
        <f t="shared" si="416"/>
        <v>0</v>
      </c>
      <c r="Z697" s="114" t="str">
        <f t="shared" si="424"/>
        <v>A+J=</v>
      </c>
      <c r="AA697" s="108">
        <f t="shared" si="425"/>
        <v>45586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22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3"/>
      <c r="DH697" s="1"/>
      <c r="DI697" s="1"/>
      <c r="DJ697" s="1"/>
      <c r="DK697" s="1"/>
      <c r="DL697" s="1"/>
      <c r="DM697" s="1"/>
      <c r="DN697" s="1"/>
      <c r="DO697" s="1"/>
      <c r="DP697" s="1"/>
      <c r="DQ697" s="4"/>
      <c r="DR697" s="1"/>
      <c r="DS697" s="1"/>
      <c r="DT697" s="1"/>
      <c r="DU697" s="1"/>
      <c r="DV697" s="1"/>
      <c r="DW697" s="1"/>
    </row>
    <row r="698" spans="1:127" ht="15" x14ac:dyDescent="0.2">
      <c r="A698" s="102">
        <f t="shared" si="417"/>
        <v>45574</v>
      </c>
      <c r="B698" s="103">
        <f t="shared" si="409"/>
        <v>286.21299173999995</v>
      </c>
      <c r="C698" s="180">
        <f t="shared" si="427"/>
        <v>268.12914401697776</v>
      </c>
      <c r="D698" s="104">
        <f t="shared" si="418"/>
        <v>1143.3130000000001</v>
      </c>
      <c r="E698" s="105">
        <f t="shared" si="430"/>
        <v>1146.575</v>
      </c>
      <c r="F698" s="106">
        <f t="shared" si="431"/>
        <v>45524</v>
      </c>
      <c r="G698" s="107">
        <f t="shared" si="410"/>
        <v>2.8531119649648495E-3</v>
      </c>
      <c r="H698" s="108">
        <f t="shared" si="423"/>
        <v>45586</v>
      </c>
      <c r="I698" s="108">
        <f t="shared" si="411"/>
        <v>45586</v>
      </c>
      <c r="J698" s="109">
        <f t="shared" si="419"/>
        <v>21</v>
      </c>
      <c r="K698" s="109">
        <f t="shared" si="434"/>
        <v>13</v>
      </c>
      <c r="L698" s="8">
        <f t="shared" si="420"/>
        <v>1.0017652500000001</v>
      </c>
      <c r="M698" s="110">
        <f t="shared" si="433"/>
        <v>1.00607527</v>
      </c>
      <c r="N698" s="110">
        <f t="shared" si="428"/>
        <v>1.0574361313639706</v>
      </c>
      <c r="O698" s="103">
        <f t="shared" si="432"/>
        <v>1.0593027699999999</v>
      </c>
      <c r="P698" s="103">
        <f t="shared" si="412"/>
        <v>284.02994496999997</v>
      </c>
      <c r="Q698" s="11">
        <f t="shared" si="426"/>
        <v>0</v>
      </c>
      <c r="R698" s="30">
        <f t="shared" si="421"/>
        <v>0</v>
      </c>
      <c r="S698" s="8">
        <f t="shared" si="413"/>
        <v>0</v>
      </c>
      <c r="T698" s="113">
        <f t="shared" si="422"/>
        <v>0.16</v>
      </c>
      <c r="U698" s="111">
        <f t="shared" si="429"/>
        <v>13</v>
      </c>
      <c r="V698" s="111">
        <v>252</v>
      </c>
      <c r="W698" s="110">
        <f t="shared" si="414"/>
        <v>1.0076859739999999</v>
      </c>
      <c r="X698" s="103">
        <f t="shared" si="415"/>
        <v>2.1830467699999998</v>
      </c>
      <c r="Y698" s="103">
        <f t="shared" si="416"/>
        <v>0</v>
      </c>
      <c r="Z698" s="114" t="str">
        <f t="shared" si="424"/>
        <v>A+J=</v>
      </c>
      <c r="AA698" s="108">
        <f t="shared" si="425"/>
        <v>45586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22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3"/>
      <c r="DH698" s="1"/>
      <c r="DI698" s="1"/>
      <c r="DJ698" s="1"/>
      <c r="DK698" s="1"/>
      <c r="DL698" s="1"/>
      <c r="DM698" s="1"/>
      <c r="DN698" s="1"/>
      <c r="DO698" s="1"/>
      <c r="DP698" s="1"/>
      <c r="DQ698" s="4"/>
      <c r="DR698" s="1"/>
      <c r="DS698" s="1"/>
      <c r="DT698" s="1"/>
      <c r="DU698" s="1"/>
      <c r="DV698" s="1"/>
      <c r="DW698" s="1"/>
    </row>
    <row r="699" spans="1:127" ht="15" x14ac:dyDescent="0.2">
      <c r="A699" s="102">
        <f t="shared" si="417"/>
        <v>45575</v>
      </c>
      <c r="B699" s="103">
        <f t="shared" si="409"/>
        <v>286.42046637999999</v>
      </c>
      <c r="C699" s="180">
        <f t="shared" si="427"/>
        <v>268.12914401697776</v>
      </c>
      <c r="D699" s="104">
        <f t="shared" si="418"/>
        <v>1143.3130000000001</v>
      </c>
      <c r="E699" s="105">
        <f t="shared" si="430"/>
        <v>1146.575</v>
      </c>
      <c r="F699" s="106">
        <f t="shared" si="431"/>
        <v>45524</v>
      </c>
      <c r="G699" s="107">
        <f t="shared" si="410"/>
        <v>2.8531119649648495E-3</v>
      </c>
      <c r="H699" s="108">
        <f t="shared" si="423"/>
        <v>45586</v>
      </c>
      <c r="I699" s="108">
        <f t="shared" si="411"/>
        <v>45586</v>
      </c>
      <c r="J699" s="109">
        <f t="shared" si="419"/>
        <v>21</v>
      </c>
      <c r="K699" s="109">
        <f t="shared" si="434"/>
        <v>14</v>
      </c>
      <c r="L699" s="8">
        <f t="shared" si="420"/>
        <v>1.00190117</v>
      </c>
      <c r="M699" s="110">
        <f t="shared" si="433"/>
        <v>1.00607527</v>
      </c>
      <c r="N699" s="110">
        <f t="shared" si="428"/>
        <v>1.0574361313639706</v>
      </c>
      <c r="O699" s="103">
        <f t="shared" si="432"/>
        <v>1.05944649</v>
      </c>
      <c r="P699" s="103">
        <f t="shared" si="412"/>
        <v>284.06848049000001</v>
      </c>
      <c r="Q699" s="11">
        <f t="shared" si="426"/>
        <v>0</v>
      </c>
      <c r="R699" s="30">
        <f t="shared" si="421"/>
        <v>0</v>
      </c>
      <c r="S699" s="8">
        <f t="shared" si="413"/>
        <v>0</v>
      </c>
      <c r="T699" s="113">
        <f t="shared" si="422"/>
        <v>0.16</v>
      </c>
      <c r="U699" s="111">
        <f t="shared" si="429"/>
        <v>14</v>
      </c>
      <c r="V699" s="111">
        <v>252</v>
      </c>
      <c r="W699" s="110">
        <f t="shared" si="414"/>
        <v>1.0082796439999999</v>
      </c>
      <c r="X699" s="103">
        <f t="shared" si="415"/>
        <v>2.3519858899999999</v>
      </c>
      <c r="Y699" s="103">
        <f t="shared" si="416"/>
        <v>0</v>
      </c>
      <c r="Z699" s="114" t="str">
        <f t="shared" si="424"/>
        <v>A+J=</v>
      </c>
      <c r="AA699" s="108">
        <f t="shared" si="425"/>
        <v>45586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22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3"/>
      <c r="DH699" s="1"/>
      <c r="DI699" s="1"/>
      <c r="DJ699" s="1"/>
      <c r="DK699" s="1"/>
      <c r="DL699" s="1"/>
      <c r="DM699" s="1"/>
      <c r="DN699" s="1"/>
      <c r="DO699" s="1"/>
      <c r="DP699" s="1"/>
      <c r="DQ699" s="4"/>
      <c r="DR699" s="1"/>
      <c r="DS699" s="1"/>
      <c r="DT699" s="1"/>
      <c r="DU699" s="1"/>
      <c r="DV699" s="1"/>
      <c r="DW699" s="1"/>
    </row>
    <row r="700" spans="1:127" ht="15" x14ac:dyDescent="0.2">
      <c r="A700" s="102">
        <f t="shared" si="417"/>
        <v>45576</v>
      </c>
      <c r="B700" s="103">
        <f t="shared" si="409"/>
        <v>286.62809160999996</v>
      </c>
      <c r="C700" s="180">
        <f t="shared" si="427"/>
        <v>268.12914401697776</v>
      </c>
      <c r="D700" s="104">
        <f t="shared" si="418"/>
        <v>1143.3130000000001</v>
      </c>
      <c r="E700" s="105">
        <f t="shared" si="430"/>
        <v>1146.575</v>
      </c>
      <c r="F700" s="106">
        <f t="shared" si="431"/>
        <v>45524</v>
      </c>
      <c r="G700" s="107">
        <f t="shared" si="410"/>
        <v>2.8531119649648495E-3</v>
      </c>
      <c r="H700" s="108">
        <f t="shared" si="423"/>
        <v>45586</v>
      </c>
      <c r="I700" s="108">
        <f t="shared" si="411"/>
        <v>45586</v>
      </c>
      <c r="J700" s="109">
        <f t="shared" si="419"/>
        <v>21</v>
      </c>
      <c r="K700" s="109">
        <f t="shared" si="434"/>
        <v>15</v>
      </c>
      <c r="L700" s="8">
        <f t="shared" si="420"/>
        <v>1.0020370999999999</v>
      </c>
      <c r="M700" s="110">
        <f t="shared" si="433"/>
        <v>1.00607527</v>
      </c>
      <c r="N700" s="110">
        <f t="shared" si="428"/>
        <v>1.0574361313639706</v>
      </c>
      <c r="O700" s="103">
        <f t="shared" si="432"/>
        <v>1.05959023</v>
      </c>
      <c r="P700" s="103">
        <f t="shared" si="412"/>
        <v>284.10702136999998</v>
      </c>
      <c r="Q700" s="11">
        <f t="shared" si="426"/>
        <v>0</v>
      </c>
      <c r="R700" s="30">
        <f t="shared" si="421"/>
        <v>0</v>
      </c>
      <c r="S700" s="8">
        <f t="shared" si="413"/>
        <v>0</v>
      </c>
      <c r="T700" s="113">
        <f t="shared" si="422"/>
        <v>0.16</v>
      </c>
      <c r="U700" s="111">
        <f t="shared" si="429"/>
        <v>15</v>
      </c>
      <c r="V700" s="111">
        <v>252</v>
      </c>
      <c r="W700" s="110">
        <f t="shared" si="414"/>
        <v>1.008873664</v>
      </c>
      <c r="X700" s="103">
        <f t="shared" si="415"/>
        <v>2.5210702399999998</v>
      </c>
      <c r="Y700" s="103">
        <f t="shared" si="416"/>
        <v>0</v>
      </c>
      <c r="Z700" s="114" t="str">
        <f t="shared" si="424"/>
        <v>A+J=</v>
      </c>
      <c r="AA700" s="108">
        <f t="shared" si="425"/>
        <v>45586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22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3"/>
      <c r="DH700" s="1"/>
      <c r="DI700" s="1"/>
      <c r="DJ700" s="1"/>
      <c r="DK700" s="1"/>
      <c r="DL700" s="1"/>
      <c r="DM700" s="1"/>
      <c r="DN700" s="1"/>
      <c r="DO700" s="1"/>
      <c r="DP700" s="1"/>
      <c r="DQ700" s="4"/>
      <c r="DR700" s="1"/>
      <c r="DS700" s="1"/>
      <c r="DT700" s="1"/>
      <c r="DU700" s="1"/>
      <c r="DV700" s="1"/>
      <c r="DW700" s="1"/>
    </row>
    <row r="701" spans="1:127" ht="15" x14ac:dyDescent="0.2">
      <c r="A701" s="102">
        <f t="shared" si="417"/>
        <v>45577</v>
      </c>
      <c r="B701" s="103">
        <f t="shared" si="409"/>
        <v>286.83586993</v>
      </c>
      <c r="C701" s="180">
        <f t="shared" si="427"/>
        <v>268.12914401697776</v>
      </c>
      <c r="D701" s="104">
        <f t="shared" si="418"/>
        <v>1143.3130000000001</v>
      </c>
      <c r="E701" s="105">
        <f t="shared" si="430"/>
        <v>1146.575</v>
      </c>
      <c r="F701" s="106">
        <f t="shared" si="431"/>
        <v>45524</v>
      </c>
      <c r="G701" s="107">
        <f t="shared" si="410"/>
        <v>2.8531119649648495E-3</v>
      </c>
      <c r="H701" s="108">
        <f t="shared" si="423"/>
        <v>45586</v>
      </c>
      <c r="I701" s="108">
        <f t="shared" si="411"/>
        <v>45586</v>
      </c>
      <c r="J701" s="109">
        <f t="shared" si="419"/>
        <v>21</v>
      </c>
      <c r="K701" s="109">
        <f t="shared" si="434"/>
        <v>16</v>
      </c>
      <c r="L701" s="8">
        <f t="shared" si="420"/>
        <v>1.0021730600000001</v>
      </c>
      <c r="M701" s="110">
        <f t="shared" si="433"/>
        <v>1.00607527</v>
      </c>
      <c r="N701" s="110">
        <f t="shared" si="428"/>
        <v>1.0574361313639706</v>
      </c>
      <c r="O701" s="103">
        <f t="shared" si="432"/>
        <v>1.059734</v>
      </c>
      <c r="P701" s="103">
        <f t="shared" si="412"/>
        <v>284.14557029999997</v>
      </c>
      <c r="Q701" s="11">
        <f t="shared" si="426"/>
        <v>0</v>
      </c>
      <c r="R701" s="30">
        <f t="shared" si="421"/>
        <v>0</v>
      </c>
      <c r="S701" s="8">
        <f t="shared" si="413"/>
        <v>0</v>
      </c>
      <c r="T701" s="113">
        <f t="shared" si="422"/>
        <v>0.16</v>
      </c>
      <c r="U701" s="111">
        <f t="shared" si="429"/>
        <v>16</v>
      </c>
      <c r="V701" s="111">
        <v>252</v>
      </c>
      <c r="W701" s="110">
        <f t="shared" si="414"/>
        <v>1.0094680330000001</v>
      </c>
      <c r="X701" s="103">
        <f t="shared" si="415"/>
        <v>2.6902996300000002</v>
      </c>
      <c r="Y701" s="103">
        <f t="shared" si="416"/>
        <v>0</v>
      </c>
      <c r="Z701" s="114" t="str">
        <f t="shared" si="424"/>
        <v>A+J=</v>
      </c>
      <c r="AA701" s="108">
        <f t="shared" si="425"/>
        <v>45586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22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3"/>
      <c r="DH701" s="1"/>
      <c r="DI701" s="1"/>
      <c r="DJ701" s="1"/>
      <c r="DK701" s="1"/>
      <c r="DL701" s="1"/>
      <c r="DM701" s="1"/>
      <c r="DN701" s="1"/>
      <c r="DO701" s="1"/>
      <c r="DP701" s="1"/>
      <c r="DQ701" s="4"/>
      <c r="DR701" s="1"/>
      <c r="DS701" s="1"/>
      <c r="DT701" s="1"/>
      <c r="DU701" s="1"/>
      <c r="DV701" s="1"/>
      <c r="DW701" s="1"/>
    </row>
    <row r="702" spans="1:127" ht="15" x14ac:dyDescent="0.2">
      <c r="A702" s="102">
        <f t="shared" si="417"/>
        <v>45578</v>
      </c>
      <c r="B702" s="103">
        <f t="shared" si="409"/>
        <v>286.83586993</v>
      </c>
      <c r="C702" s="180">
        <f t="shared" si="427"/>
        <v>268.12914401697776</v>
      </c>
      <c r="D702" s="104">
        <f t="shared" si="418"/>
        <v>1143.3130000000001</v>
      </c>
      <c r="E702" s="105">
        <f t="shared" si="430"/>
        <v>1146.575</v>
      </c>
      <c r="F702" s="106">
        <f t="shared" si="431"/>
        <v>45524</v>
      </c>
      <c r="G702" s="107">
        <f t="shared" si="410"/>
        <v>2.8531119649648495E-3</v>
      </c>
      <c r="H702" s="108">
        <f t="shared" si="423"/>
        <v>45586</v>
      </c>
      <c r="I702" s="108">
        <f t="shared" si="411"/>
        <v>45586</v>
      </c>
      <c r="J702" s="109">
        <f t="shared" si="419"/>
        <v>21</v>
      </c>
      <c r="K702" s="109">
        <f t="shared" si="434"/>
        <v>16</v>
      </c>
      <c r="L702" s="8">
        <f t="shared" si="420"/>
        <v>1.0021730600000001</v>
      </c>
      <c r="M702" s="110">
        <f t="shared" si="433"/>
        <v>1.00607527</v>
      </c>
      <c r="N702" s="110">
        <f t="shared" si="428"/>
        <v>1.0574361313639706</v>
      </c>
      <c r="O702" s="103">
        <f t="shared" si="432"/>
        <v>1.059734</v>
      </c>
      <c r="P702" s="103">
        <f t="shared" si="412"/>
        <v>284.14557029999997</v>
      </c>
      <c r="Q702" s="11">
        <f t="shared" si="426"/>
        <v>0</v>
      </c>
      <c r="R702" s="30">
        <f t="shared" si="421"/>
        <v>0</v>
      </c>
      <c r="S702" s="8">
        <f t="shared" si="413"/>
        <v>0</v>
      </c>
      <c r="T702" s="113">
        <f t="shared" si="422"/>
        <v>0.16</v>
      </c>
      <c r="U702" s="111">
        <f t="shared" si="429"/>
        <v>16</v>
      </c>
      <c r="V702" s="111">
        <v>252</v>
      </c>
      <c r="W702" s="110">
        <f t="shared" si="414"/>
        <v>1.0094680330000001</v>
      </c>
      <c r="X702" s="103">
        <f t="shared" si="415"/>
        <v>2.6902996300000002</v>
      </c>
      <c r="Y702" s="103">
        <f t="shared" si="416"/>
        <v>0</v>
      </c>
      <c r="Z702" s="114" t="str">
        <f t="shared" si="424"/>
        <v>A+J=</v>
      </c>
      <c r="AA702" s="108">
        <f t="shared" si="425"/>
        <v>45586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22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3"/>
      <c r="DH702" s="1"/>
      <c r="DI702" s="1"/>
      <c r="DJ702" s="1"/>
      <c r="DK702" s="1"/>
      <c r="DL702" s="1"/>
      <c r="DM702" s="1"/>
      <c r="DN702" s="1"/>
      <c r="DO702" s="1"/>
      <c r="DP702" s="1"/>
      <c r="DQ702" s="4"/>
      <c r="DR702" s="1"/>
      <c r="DS702" s="1"/>
      <c r="DT702" s="1"/>
      <c r="DU702" s="1"/>
      <c r="DV702" s="1"/>
      <c r="DW702" s="1"/>
    </row>
    <row r="703" spans="1:127" ht="15" x14ac:dyDescent="0.2">
      <c r="A703" s="102">
        <f t="shared" si="417"/>
        <v>45579</v>
      </c>
      <c r="B703" s="103">
        <f t="shared" si="409"/>
        <v>286.83586993</v>
      </c>
      <c r="C703" s="180">
        <f t="shared" si="427"/>
        <v>268.12914401697776</v>
      </c>
      <c r="D703" s="104">
        <f t="shared" si="418"/>
        <v>1143.3130000000001</v>
      </c>
      <c r="E703" s="105">
        <f t="shared" si="430"/>
        <v>1146.575</v>
      </c>
      <c r="F703" s="106">
        <f t="shared" si="431"/>
        <v>45524</v>
      </c>
      <c r="G703" s="107">
        <f t="shared" si="410"/>
        <v>2.8531119649648495E-3</v>
      </c>
      <c r="H703" s="108">
        <f t="shared" si="423"/>
        <v>45586</v>
      </c>
      <c r="I703" s="108">
        <f t="shared" si="411"/>
        <v>45586</v>
      </c>
      <c r="J703" s="109">
        <f t="shared" si="419"/>
        <v>21</v>
      </c>
      <c r="K703" s="109">
        <f t="shared" si="434"/>
        <v>16</v>
      </c>
      <c r="L703" s="8">
        <f t="shared" si="420"/>
        <v>1.0021730600000001</v>
      </c>
      <c r="M703" s="110">
        <f t="shared" si="433"/>
        <v>1.00607527</v>
      </c>
      <c r="N703" s="110">
        <f t="shared" si="428"/>
        <v>1.0574361313639706</v>
      </c>
      <c r="O703" s="103">
        <f t="shared" si="432"/>
        <v>1.059734</v>
      </c>
      <c r="P703" s="103">
        <f t="shared" si="412"/>
        <v>284.14557029999997</v>
      </c>
      <c r="Q703" s="11">
        <f t="shared" si="426"/>
        <v>0</v>
      </c>
      <c r="R703" s="30">
        <f t="shared" si="421"/>
        <v>0</v>
      </c>
      <c r="S703" s="8">
        <f t="shared" si="413"/>
        <v>0</v>
      </c>
      <c r="T703" s="113">
        <f t="shared" si="422"/>
        <v>0.16</v>
      </c>
      <c r="U703" s="111">
        <f t="shared" si="429"/>
        <v>16</v>
      </c>
      <c r="V703" s="111">
        <v>252</v>
      </c>
      <c r="W703" s="110">
        <f t="shared" si="414"/>
        <v>1.0094680330000001</v>
      </c>
      <c r="X703" s="103">
        <f t="shared" si="415"/>
        <v>2.6902996300000002</v>
      </c>
      <c r="Y703" s="103">
        <f t="shared" si="416"/>
        <v>0</v>
      </c>
      <c r="Z703" s="114" t="str">
        <f t="shared" si="424"/>
        <v>A+J=</v>
      </c>
      <c r="AA703" s="108">
        <f t="shared" si="425"/>
        <v>45586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22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3"/>
      <c r="DH703" s="1"/>
      <c r="DI703" s="1"/>
      <c r="DJ703" s="1"/>
      <c r="DK703" s="1"/>
      <c r="DL703" s="1"/>
      <c r="DM703" s="1"/>
      <c r="DN703" s="1"/>
      <c r="DO703" s="1"/>
      <c r="DP703" s="1"/>
      <c r="DQ703" s="4"/>
      <c r="DR703" s="1"/>
      <c r="DS703" s="1"/>
      <c r="DT703" s="1"/>
      <c r="DU703" s="1"/>
      <c r="DV703" s="1"/>
      <c r="DW703" s="1"/>
    </row>
    <row r="704" spans="1:127" ht="15" x14ac:dyDescent="0.2">
      <c r="A704" s="102">
        <f t="shared" si="417"/>
        <v>45580</v>
      </c>
      <c r="B704" s="103">
        <f t="shared" si="409"/>
        <v>287.04379653000001</v>
      </c>
      <c r="C704" s="180">
        <f t="shared" si="427"/>
        <v>268.12914401697776</v>
      </c>
      <c r="D704" s="104">
        <f t="shared" si="418"/>
        <v>1143.3130000000001</v>
      </c>
      <c r="E704" s="105">
        <f t="shared" si="430"/>
        <v>1146.575</v>
      </c>
      <c r="F704" s="106">
        <f t="shared" si="431"/>
        <v>45524</v>
      </c>
      <c r="G704" s="107">
        <f t="shared" si="410"/>
        <v>2.8531119649648495E-3</v>
      </c>
      <c r="H704" s="108">
        <f t="shared" si="423"/>
        <v>45586</v>
      </c>
      <c r="I704" s="108">
        <f t="shared" si="411"/>
        <v>45586</v>
      </c>
      <c r="J704" s="109">
        <f t="shared" si="419"/>
        <v>21</v>
      </c>
      <c r="K704" s="109">
        <f t="shared" si="434"/>
        <v>17</v>
      </c>
      <c r="L704" s="8">
        <f t="shared" si="420"/>
        <v>1.0023090299999999</v>
      </c>
      <c r="M704" s="110">
        <f t="shared" si="433"/>
        <v>1.00607527</v>
      </c>
      <c r="N704" s="110">
        <f t="shared" si="428"/>
        <v>1.0574361313639706</v>
      </c>
      <c r="O704" s="103">
        <f t="shared" si="432"/>
        <v>1.0598777800000001</v>
      </c>
      <c r="P704" s="103">
        <f t="shared" si="412"/>
        <v>284.18412190999999</v>
      </c>
      <c r="Q704" s="11">
        <f t="shared" si="426"/>
        <v>0</v>
      </c>
      <c r="R704" s="30">
        <f t="shared" si="421"/>
        <v>0</v>
      </c>
      <c r="S704" s="8">
        <f t="shared" si="413"/>
        <v>0</v>
      </c>
      <c r="T704" s="113">
        <f t="shared" si="422"/>
        <v>0.16</v>
      </c>
      <c r="U704" s="111">
        <f t="shared" si="429"/>
        <v>17</v>
      </c>
      <c r="V704" s="111">
        <v>252</v>
      </c>
      <c r="W704" s="110">
        <f t="shared" si="414"/>
        <v>1.0100627529999999</v>
      </c>
      <c r="X704" s="103">
        <f t="shared" si="415"/>
        <v>2.8596746199999998</v>
      </c>
      <c r="Y704" s="103">
        <f t="shared" si="416"/>
        <v>0</v>
      </c>
      <c r="Z704" s="114" t="str">
        <f t="shared" si="424"/>
        <v>A+J=</v>
      </c>
      <c r="AA704" s="108">
        <f t="shared" si="425"/>
        <v>45586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22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3"/>
      <c r="DH704" s="1"/>
      <c r="DI704" s="1"/>
      <c r="DJ704" s="1"/>
      <c r="DK704" s="1"/>
      <c r="DL704" s="1"/>
      <c r="DM704" s="1"/>
      <c r="DN704" s="1"/>
      <c r="DO704" s="1"/>
      <c r="DP704" s="1"/>
      <c r="DQ704" s="4"/>
      <c r="DR704" s="1"/>
      <c r="DS704" s="1"/>
      <c r="DT704" s="1"/>
      <c r="DU704" s="1"/>
      <c r="DV704" s="1"/>
      <c r="DW704" s="1"/>
    </row>
    <row r="705" spans="1:127" ht="15" x14ac:dyDescent="0.2">
      <c r="A705" s="102">
        <f t="shared" si="417"/>
        <v>45581</v>
      </c>
      <c r="B705" s="103">
        <f t="shared" si="409"/>
        <v>287.25187388000001</v>
      </c>
      <c r="C705" s="180">
        <f t="shared" si="427"/>
        <v>268.12914401697776</v>
      </c>
      <c r="D705" s="104">
        <f t="shared" si="418"/>
        <v>1143.3130000000001</v>
      </c>
      <c r="E705" s="105">
        <f t="shared" si="430"/>
        <v>1146.575</v>
      </c>
      <c r="F705" s="106">
        <f t="shared" si="431"/>
        <v>45524</v>
      </c>
      <c r="G705" s="107">
        <f t="shared" si="410"/>
        <v>2.8531119649648495E-3</v>
      </c>
      <c r="H705" s="108">
        <f t="shared" si="423"/>
        <v>45586</v>
      </c>
      <c r="I705" s="108">
        <f t="shared" si="411"/>
        <v>45586</v>
      </c>
      <c r="J705" s="109">
        <f t="shared" si="419"/>
        <v>21</v>
      </c>
      <c r="K705" s="109">
        <f t="shared" si="434"/>
        <v>18</v>
      </c>
      <c r="L705" s="8">
        <f t="shared" si="420"/>
        <v>1.0024450199999999</v>
      </c>
      <c r="M705" s="110">
        <f t="shared" si="433"/>
        <v>1.00607527</v>
      </c>
      <c r="N705" s="110">
        <f t="shared" si="428"/>
        <v>1.0574361313639706</v>
      </c>
      <c r="O705" s="103">
        <f t="shared" si="432"/>
        <v>1.0600215799999999</v>
      </c>
      <c r="P705" s="103">
        <f t="shared" si="412"/>
        <v>284.22267887999999</v>
      </c>
      <c r="Q705" s="11">
        <f t="shared" si="426"/>
        <v>0</v>
      </c>
      <c r="R705" s="30">
        <f t="shared" si="421"/>
        <v>0</v>
      </c>
      <c r="S705" s="8">
        <f t="shared" si="413"/>
        <v>0</v>
      </c>
      <c r="T705" s="113">
        <f t="shared" si="422"/>
        <v>0.16</v>
      </c>
      <c r="U705" s="111">
        <f t="shared" si="429"/>
        <v>18</v>
      </c>
      <c r="V705" s="111">
        <v>252</v>
      </c>
      <c r="W705" s="110">
        <f t="shared" si="414"/>
        <v>1.0106578230000001</v>
      </c>
      <c r="X705" s="103">
        <f t="shared" si="415"/>
        <v>3.0291950000000001</v>
      </c>
      <c r="Y705" s="103">
        <f t="shared" si="416"/>
        <v>0</v>
      </c>
      <c r="Z705" s="114" t="str">
        <f t="shared" si="424"/>
        <v>A+J=</v>
      </c>
      <c r="AA705" s="108">
        <f t="shared" si="425"/>
        <v>45586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22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3"/>
      <c r="DH705" s="1"/>
      <c r="DI705" s="1"/>
      <c r="DJ705" s="1"/>
      <c r="DK705" s="1"/>
      <c r="DL705" s="1"/>
      <c r="DM705" s="1"/>
      <c r="DN705" s="1"/>
      <c r="DO705" s="1"/>
      <c r="DP705" s="1"/>
      <c r="DQ705" s="4"/>
      <c r="DR705" s="1"/>
      <c r="DS705" s="1"/>
      <c r="DT705" s="1"/>
      <c r="DU705" s="1"/>
      <c r="DV705" s="1"/>
      <c r="DW705" s="1"/>
    </row>
    <row r="706" spans="1:127" ht="15" x14ac:dyDescent="0.2">
      <c r="A706" s="102">
        <f t="shared" si="417"/>
        <v>45582</v>
      </c>
      <c r="B706" s="103">
        <f t="shared" si="409"/>
        <v>287.46010230999997</v>
      </c>
      <c r="C706" s="180">
        <f t="shared" si="427"/>
        <v>268.12914401697776</v>
      </c>
      <c r="D706" s="104">
        <f t="shared" si="418"/>
        <v>1143.3130000000001</v>
      </c>
      <c r="E706" s="105">
        <f t="shared" si="430"/>
        <v>1146.575</v>
      </c>
      <c r="F706" s="106">
        <f t="shared" si="431"/>
        <v>45524</v>
      </c>
      <c r="G706" s="107">
        <f t="shared" si="410"/>
        <v>2.8531119649648495E-3</v>
      </c>
      <c r="H706" s="108">
        <f t="shared" si="423"/>
        <v>45586</v>
      </c>
      <c r="I706" s="108">
        <f t="shared" si="411"/>
        <v>45586</v>
      </c>
      <c r="J706" s="109">
        <f t="shared" si="419"/>
        <v>21</v>
      </c>
      <c r="K706" s="109">
        <f t="shared" si="434"/>
        <v>19</v>
      </c>
      <c r="L706" s="8">
        <f t="shared" si="420"/>
        <v>1.00258103</v>
      </c>
      <c r="M706" s="110">
        <f t="shared" si="433"/>
        <v>1.00607527</v>
      </c>
      <c r="N706" s="110">
        <f t="shared" si="428"/>
        <v>1.0574361313639706</v>
      </c>
      <c r="O706" s="103">
        <f t="shared" si="432"/>
        <v>1.0601654</v>
      </c>
      <c r="P706" s="103">
        <f t="shared" si="412"/>
        <v>284.26124120999998</v>
      </c>
      <c r="Q706" s="11">
        <f t="shared" si="426"/>
        <v>0</v>
      </c>
      <c r="R706" s="30">
        <f t="shared" si="421"/>
        <v>0</v>
      </c>
      <c r="S706" s="8">
        <f t="shared" si="413"/>
        <v>0</v>
      </c>
      <c r="T706" s="113">
        <f t="shared" si="422"/>
        <v>0.16</v>
      </c>
      <c r="U706" s="111">
        <f t="shared" si="429"/>
        <v>19</v>
      </c>
      <c r="V706" s="111">
        <v>252</v>
      </c>
      <c r="W706" s="110">
        <f t="shared" si="414"/>
        <v>1.0112532439999999</v>
      </c>
      <c r="X706" s="103">
        <f t="shared" si="415"/>
        <v>3.1988610999999998</v>
      </c>
      <c r="Y706" s="103">
        <f t="shared" si="416"/>
        <v>0</v>
      </c>
      <c r="Z706" s="114" t="str">
        <f t="shared" si="424"/>
        <v>A+J=</v>
      </c>
      <c r="AA706" s="108">
        <f t="shared" si="425"/>
        <v>45586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22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3"/>
      <c r="DH706" s="1"/>
      <c r="DI706" s="1"/>
      <c r="DJ706" s="1"/>
      <c r="DK706" s="1"/>
      <c r="DL706" s="1"/>
      <c r="DM706" s="1"/>
      <c r="DN706" s="1"/>
      <c r="DO706" s="1"/>
      <c r="DP706" s="1"/>
      <c r="DQ706" s="4"/>
      <c r="DR706" s="1"/>
      <c r="DS706" s="1"/>
      <c r="DT706" s="1"/>
      <c r="DU706" s="1"/>
      <c r="DV706" s="1"/>
      <c r="DW706" s="1"/>
    </row>
    <row r="707" spans="1:127" ht="15" x14ac:dyDescent="0.2">
      <c r="A707" s="102">
        <f t="shared" si="417"/>
        <v>45583</v>
      </c>
      <c r="B707" s="103">
        <f t="shared" si="409"/>
        <v>287.66848161000001</v>
      </c>
      <c r="C707" s="180">
        <f t="shared" si="427"/>
        <v>268.12914401697776</v>
      </c>
      <c r="D707" s="104">
        <f t="shared" si="418"/>
        <v>1143.3130000000001</v>
      </c>
      <c r="E707" s="105">
        <f t="shared" si="430"/>
        <v>1146.575</v>
      </c>
      <c r="F707" s="106">
        <f t="shared" si="431"/>
        <v>45524</v>
      </c>
      <c r="G707" s="107">
        <f t="shared" si="410"/>
        <v>2.8531119649648495E-3</v>
      </c>
      <c r="H707" s="108">
        <f t="shared" si="423"/>
        <v>45586</v>
      </c>
      <c r="I707" s="108">
        <f t="shared" si="411"/>
        <v>45586</v>
      </c>
      <c r="J707" s="109">
        <f t="shared" si="419"/>
        <v>21</v>
      </c>
      <c r="K707" s="109">
        <f t="shared" si="434"/>
        <v>20</v>
      </c>
      <c r="L707" s="8">
        <f t="shared" si="420"/>
        <v>1.0027170599999999</v>
      </c>
      <c r="M707" s="110">
        <f t="shared" si="433"/>
        <v>1.00607527</v>
      </c>
      <c r="N707" s="110">
        <f t="shared" si="428"/>
        <v>1.0574361313639706</v>
      </c>
      <c r="O707" s="103">
        <f t="shared" si="432"/>
        <v>1.06030924</v>
      </c>
      <c r="P707" s="103">
        <f t="shared" si="412"/>
        <v>284.29980891000002</v>
      </c>
      <c r="Q707" s="11">
        <f t="shared" si="426"/>
        <v>0</v>
      </c>
      <c r="R707" s="30">
        <f t="shared" si="421"/>
        <v>0</v>
      </c>
      <c r="S707" s="8">
        <f t="shared" si="413"/>
        <v>0</v>
      </c>
      <c r="T707" s="113">
        <f t="shared" si="422"/>
        <v>0.16</v>
      </c>
      <c r="U707" s="111">
        <f t="shared" si="429"/>
        <v>20</v>
      </c>
      <c r="V707" s="111">
        <v>252</v>
      </c>
      <c r="W707" s="110">
        <f t="shared" si="414"/>
        <v>1.0118490149999999</v>
      </c>
      <c r="X707" s="103">
        <f t="shared" si="415"/>
        <v>3.3686726999999999</v>
      </c>
      <c r="Y707" s="103">
        <f t="shared" si="416"/>
        <v>0</v>
      </c>
      <c r="Z707" s="114" t="str">
        <f t="shared" si="424"/>
        <v>A+J=</v>
      </c>
      <c r="AA707" s="108">
        <f t="shared" si="425"/>
        <v>45586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22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3"/>
      <c r="DH707" s="1"/>
      <c r="DI707" s="1"/>
      <c r="DJ707" s="1"/>
      <c r="DK707" s="1"/>
      <c r="DL707" s="1"/>
      <c r="DM707" s="1"/>
      <c r="DN707" s="1"/>
      <c r="DO707" s="1"/>
      <c r="DP707" s="1"/>
      <c r="DQ707" s="4"/>
      <c r="DR707" s="1"/>
      <c r="DS707" s="1"/>
      <c r="DT707" s="1"/>
      <c r="DU707" s="1"/>
      <c r="DV707" s="1"/>
      <c r="DW707" s="1"/>
    </row>
    <row r="708" spans="1:127" ht="15" x14ac:dyDescent="0.2">
      <c r="A708" s="102">
        <f t="shared" si="417"/>
        <v>45584</v>
      </c>
      <c r="B708" s="103">
        <f t="shared" si="409"/>
        <v>287.87701508000004</v>
      </c>
      <c r="C708" s="180">
        <f t="shared" si="427"/>
        <v>268.12914401697776</v>
      </c>
      <c r="D708" s="104">
        <f t="shared" si="418"/>
        <v>1143.3130000000001</v>
      </c>
      <c r="E708" s="105">
        <f t="shared" si="430"/>
        <v>1146.575</v>
      </c>
      <c r="F708" s="106">
        <f t="shared" si="431"/>
        <v>45524</v>
      </c>
      <c r="G708" s="107">
        <f t="shared" si="410"/>
        <v>2.8531119649648495E-3</v>
      </c>
      <c r="H708" s="108">
        <f t="shared" si="423"/>
        <v>45586</v>
      </c>
      <c r="I708" s="108">
        <f t="shared" si="411"/>
        <v>45586</v>
      </c>
      <c r="J708" s="109">
        <f t="shared" si="419"/>
        <v>21</v>
      </c>
      <c r="K708" s="109">
        <f t="shared" si="434"/>
        <v>21</v>
      </c>
      <c r="L708" s="8">
        <f t="shared" si="420"/>
        <v>1.00285311</v>
      </c>
      <c r="M708" s="110">
        <f t="shared" si="433"/>
        <v>1.00607527</v>
      </c>
      <c r="N708" s="110">
        <f t="shared" si="428"/>
        <v>1.0574361313639706</v>
      </c>
      <c r="O708" s="103">
        <f t="shared" si="432"/>
        <v>1.0604531100000001</v>
      </c>
      <c r="P708" s="103">
        <f t="shared" si="412"/>
        <v>284.33838465000002</v>
      </c>
      <c r="Q708" s="11">
        <f t="shared" si="426"/>
        <v>0</v>
      </c>
      <c r="R708" s="30">
        <f t="shared" si="421"/>
        <v>0</v>
      </c>
      <c r="S708" s="8">
        <f t="shared" si="413"/>
        <v>0</v>
      </c>
      <c r="T708" s="113">
        <f t="shared" si="422"/>
        <v>0.16</v>
      </c>
      <c r="U708" s="111">
        <f t="shared" si="429"/>
        <v>21</v>
      </c>
      <c r="V708" s="111">
        <v>252</v>
      </c>
      <c r="W708" s="110">
        <f t="shared" si="414"/>
        <v>1.0124451379999999</v>
      </c>
      <c r="X708" s="103">
        <f t="shared" si="415"/>
        <v>3.53863043</v>
      </c>
      <c r="Y708" s="103">
        <f t="shared" si="416"/>
        <v>0</v>
      </c>
      <c r="Z708" s="114" t="str">
        <f t="shared" si="424"/>
        <v>A+J=</v>
      </c>
      <c r="AA708" s="108">
        <f t="shared" si="425"/>
        <v>45586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22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3"/>
      <c r="DH708" s="1"/>
      <c r="DI708" s="1"/>
      <c r="DJ708" s="1"/>
      <c r="DK708" s="1"/>
      <c r="DL708" s="1"/>
      <c r="DM708" s="1"/>
      <c r="DN708" s="1"/>
      <c r="DO708" s="1"/>
      <c r="DP708" s="1"/>
      <c r="DQ708" s="4"/>
      <c r="DR708" s="1"/>
      <c r="DS708" s="1"/>
      <c r="DT708" s="1"/>
      <c r="DU708" s="1"/>
      <c r="DV708" s="1"/>
      <c r="DW708" s="1"/>
    </row>
    <row r="709" spans="1:127" ht="15" x14ac:dyDescent="0.2">
      <c r="A709" s="102">
        <f t="shared" si="417"/>
        <v>45585</v>
      </c>
      <c r="B709" s="103">
        <f t="shared" si="409"/>
        <v>287.87701508000004</v>
      </c>
      <c r="C709" s="180">
        <f t="shared" si="427"/>
        <v>268.12914401697776</v>
      </c>
      <c r="D709" s="104">
        <f t="shared" si="418"/>
        <v>1143.3130000000001</v>
      </c>
      <c r="E709" s="105">
        <f t="shared" si="430"/>
        <v>1146.575</v>
      </c>
      <c r="F709" s="106">
        <f t="shared" si="431"/>
        <v>45524</v>
      </c>
      <c r="G709" s="107">
        <f t="shared" si="410"/>
        <v>2.8531119649648495E-3</v>
      </c>
      <c r="H709" s="108">
        <f t="shared" si="423"/>
        <v>45617</v>
      </c>
      <c r="I709" s="108">
        <f t="shared" si="411"/>
        <v>45586</v>
      </c>
      <c r="J709" s="109">
        <f t="shared" si="419"/>
        <v>21</v>
      </c>
      <c r="K709" s="109">
        <f t="shared" si="434"/>
        <v>21</v>
      </c>
      <c r="L709" s="8">
        <f t="shared" si="420"/>
        <v>1.00285311</v>
      </c>
      <c r="M709" s="110">
        <f t="shared" si="433"/>
        <v>1.00607527</v>
      </c>
      <c r="N709" s="110">
        <f t="shared" si="428"/>
        <v>1.0574361313639706</v>
      </c>
      <c r="O709" s="103">
        <f t="shared" si="432"/>
        <v>1.0604531100000001</v>
      </c>
      <c r="P709" s="103">
        <f t="shared" si="412"/>
        <v>284.33838465000002</v>
      </c>
      <c r="Q709" s="11">
        <f t="shared" si="426"/>
        <v>0</v>
      </c>
      <c r="R709" s="30">
        <f t="shared" si="421"/>
        <v>0</v>
      </c>
      <c r="S709" s="8">
        <f t="shared" si="413"/>
        <v>0</v>
      </c>
      <c r="T709" s="113">
        <f t="shared" si="422"/>
        <v>0.16</v>
      </c>
      <c r="U709" s="111">
        <f t="shared" si="429"/>
        <v>21</v>
      </c>
      <c r="V709" s="111">
        <v>252</v>
      </c>
      <c r="W709" s="110">
        <f t="shared" si="414"/>
        <v>1.0124451379999999</v>
      </c>
      <c r="X709" s="103">
        <f t="shared" si="415"/>
        <v>3.53863043</v>
      </c>
      <c r="Y709" s="103">
        <f t="shared" si="416"/>
        <v>0</v>
      </c>
      <c r="Z709" s="114" t="str">
        <f t="shared" si="424"/>
        <v>A+J=</v>
      </c>
      <c r="AA709" s="108">
        <f t="shared" si="425"/>
        <v>45586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22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3"/>
      <c r="DH709" s="1"/>
      <c r="DI709" s="1"/>
      <c r="DJ709" s="1"/>
      <c r="DK709" s="1"/>
      <c r="DL709" s="1"/>
      <c r="DM709" s="1"/>
      <c r="DN709" s="1"/>
      <c r="DO709" s="1"/>
      <c r="DP709" s="1"/>
      <c r="DQ709" s="4"/>
      <c r="DR709" s="1"/>
      <c r="DS709" s="1"/>
      <c r="DT709" s="1"/>
      <c r="DU709" s="1"/>
      <c r="DV709" s="1"/>
      <c r="DW709" s="1"/>
    </row>
    <row r="710" spans="1:127" ht="15" x14ac:dyDescent="0.2">
      <c r="A710" s="102">
        <f t="shared" si="417"/>
        <v>45586</v>
      </c>
      <c r="B710" s="103">
        <f t="shared" si="409"/>
        <v>287.87701508000004</v>
      </c>
      <c r="C710" s="180">
        <f t="shared" si="427"/>
        <v>268.12914401697776</v>
      </c>
      <c r="D710" s="104">
        <f t="shared" si="418"/>
        <v>1143.3130000000001</v>
      </c>
      <c r="E710" s="105">
        <f t="shared" si="430"/>
        <v>1146.575</v>
      </c>
      <c r="F710" s="106">
        <f t="shared" si="431"/>
        <v>45524</v>
      </c>
      <c r="G710" s="107">
        <f t="shared" si="410"/>
        <v>2.8531119649648495E-3</v>
      </c>
      <c r="H710" s="108">
        <f t="shared" si="423"/>
        <v>45617</v>
      </c>
      <c r="I710" s="108">
        <f t="shared" si="411"/>
        <v>45586</v>
      </c>
      <c r="J710" s="109">
        <f t="shared" si="419"/>
        <v>21</v>
      </c>
      <c r="K710" s="109">
        <f t="shared" si="434"/>
        <v>21</v>
      </c>
      <c r="L710" s="8">
        <f t="shared" si="420"/>
        <v>1.00285311</v>
      </c>
      <c r="M710" s="110">
        <f t="shared" si="433"/>
        <v>1.00607527</v>
      </c>
      <c r="N710" s="110">
        <f t="shared" si="428"/>
        <v>1.0574361313639706</v>
      </c>
      <c r="O710" s="103">
        <f t="shared" si="432"/>
        <v>1.0604531100000001</v>
      </c>
      <c r="P710" s="103">
        <f t="shared" si="412"/>
        <v>284.33838465000002</v>
      </c>
      <c r="Q710" s="11">
        <f t="shared" si="426"/>
        <v>23</v>
      </c>
      <c r="R710" s="30">
        <f t="shared" si="421"/>
        <v>7.4971999999999997E-2</v>
      </c>
      <c r="S710" s="8">
        <f t="shared" si="413"/>
        <v>21.317417370000001</v>
      </c>
      <c r="T710" s="113">
        <f t="shared" si="422"/>
        <v>0.16</v>
      </c>
      <c r="U710" s="111">
        <f t="shared" si="429"/>
        <v>21</v>
      </c>
      <c r="V710" s="111">
        <v>252</v>
      </c>
      <c r="W710" s="110">
        <f t="shared" si="414"/>
        <v>1.0124451379999999</v>
      </c>
      <c r="X710" s="103">
        <f t="shared" si="415"/>
        <v>3.53863043</v>
      </c>
      <c r="Y710" s="103">
        <f t="shared" si="416"/>
        <v>24.856047800000002</v>
      </c>
      <c r="Z710" s="114" t="str">
        <f t="shared" si="424"/>
        <v>A+J=</v>
      </c>
      <c r="AA710" s="108">
        <f t="shared" si="425"/>
        <v>45586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22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3"/>
      <c r="DH710" s="1"/>
      <c r="DI710" s="1"/>
      <c r="DJ710" s="1"/>
      <c r="DK710" s="1"/>
      <c r="DL710" s="1"/>
      <c r="DM710" s="1"/>
      <c r="DN710" s="1"/>
      <c r="DO710" s="1"/>
      <c r="DP710" s="1"/>
      <c r="DQ710" s="4"/>
      <c r="DR710" s="1"/>
      <c r="DS710" s="1"/>
      <c r="DT710" s="1"/>
      <c r="DU710" s="1"/>
      <c r="DV710" s="1"/>
      <c r="DW710" s="1"/>
    </row>
    <row r="711" spans="1:127" ht="15" x14ac:dyDescent="0.2">
      <c r="A711" s="102">
        <f t="shared" si="417"/>
        <v>45587</v>
      </c>
      <c r="B711" s="103">
        <f t="shared" si="409"/>
        <v>263.21162863999996</v>
      </c>
      <c r="C711" s="180">
        <f t="shared" si="427"/>
        <v>248.02696583580388</v>
      </c>
      <c r="D711" s="104">
        <f t="shared" si="418"/>
        <v>1143.3130000000001</v>
      </c>
      <c r="E711" s="105">
        <f t="shared" si="430"/>
        <v>1146.575</v>
      </c>
      <c r="F711" s="106">
        <f t="shared" si="431"/>
        <v>45556</v>
      </c>
      <c r="G711" s="107">
        <f t="shared" si="410"/>
        <v>2.8531119649648495E-3</v>
      </c>
      <c r="H711" s="108">
        <f t="shared" si="423"/>
        <v>45617</v>
      </c>
      <c r="I711" s="108">
        <f t="shared" si="411"/>
        <v>45617</v>
      </c>
      <c r="J711" s="109">
        <f t="shared" si="419"/>
        <v>21</v>
      </c>
      <c r="K711" s="109">
        <f t="shared" si="434"/>
        <v>1</v>
      </c>
      <c r="L711" s="8">
        <f t="shared" si="420"/>
        <v>1.0001356699999999</v>
      </c>
      <c r="M711" s="110">
        <f t="shared" si="433"/>
        <v>1.00285311</v>
      </c>
      <c r="N711" s="110">
        <f t="shared" si="428"/>
        <v>1.0604531129647266</v>
      </c>
      <c r="O711" s="103">
        <f t="shared" si="432"/>
        <v>1.0605969799999999</v>
      </c>
      <c r="P711" s="103">
        <f t="shared" si="412"/>
        <v>263.05665091999998</v>
      </c>
      <c r="Q711" s="11">
        <f t="shared" si="426"/>
        <v>0</v>
      </c>
      <c r="R711" s="30">
        <f t="shared" si="421"/>
        <v>0</v>
      </c>
      <c r="S711" s="8">
        <f t="shared" si="413"/>
        <v>0</v>
      </c>
      <c r="T711" s="113">
        <f t="shared" si="422"/>
        <v>0.16</v>
      </c>
      <c r="U711" s="111">
        <f t="shared" si="429"/>
        <v>1</v>
      </c>
      <c r="V711" s="111">
        <v>252</v>
      </c>
      <c r="W711" s="110">
        <f t="shared" si="414"/>
        <v>1.0005891419999999</v>
      </c>
      <c r="X711" s="103">
        <f t="shared" si="415"/>
        <v>0.15497772000000001</v>
      </c>
      <c r="Y711" s="103">
        <f t="shared" si="416"/>
        <v>0</v>
      </c>
      <c r="Z711" s="114" t="str">
        <f t="shared" si="424"/>
        <v>A+J=</v>
      </c>
      <c r="AA711" s="108">
        <f t="shared" si="425"/>
        <v>45617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22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3"/>
      <c r="DH711" s="1"/>
      <c r="DI711" s="1"/>
      <c r="DJ711" s="1"/>
      <c r="DK711" s="1"/>
      <c r="DL711" s="1"/>
      <c r="DM711" s="1"/>
      <c r="DN711" s="1"/>
      <c r="DO711" s="1"/>
      <c r="DP711" s="1"/>
      <c r="DQ711" s="4"/>
      <c r="DR711" s="1"/>
      <c r="DS711" s="1"/>
      <c r="DT711" s="1"/>
      <c r="DU711" s="1"/>
      <c r="DV711" s="1"/>
      <c r="DW711" s="1"/>
    </row>
    <row r="712" spans="1:127" ht="15" x14ac:dyDescent="0.2">
      <c r="A712" s="102">
        <f t="shared" si="417"/>
        <v>45588</v>
      </c>
      <c r="B712" s="103">
        <f t="shared" si="409"/>
        <v>263.40243052</v>
      </c>
      <c r="C712" s="180">
        <f t="shared" si="427"/>
        <v>248.02696583580388</v>
      </c>
      <c r="D712" s="104">
        <f t="shared" si="418"/>
        <v>1143.3130000000001</v>
      </c>
      <c r="E712" s="105">
        <f t="shared" si="430"/>
        <v>1146.575</v>
      </c>
      <c r="F712" s="106">
        <f t="shared" si="431"/>
        <v>45556</v>
      </c>
      <c r="G712" s="107">
        <f t="shared" si="410"/>
        <v>2.8531119649648495E-3</v>
      </c>
      <c r="H712" s="108">
        <f t="shared" si="423"/>
        <v>45617</v>
      </c>
      <c r="I712" s="108">
        <f t="shared" si="411"/>
        <v>45617</v>
      </c>
      <c r="J712" s="109">
        <f t="shared" si="419"/>
        <v>21</v>
      </c>
      <c r="K712" s="109">
        <f t="shared" si="434"/>
        <v>2</v>
      </c>
      <c r="L712" s="8">
        <f t="shared" si="420"/>
        <v>1.0002713700000001</v>
      </c>
      <c r="M712" s="110">
        <f t="shared" si="433"/>
        <v>1.00285311</v>
      </c>
      <c r="N712" s="110">
        <f t="shared" si="428"/>
        <v>1.0604531129647266</v>
      </c>
      <c r="O712" s="103">
        <f t="shared" si="432"/>
        <v>1.06074088</v>
      </c>
      <c r="P712" s="103">
        <f t="shared" si="412"/>
        <v>263.09234199999997</v>
      </c>
      <c r="Q712" s="11">
        <f t="shared" si="426"/>
        <v>0</v>
      </c>
      <c r="R712" s="30">
        <f t="shared" si="421"/>
        <v>0</v>
      </c>
      <c r="S712" s="8">
        <f t="shared" si="413"/>
        <v>0</v>
      </c>
      <c r="T712" s="113">
        <f t="shared" si="422"/>
        <v>0.16</v>
      </c>
      <c r="U712" s="111">
        <f t="shared" si="429"/>
        <v>2</v>
      </c>
      <c r="V712" s="111">
        <v>252</v>
      </c>
      <c r="W712" s="110">
        <f t="shared" si="414"/>
        <v>1.0011786300000001</v>
      </c>
      <c r="X712" s="103">
        <f t="shared" si="415"/>
        <v>0.31008851999999998</v>
      </c>
      <c r="Y712" s="103">
        <f t="shared" si="416"/>
        <v>0</v>
      </c>
      <c r="Z712" s="114" t="str">
        <f t="shared" si="424"/>
        <v>A+J=</v>
      </c>
      <c r="AA712" s="108">
        <f t="shared" si="425"/>
        <v>45617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22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3"/>
      <c r="DH712" s="1"/>
      <c r="DI712" s="1"/>
      <c r="DJ712" s="1"/>
      <c r="DK712" s="1"/>
      <c r="DL712" s="1"/>
      <c r="DM712" s="1"/>
      <c r="DN712" s="1"/>
      <c r="DO712" s="1"/>
      <c r="DP712" s="1"/>
      <c r="DQ712" s="4"/>
      <c r="DR712" s="1"/>
      <c r="DS712" s="1"/>
      <c r="DT712" s="1"/>
      <c r="DU712" s="1"/>
      <c r="DV712" s="1"/>
      <c r="DW712" s="1"/>
    </row>
    <row r="713" spans="1:127" ht="15" x14ac:dyDescent="0.2">
      <c r="A713" s="102">
        <f t="shared" si="417"/>
        <v>45589</v>
      </c>
      <c r="B713" s="103">
        <f t="shared" si="409"/>
        <v>263.59337128999999</v>
      </c>
      <c r="C713" s="180">
        <f t="shared" si="427"/>
        <v>248.02696583580388</v>
      </c>
      <c r="D713" s="104">
        <f t="shared" si="418"/>
        <v>1143.3130000000001</v>
      </c>
      <c r="E713" s="105">
        <f t="shared" si="430"/>
        <v>1146.575</v>
      </c>
      <c r="F713" s="106">
        <f t="shared" si="431"/>
        <v>45556</v>
      </c>
      <c r="G713" s="107">
        <f t="shared" si="410"/>
        <v>2.8531119649648495E-3</v>
      </c>
      <c r="H713" s="108">
        <f t="shared" si="423"/>
        <v>45617</v>
      </c>
      <c r="I713" s="108">
        <f t="shared" si="411"/>
        <v>45617</v>
      </c>
      <c r="J713" s="109">
        <f t="shared" si="419"/>
        <v>21</v>
      </c>
      <c r="K713" s="109">
        <f t="shared" si="434"/>
        <v>3</v>
      </c>
      <c r="L713" s="8">
        <f t="shared" si="420"/>
        <v>1.00040708</v>
      </c>
      <c r="M713" s="110">
        <f t="shared" si="433"/>
        <v>1.00285311</v>
      </c>
      <c r="N713" s="110">
        <f t="shared" si="428"/>
        <v>1.0604531129647266</v>
      </c>
      <c r="O713" s="103">
        <f t="shared" si="432"/>
        <v>1.0608848</v>
      </c>
      <c r="P713" s="103">
        <f t="shared" si="412"/>
        <v>263.12803803999998</v>
      </c>
      <c r="Q713" s="11">
        <f t="shared" si="426"/>
        <v>0</v>
      </c>
      <c r="R713" s="30">
        <f t="shared" si="421"/>
        <v>0</v>
      </c>
      <c r="S713" s="8">
        <f t="shared" si="413"/>
        <v>0</v>
      </c>
      <c r="T713" s="113">
        <f t="shared" si="422"/>
        <v>0.16</v>
      </c>
      <c r="U713" s="111">
        <f t="shared" si="429"/>
        <v>3</v>
      </c>
      <c r="V713" s="111">
        <v>252</v>
      </c>
      <c r="W713" s="110">
        <f t="shared" si="414"/>
        <v>1.001768467</v>
      </c>
      <c r="X713" s="103">
        <f t="shared" si="415"/>
        <v>0.46533324999999998</v>
      </c>
      <c r="Y713" s="103">
        <f t="shared" si="416"/>
        <v>0</v>
      </c>
      <c r="Z713" s="114" t="str">
        <f t="shared" si="424"/>
        <v>A+J=</v>
      </c>
      <c r="AA713" s="108">
        <f t="shared" si="425"/>
        <v>45617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22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3"/>
      <c r="DH713" s="1"/>
      <c r="DI713" s="1"/>
      <c r="DJ713" s="1"/>
      <c r="DK713" s="1"/>
      <c r="DL713" s="1"/>
      <c r="DM713" s="1"/>
      <c r="DN713" s="1"/>
      <c r="DO713" s="1"/>
      <c r="DP713" s="1"/>
      <c r="DQ713" s="4"/>
      <c r="DR713" s="1"/>
      <c r="DS713" s="1"/>
      <c r="DT713" s="1"/>
      <c r="DU713" s="1"/>
      <c r="DV713" s="1"/>
      <c r="DW713" s="1"/>
    </row>
    <row r="714" spans="1:127" ht="15" x14ac:dyDescent="0.2">
      <c r="A714" s="102">
        <f t="shared" si="417"/>
        <v>45590</v>
      </c>
      <c r="B714" s="103">
        <f t="shared" ref="B714:B777" si="435">(P714+X714)</f>
        <v>263.78445018999997</v>
      </c>
      <c r="C714" s="180">
        <f t="shared" si="427"/>
        <v>248.02696583580388</v>
      </c>
      <c r="D714" s="104">
        <f t="shared" si="418"/>
        <v>1143.3130000000001</v>
      </c>
      <c r="E714" s="105">
        <f t="shared" si="430"/>
        <v>1146.575</v>
      </c>
      <c r="F714" s="106">
        <f t="shared" si="431"/>
        <v>45556</v>
      </c>
      <c r="G714" s="107">
        <f t="shared" ref="G714:G777" si="436">(E714/D714)-1</f>
        <v>2.8531119649648495E-3</v>
      </c>
      <c r="H714" s="108">
        <f t="shared" si="423"/>
        <v>45617</v>
      </c>
      <c r="I714" s="108">
        <f t="shared" ref="I714:I777" si="437">IF(A714&gt;I713,H714,I713)</f>
        <v>45617</v>
      </c>
      <c r="J714" s="109">
        <f t="shared" si="419"/>
        <v>21</v>
      </c>
      <c r="K714" s="109">
        <f t="shared" si="434"/>
        <v>4</v>
      </c>
      <c r="L714" s="8">
        <f t="shared" si="420"/>
        <v>1.0005428199999999</v>
      </c>
      <c r="M714" s="110">
        <f t="shared" si="433"/>
        <v>1.00285311</v>
      </c>
      <c r="N714" s="110">
        <f t="shared" si="428"/>
        <v>1.0604531129647266</v>
      </c>
      <c r="O714" s="103">
        <f t="shared" si="432"/>
        <v>1.06102874</v>
      </c>
      <c r="P714" s="103">
        <f t="shared" ref="P714:P777" si="438">TRUNC(C714*O714,8)</f>
        <v>263.16373904</v>
      </c>
      <c r="Q714" s="11">
        <f t="shared" si="426"/>
        <v>0</v>
      </c>
      <c r="R714" s="30">
        <f t="shared" si="421"/>
        <v>0</v>
      </c>
      <c r="S714" s="8">
        <f t="shared" ref="S714:S777" si="439">IF(R714&gt;0,TRUNC(R714*P714,8),0)</f>
        <v>0</v>
      </c>
      <c r="T714" s="113">
        <f t="shared" si="422"/>
        <v>0.16</v>
      </c>
      <c r="U714" s="111">
        <f t="shared" si="429"/>
        <v>4</v>
      </c>
      <c r="V714" s="111">
        <v>252</v>
      </c>
      <c r="W714" s="110">
        <f t="shared" ref="W714:W777" si="440">ROUND((1+T714)^TRUNC((U714/V714),9),9)</f>
        <v>1.0023586499999999</v>
      </c>
      <c r="X714" s="103">
        <f t="shared" ref="X714:X777" si="441">TRUNC((P714*(W714-1)),8)</f>
        <v>0.62071114999999999</v>
      </c>
      <c r="Y714" s="103">
        <f t="shared" ref="Y714:Y777" si="442">IF(Q714&gt;0,S714+X714,0)</f>
        <v>0</v>
      </c>
      <c r="Z714" s="114" t="str">
        <f t="shared" si="424"/>
        <v>A+J=</v>
      </c>
      <c r="AA714" s="108">
        <f t="shared" si="425"/>
        <v>45617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22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3"/>
      <c r="DH714" s="1"/>
      <c r="DI714" s="1"/>
      <c r="DJ714" s="1"/>
      <c r="DK714" s="1"/>
      <c r="DL714" s="1"/>
      <c r="DM714" s="1"/>
      <c r="DN714" s="1"/>
      <c r="DO714" s="1"/>
      <c r="DP714" s="1"/>
      <c r="DQ714" s="4"/>
      <c r="DR714" s="1"/>
      <c r="DS714" s="1"/>
      <c r="DT714" s="1"/>
      <c r="DU714" s="1"/>
      <c r="DV714" s="1"/>
      <c r="DW714" s="1"/>
    </row>
    <row r="715" spans="1:127" ht="15" x14ac:dyDescent="0.2">
      <c r="A715" s="102">
        <f t="shared" ref="A715:A778" si="443">(A714+1)</f>
        <v>45591</v>
      </c>
      <c r="B715" s="103">
        <f t="shared" si="435"/>
        <v>263.97566806000003</v>
      </c>
      <c r="C715" s="180">
        <f t="shared" si="427"/>
        <v>248.02696583580388</v>
      </c>
      <c r="D715" s="104">
        <f t="shared" ref="D715:D778" si="444">IF(E715=E714,D714,E714)</f>
        <v>1143.3130000000001</v>
      </c>
      <c r="E715" s="105">
        <f t="shared" si="430"/>
        <v>1146.575</v>
      </c>
      <c r="F715" s="106">
        <f t="shared" si="431"/>
        <v>45556</v>
      </c>
      <c r="G715" s="107">
        <f t="shared" si="436"/>
        <v>2.8531119649648495E-3</v>
      </c>
      <c r="H715" s="108">
        <f t="shared" si="423"/>
        <v>45617</v>
      </c>
      <c r="I715" s="108">
        <f t="shared" si="437"/>
        <v>45617</v>
      </c>
      <c r="J715" s="109">
        <f t="shared" ref="J715:J778" si="445">IF(I715=I714,J714,NETWORKDAYS(I714,I715,$AD$171:$AD$502)-1)</f>
        <v>21</v>
      </c>
      <c r="K715" s="109">
        <f t="shared" si="434"/>
        <v>5</v>
      </c>
      <c r="L715" s="8">
        <f t="shared" ref="L715:L778" si="446">IF(E715&lt;D715,1,TRUNC((E715/D715)^TRUNC((K715/J715),9),8))</f>
        <v>1.00067857</v>
      </c>
      <c r="M715" s="110">
        <f t="shared" si="433"/>
        <v>1.00285311</v>
      </c>
      <c r="N715" s="110">
        <f t="shared" si="428"/>
        <v>1.0604531129647266</v>
      </c>
      <c r="O715" s="103">
        <f t="shared" si="432"/>
        <v>1.0611727</v>
      </c>
      <c r="P715" s="103">
        <f t="shared" si="438"/>
        <v>263.19944500000003</v>
      </c>
      <c r="Q715" s="11">
        <f t="shared" si="426"/>
        <v>0</v>
      </c>
      <c r="R715" s="30">
        <f t="shared" ref="R715:R778" si="447">IF(Q715&gt;0,VLOOKUP($A715,$AD$10:$AI$165,6),0)</f>
        <v>0</v>
      </c>
      <c r="S715" s="8">
        <f t="shared" si="439"/>
        <v>0</v>
      </c>
      <c r="T715" s="113">
        <f t="shared" ref="T715:T778" si="448">(T714)</f>
        <v>0.16</v>
      </c>
      <c r="U715" s="111">
        <f t="shared" si="429"/>
        <v>5</v>
      </c>
      <c r="V715" s="111">
        <v>252</v>
      </c>
      <c r="W715" s="110">
        <f t="shared" si="440"/>
        <v>1.0029491820000001</v>
      </c>
      <c r="X715" s="103">
        <f t="shared" si="441"/>
        <v>0.77622305999999996</v>
      </c>
      <c r="Y715" s="103">
        <f t="shared" si="442"/>
        <v>0</v>
      </c>
      <c r="Z715" s="114" t="str">
        <f t="shared" si="424"/>
        <v>A+J=</v>
      </c>
      <c r="AA715" s="108">
        <f t="shared" si="425"/>
        <v>45617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22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3"/>
      <c r="DH715" s="1"/>
      <c r="DI715" s="1"/>
      <c r="DJ715" s="1"/>
      <c r="DK715" s="1"/>
      <c r="DL715" s="1"/>
      <c r="DM715" s="1"/>
      <c r="DN715" s="1"/>
      <c r="DO715" s="1"/>
      <c r="DP715" s="1"/>
      <c r="DQ715" s="4"/>
      <c r="DR715" s="1"/>
      <c r="DS715" s="1"/>
      <c r="DT715" s="1"/>
      <c r="DU715" s="1"/>
      <c r="DV715" s="1"/>
      <c r="DW715" s="1"/>
    </row>
    <row r="716" spans="1:127" ht="15" x14ac:dyDescent="0.2">
      <c r="A716" s="102">
        <f t="shared" si="443"/>
        <v>45592</v>
      </c>
      <c r="B716" s="103">
        <f t="shared" si="435"/>
        <v>263.97566806000003</v>
      </c>
      <c r="C716" s="180">
        <f t="shared" si="427"/>
        <v>248.02696583580388</v>
      </c>
      <c r="D716" s="104">
        <f t="shared" si="444"/>
        <v>1143.3130000000001</v>
      </c>
      <c r="E716" s="105">
        <f t="shared" si="430"/>
        <v>1146.575</v>
      </c>
      <c r="F716" s="106">
        <f t="shared" si="431"/>
        <v>45556</v>
      </c>
      <c r="G716" s="107">
        <f t="shared" si="436"/>
        <v>2.8531119649648495E-3</v>
      </c>
      <c r="H716" s="108">
        <f t="shared" ref="H716:H779" si="449">IF(DAY(A716)=H$9,VLOOKUP(A716,AH$118:AN$450,4),H715)</f>
        <v>45617</v>
      </c>
      <c r="I716" s="108">
        <f t="shared" si="437"/>
        <v>45617</v>
      </c>
      <c r="J716" s="109">
        <f t="shared" si="445"/>
        <v>21</v>
      </c>
      <c r="K716" s="109">
        <f t="shared" si="434"/>
        <v>5</v>
      </c>
      <c r="L716" s="8">
        <f t="shared" si="446"/>
        <v>1.00067857</v>
      </c>
      <c r="M716" s="110">
        <f t="shared" si="433"/>
        <v>1.00285311</v>
      </c>
      <c r="N716" s="110">
        <f t="shared" si="428"/>
        <v>1.0604531129647266</v>
      </c>
      <c r="O716" s="103">
        <f t="shared" si="432"/>
        <v>1.0611727</v>
      </c>
      <c r="P716" s="103">
        <f t="shared" si="438"/>
        <v>263.19944500000003</v>
      </c>
      <c r="Q716" s="11">
        <f t="shared" si="426"/>
        <v>0</v>
      </c>
      <c r="R716" s="30">
        <f t="shared" si="447"/>
        <v>0</v>
      </c>
      <c r="S716" s="8">
        <f t="shared" si="439"/>
        <v>0</v>
      </c>
      <c r="T716" s="113">
        <f t="shared" si="448"/>
        <v>0.16</v>
      </c>
      <c r="U716" s="111">
        <f t="shared" si="429"/>
        <v>5</v>
      </c>
      <c r="V716" s="111">
        <v>252</v>
      </c>
      <c r="W716" s="110">
        <f t="shared" si="440"/>
        <v>1.0029491820000001</v>
      </c>
      <c r="X716" s="103">
        <f t="shared" si="441"/>
        <v>0.77622305999999996</v>
      </c>
      <c r="Y716" s="103">
        <f t="shared" si="442"/>
        <v>0</v>
      </c>
      <c r="Z716" s="114" t="str">
        <f t="shared" ref="Z716:Z779" si="450">IF($Q715&gt;0,VLOOKUP($A715,$AD$10:$AM$165,9),Z715)</f>
        <v>A+J=</v>
      </c>
      <c r="AA716" s="108">
        <f t="shared" ref="AA716:AA779" si="451">IF($Q715&gt;0,VLOOKUP($A715,$AD$10:$AM$165,10),AA715)</f>
        <v>45617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22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3"/>
      <c r="DH716" s="1"/>
      <c r="DI716" s="1"/>
      <c r="DJ716" s="1"/>
      <c r="DK716" s="1"/>
      <c r="DL716" s="1"/>
      <c r="DM716" s="1"/>
      <c r="DN716" s="1"/>
      <c r="DO716" s="1"/>
      <c r="DP716" s="1"/>
      <c r="DQ716" s="4"/>
      <c r="DR716" s="1"/>
      <c r="DS716" s="1"/>
      <c r="DT716" s="1"/>
      <c r="DU716" s="1"/>
      <c r="DV716" s="1"/>
      <c r="DW716" s="1"/>
    </row>
    <row r="717" spans="1:127" ht="15" x14ac:dyDescent="0.2">
      <c r="A717" s="102">
        <f t="shared" si="443"/>
        <v>45593</v>
      </c>
      <c r="B717" s="103">
        <f t="shared" si="435"/>
        <v>263.97566806000003</v>
      </c>
      <c r="C717" s="180">
        <f t="shared" si="427"/>
        <v>248.02696583580388</v>
      </c>
      <c r="D717" s="104">
        <f t="shared" si="444"/>
        <v>1143.3130000000001</v>
      </c>
      <c r="E717" s="105">
        <f t="shared" si="430"/>
        <v>1146.575</v>
      </c>
      <c r="F717" s="106">
        <f t="shared" si="431"/>
        <v>45556</v>
      </c>
      <c r="G717" s="107">
        <f t="shared" si="436"/>
        <v>2.8531119649648495E-3</v>
      </c>
      <c r="H717" s="108">
        <f t="shared" si="449"/>
        <v>45617</v>
      </c>
      <c r="I717" s="108">
        <f t="shared" si="437"/>
        <v>45617</v>
      </c>
      <c r="J717" s="109">
        <f t="shared" si="445"/>
        <v>21</v>
      </c>
      <c r="K717" s="109">
        <f t="shared" si="434"/>
        <v>5</v>
      </c>
      <c r="L717" s="8">
        <f t="shared" si="446"/>
        <v>1.00067857</v>
      </c>
      <c r="M717" s="110">
        <f t="shared" si="433"/>
        <v>1.00285311</v>
      </c>
      <c r="N717" s="110">
        <f t="shared" si="428"/>
        <v>1.0604531129647266</v>
      </c>
      <c r="O717" s="103">
        <f t="shared" si="432"/>
        <v>1.0611727</v>
      </c>
      <c r="P717" s="103">
        <f t="shared" si="438"/>
        <v>263.19944500000003</v>
      </c>
      <c r="Q717" s="11">
        <f t="shared" ref="Q717:Q780" si="452">IF(VLOOKUP(A717,AD$10:AK$165,8)=VLOOKUP(A716,AD$10:AK$165,8),0,VLOOKUP(A717,AD$10:AK$165,8))</f>
        <v>0</v>
      </c>
      <c r="R717" s="30">
        <f t="shared" si="447"/>
        <v>0</v>
      </c>
      <c r="S717" s="8">
        <f t="shared" si="439"/>
        <v>0</v>
      </c>
      <c r="T717" s="113">
        <f t="shared" si="448"/>
        <v>0.16</v>
      </c>
      <c r="U717" s="111">
        <f t="shared" si="429"/>
        <v>5</v>
      </c>
      <c r="V717" s="111">
        <v>252</v>
      </c>
      <c r="W717" s="110">
        <f t="shared" si="440"/>
        <v>1.0029491820000001</v>
      </c>
      <c r="X717" s="103">
        <f t="shared" si="441"/>
        <v>0.77622305999999996</v>
      </c>
      <c r="Y717" s="103">
        <f t="shared" si="442"/>
        <v>0</v>
      </c>
      <c r="Z717" s="114" t="str">
        <f t="shared" si="450"/>
        <v>A+J=</v>
      </c>
      <c r="AA717" s="108">
        <f t="shared" si="451"/>
        <v>45617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22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3"/>
      <c r="DH717" s="1"/>
      <c r="DI717" s="1"/>
      <c r="DJ717" s="1"/>
      <c r="DK717" s="1"/>
      <c r="DL717" s="1"/>
      <c r="DM717" s="1"/>
      <c r="DN717" s="1"/>
      <c r="DO717" s="1"/>
      <c r="DP717" s="1"/>
      <c r="DQ717" s="4"/>
      <c r="DR717" s="1"/>
      <c r="DS717" s="1"/>
      <c r="DT717" s="1"/>
      <c r="DU717" s="1"/>
      <c r="DV717" s="1"/>
      <c r="DW717" s="1"/>
    </row>
    <row r="718" spans="1:127" ht="15" x14ac:dyDescent="0.2">
      <c r="A718" s="102">
        <f t="shared" si="443"/>
        <v>45594</v>
      </c>
      <c r="B718" s="103">
        <f t="shared" si="435"/>
        <v>264.16702443000003</v>
      </c>
      <c r="C718" s="180">
        <f t="shared" si="427"/>
        <v>248.02696583580388</v>
      </c>
      <c r="D718" s="104">
        <f t="shared" si="444"/>
        <v>1143.3130000000001</v>
      </c>
      <c r="E718" s="105">
        <f t="shared" si="430"/>
        <v>1146.575</v>
      </c>
      <c r="F718" s="106">
        <f t="shared" si="431"/>
        <v>45556</v>
      </c>
      <c r="G718" s="107">
        <f t="shared" si="436"/>
        <v>2.8531119649648495E-3</v>
      </c>
      <c r="H718" s="108">
        <f t="shared" si="449"/>
        <v>45617</v>
      </c>
      <c r="I718" s="108">
        <f t="shared" si="437"/>
        <v>45617</v>
      </c>
      <c r="J718" s="109">
        <f t="shared" si="445"/>
        <v>21</v>
      </c>
      <c r="K718" s="109">
        <f t="shared" si="434"/>
        <v>6</v>
      </c>
      <c r="L718" s="8">
        <f t="shared" si="446"/>
        <v>1.00081434</v>
      </c>
      <c r="M718" s="110">
        <f t="shared" si="433"/>
        <v>1.00285311</v>
      </c>
      <c r="N718" s="110">
        <f t="shared" si="428"/>
        <v>1.0604531129647266</v>
      </c>
      <c r="O718" s="103">
        <f t="shared" si="432"/>
        <v>1.06131668</v>
      </c>
      <c r="P718" s="103">
        <f t="shared" si="438"/>
        <v>263.23515593000002</v>
      </c>
      <c r="Q718" s="11">
        <f t="shared" si="452"/>
        <v>0</v>
      </c>
      <c r="R718" s="30">
        <f t="shared" si="447"/>
        <v>0</v>
      </c>
      <c r="S718" s="8">
        <f t="shared" si="439"/>
        <v>0</v>
      </c>
      <c r="T718" s="113">
        <f t="shared" si="448"/>
        <v>0.16</v>
      </c>
      <c r="U718" s="111">
        <f t="shared" si="429"/>
        <v>6</v>
      </c>
      <c r="V718" s="111">
        <v>252</v>
      </c>
      <c r="W718" s="110">
        <f t="shared" si="440"/>
        <v>1.003540061</v>
      </c>
      <c r="X718" s="103">
        <f t="shared" si="441"/>
        <v>0.93186849999999999</v>
      </c>
      <c r="Y718" s="103">
        <f t="shared" si="442"/>
        <v>0</v>
      </c>
      <c r="Z718" s="114" t="str">
        <f t="shared" si="450"/>
        <v>A+J=</v>
      </c>
      <c r="AA718" s="108">
        <f t="shared" si="451"/>
        <v>45617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22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3"/>
      <c r="DH718" s="1"/>
      <c r="DI718" s="1"/>
      <c r="DJ718" s="1"/>
      <c r="DK718" s="1"/>
      <c r="DL718" s="1"/>
      <c r="DM718" s="1"/>
      <c r="DN718" s="1"/>
      <c r="DO718" s="1"/>
      <c r="DP718" s="1"/>
      <c r="DQ718" s="4"/>
      <c r="DR718" s="1"/>
      <c r="DS718" s="1"/>
      <c r="DT718" s="1"/>
      <c r="DU718" s="1"/>
      <c r="DV718" s="1"/>
      <c r="DW718" s="1"/>
    </row>
    <row r="719" spans="1:127" ht="15" x14ac:dyDescent="0.2">
      <c r="A719" s="102">
        <f t="shared" si="443"/>
        <v>45595</v>
      </c>
      <c r="B719" s="103">
        <f t="shared" si="435"/>
        <v>264.35851960000002</v>
      </c>
      <c r="C719" s="180">
        <f t="shared" si="427"/>
        <v>248.02696583580388</v>
      </c>
      <c r="D719" s="104">
        <f t="shared" si="444"/>
        <v>1143.3130000000001</v>
      </c>
      <c r="E719" s="105">
        <f t="shared" si="430"/>
        <v>1146.575</v>
      </c>
      <c r="F719" s="106">
        <f t="shared" si="431"/>
        <v>45556</v>
      </c>
      <c r="G719" s="107">
        <f t="shared" si="436"/>
        <v>2.8531119649648495E-3</v>
      </c>
      <c r="H719" s="108">
        <f t="shared" si="449"/>
        <v>45617</v>
      </c>
      <c r="I719" s="108">
        <f t="shared" si="437"/>
        <v>45617</v>
      </c>
      <c r="J719" s="109">
        <f t="shared" si="445"/>
        <v>21</v>
      </c>
      <c r="K719" s="109">
        <f t="shared" si="434"/>
        <v>7</v>
      </c>
      <c r="L719" s="8">
        <f t="shared" si="446"/>
        <v>1.0009501300000001</v>
      </c>
      <c r="M719" s="110">
        <f t="shared" si="433"/>
        <v>1.00285311</v>
      </c>
      <c r="N719" s="110">
        <f t="shared" si="428"/>
        <v>1.0604531129647266</v>
      </c>
      <c r="O719" s="103">
        <f t="shared" si="432"/>
        <v>1.0614606799999999</v>
      </c>
      <c r="P719" s="103">
        <f t="shared" si="438"/>
        <v>263.27087181000002</v>
      </c>
      <c r="Q719" s="11">
        <f t="shared" si="452"/>
        <v>0</v>
      </c>
      <c r="R719" s="30">
        <f t="shared" si="447"/>
        <v>0</v>
      </c>
      <c r="S719" s="8">
        <f t="shared" si="439"/>
        <v>0</v>
      </c>
      <c r="T719" s="113">
        <f t="shared" si="448"/>
        <v>0.16</v>
      </c>
      <c r="U719" s="111">
        <f t="shared" si="429"/>
        <v>7</v>
      </c>
      <c r="V719" s="111">
        <v>252</v>
      </c>
      <c r="W719" s="110">
        <f t="shared" si="440"/>
        <v>1.004131288</v>
      </c>
      <c r="X719" s="103">
        <f t="shared" si="441"/>
        <v>1.0876477899999999</v>
      </c>
      <c r="Y719" s="103">
        <f t="shared" si="442"/>
        <v>0</v>
      </c>
      <c r="Z719" s="114" t="str">
        <f t="shared" si="450"/>
        <v>A+J=</v>
      </c>
      <c r="AA719" s="108">
        <f t="shared" si="451"/>
        <v>45617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22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3"/>
      <c r="DH719" s="1"/>
      <c r="DI719" s="1"/>
      <c r="DJ719" s="1"/>
      <c r="DK719" s="1"/>
      <c r="DL719" s="1"/>
      <c r="DM719" s="1"/>
      <c r="DN719" s="1"/>
      <c r="DO719" s="1"/>
      <c r="DP719" s="1"/>
      <c r="DQ719" s="4"/>
      <c r="DR719" s="1"/>
      <c r="DS719" s="1"/>
      <c r="DT719" s="1"/>
      <c r="DU719" s="1"/>
      <c r="DV719" s="1"/>
      <c r="DW719" s="1"/>
    </row>
    <row r="720" spans="1:127" ht="15" x14ac:dyDescent="0.2">
      <c r="A720" s="102">
        <f t="shared" si="443"/>
        <v>45596</v>
      </c>
      <c r="B720" s="103">
        <f t="shared" si="435"/>
        <v>264.55015387000003</v>
      </c>
      <c r="C720" s="180">
        <f t="shared" si="427"/>
        <v>248.02696583580388</v>
      </c>
      <c r="D720" s="104">
        <f t="shared" si="444"/>
        <v>1143.3130000000001</v>
      </c>
      <c r="E720" s="105">
        <f t="shared" si="430"/>
        <v>1146.575</v>
      </c>
      <c r="F720" s="106">
        <f t="shared" si="431"/>
        <v>45556</v>
      </c>
      <c r="G720" s="107">
        <f t="shared" si="436"/>
        <v>2.8531119649648495E-3</v>
      </c>
      <c r="H720" s="108">
        <f t="shared" si="449"/>
        <v>45617</v>
      </c>
      <c r="I720" s="108">
        <f t="shared" si="437"/>
        <v>45617</v>
      </c>
      <c r="J720" s="109">
        <f t="shared" si="445"/>
        <v>21</v>
      </c>
      <c r="K720" s="109">
        <f t="shared" si="434"/>
        <v>8</v>
      </c>
      <c r="L720" s="8">
        <f t="shared" si="446"/>
        <v>1.0010859400000001</v>
      </c>
      <c r="M720" s="110">
        <f t="shared" si="433"/>
        <v>1.00285311</v>
      </c>
      <c r="N720" s="110">
        <f t="shared" si="428"/>
        <v>1.0604531129647266</v>
      </c>
      <c r="O720" s="103">
        <f t="shared" si="432"/>
        <v>1.0616047</v>
      </c>
      <c r="P720" s="103">
        <f t="shared" si="438"/>
        <v>263.30659265000003</v>
      </c>
      <c r="Q720" s="11">
        <f t="shared" si="452"/>
        <v>0</v>
      </c>
      <c r="R720" s="30">
        <f t="shared" si="447"/>
        <v>0</v>
      </c>
      <c r="S720" s="8">
        <f t="shared" si="439"/>
        <v>0</v>
      </c>
      <c r="T720" s="113">
        <f t="shared" si="448"/>
        <v>0.16</v>
      </c>
      <c r="U720" s="111">
        <f t="shared" si="429"/>
        <v>8</v>
      </c>
      <c r="V720" s="111">
        <v>252</v>
      </c>
      <c r="W720" s="110">
        <f t="shared" si="440"/>
        <v>1.0047228640000001</v>
      </c>
      <c r="X720" s="103">
        <f t="shared" si="441"/>
        <v>1.2435612199999999</v>
      </c>
      <c r="Y720" s="103">
        <f t="shared" si="442"/>
        <v>0</v>
      </c>
      <c r="Z720" s="114" t="str">
        <f t="shared" si="450"/>
        <v>A+J=</v>
      </c>
      <c r="AA720" s="108">
        <f t="shared" si="451"/>
        <v>45617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22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3"/>
      <c r="DH720" s="1"/>
      <c r="DI720" s="1"/>
      <c r="DJ720" s="1"/>
      <c r="DK720" s="1"/>
      <c r="DL720" s="1"/>
      <c r="DM720" s="1"/>
      <c r="DN720" s="1"/>
      <c r="DO720" s="1"/>
      <c r="DP720" s="1"/>
      <c r="DQ720" s="4"/>
      <c r="DR720" s="1"/>
      <c r="DS720" s="1"/>
      <c r="DT720" s="1"/>
      <c r="DU720" s="1"/>
      <c r="DV720" s="1"/>
      <c r="DW720" s="1"/>
    </row>
    <row r="721" spans="1:127" ht="15" x14ac:dyDescent="0.2">
      <c r="A721" s="102">
        <f t="shared" si="443"/>
        <v>45597</v>
      </c>
      <c r="B721" s="103">
        <f t="shared" si="435"/>
        <v>264.74192456000003</v>
      </c>
      <c r="C721" s="180">
        <f t="shared" si="427"/>
        <v>248.02696583580388</v>
      </c>
      <c r="D721" s="104">
        <f t="shared" si="444"/>
        <v>1143.3130000000001</v>
      </c>
      <c r="E721" s="105">
        <f t="shared" si="430"/>
        <v>1146.575</v>
      </c>
      <c r="F721" s="106">
        <f t="shared" si="431"/>
        <v>45556</v>
      </c>
      <c r="G721" s="107">
        <f t="shared" si="436"/>
        <v>2.8531119649648495E-3</v>
      </c>
      <c r="H721" s="108">
        <f t="shared" si="449"/>
        <v>45617</v>
      </c>
      <c r="I721" s="108">
        <f t="shared" si="437"/>
        <v>45617</v>
      </c>
      <c r="J721" s="109">
        <f t="shared" si="445"/>
        <v>21</v>
      </c>
      <c r="K721" s="109">
        <f t="shared" si="434"/>
        <v>9</v>
      </c>
      <c r="L721" s="8">
        <f t="shared" si="446"/>
        <v>1.00122176</v>
      </c>
      <c r="M721" s="110">
        <f t="shared" si="433"/>
        <v>1.00285311</v>
      </c>
      <c r="N721" s="110">
        <f t="shared" si="428"/>
        <v>1.0604531129647266</v>
      </c>
      <c r="O721" s="103">
        <f t="shared" si="432"/>
        <v>1.0617487299999999</v>
      </c>
      <c r="P721" s="103">
        <f t="shared" si="438"/>
        <v>263.34231598000002</v>
      </c>
      <c r="Q721" s="11">
        <f t="shared" si="452"/>
        <v>0</v>
      </c>
      <c r="R721" s="30">
        <f t="shared" si="447"/>
        <v>0</v>
      </c>
      <c r="S721" s="8">
        <f t="shared" si="439"/>
        <v>0</v>
      </c>
      <c r="T721" s="113">
        <f t="shared" si="448"/>
        <v>0.16</v>
      </c>
      <c r="U721" s="111">
        <f t="shared" si="429"/>
        <v>9</v>
      </c>
      <c r="V721" s="111">
        <v>252</v>
      </c>
      <c r="W721" s="110">
        <f t="shared" si="440"/>
        <v>1.005314788</v>
      </c>
      <c r="X721" s="103">
        <f t="shared" si="441"/>
        <v>1.39960858</v>
      </c>
      <c r="Y721" s="103">
        <f t="shared" si="442"/>
        <v>0</v>
      </c>
      <c r="Z721" s="114" t="str">
        <f t="shared" si="450"/>
        <v>A+J=</v>
      </c>
      <c r="AA721" s="108">
        <f t="shared" si="451"/>
        <v>45617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22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3"/>
      <c r="DH721" s="1"/>
      <c r="DI721" s="1"/>
      <c r="DJ721" s="1"/>
      <c r="DK721" s="1"/>
      <c r="DL721" s="1"/>
      <c r="DM721" s="1"/>
      <c r="DN721" s="1"/>
      <c r="DO721" s="1"/>
      <c r="DP721" s="1"/>
      <c r="DQ721" s="4"/>
      <c r="DR721" s="1"/>
      <c r="DS721" s="1"/>
      <c r="DT721" s="1"/>
      <c r="DU721" s="1"/>
      <c r="DV721" s="1"/>
      <c r="DW721" s="1"/>
    </row>
    <row r="722" spans="1:127" ht="15" x14ac:dyDescent="0.2">
      <c r="A722" s="102">
        <f t="shared" si="443"/>
        <v>45598</v>
      </c>
      <c r="B722" s="103">
        <f t="shared" si="435"/>
        <v>264.93383691999998</v>
      </c>
      <c r="C722" s="180">
        <f t="shared" ref="C722:C785" si="453">C721-(S721/O721)</f>
        <v>248.02696583580388</v>
      </c>
      <c r="D722" s="104">
        <f t="shared" si="444"/>
        <v>1143.3130000000001</v>
      </c>
      <c r="E722" s="105">
        <f t="shared" si="430"/>
        <v>1146.575</v>
      </c>
      <c r="F722" s="106">
        <f t="shared" si="431"/>
        <v>45556</v>
      </c>
      <c r="G722" s="107">
        <f t="shared" si="436"/>
        <v>2.8531119649648495E-3</v>
      </c>
      <c r="H722" s="108">
        <f t="shared" si="449"/>
        <v>45617</v>
      </c>
      <c r="I722" s="108">
        <f t="shared" si="437"/>
        <v>45617</v>
      </c>
      <c r="J722" s="109">
        <f t="shared" si="445"/>
        <v>21</v>
      </c>
      <c r="K722" s="109">
        <f t="shared" si="434"/>
        <v>10</v>
      </c>
      <c r="L722" s="8">
        <f t="shared" si="446"/>
        <v>1.0013576099999999</v>
      </c>
      <c r="M722" s="110">
        <f t="shared" si="433"/>
        <v>1.00285311</v>
      </c>
      <c r="N722" s="110">
        <f t="shared" si="428"/>
        <v>1.0604531129647266</v>
      </c>
      <c r="O722" s="103">
        <f t="shared" si="432"/>
        <v>1.0618927899999999</v>
      </c>
      <c r="P722" s="103">
        <f t="shared" si="438"/>
        <v>263.37804674</v>
      </c>
      <c r="Q722" s="11">
        <f t="shared" si="452"/>
        <v>0</v>
      </c>
      <c r="R722" s="30">
        <f t="shared" si="447"/>
        <v>0</v>
      </c>
      <c r="S722" s="8">
        <f t="shared" si="439"/>
        <v>0</v>
      </c>
      <c r="T722" s="113">
        <f t="shared" si="448"/>
        <v>0.16</v>
      </c>
      <c r="U722" s="111">
        <f t="shared" si="429"/>
        <v>10</v>
      </c>
      <c r="V722" s="111">
        <v>252</v>
      </c>
      <c r="W722" s="110">
        <f t="shared" si="440"/>
        <v>1.005907061</v>
      </c>
      <c r="X722" s="103">
        <f t="shared" si="441"/>
        <v>1.55579018</v>
      </c>
      <c r="Y722" s="103">
        <f t="shared" si="442"/>
        <v>0</v>
      </c>
      <c r="Z722" s="114" t="str">
        <f t="shared" si="450"/>
        <v>A+J=</v>
      </c>
      <c r="AA722" s="108">
        <f t="shared" si="451"/>
        <v>45617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22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3"/>
      <c r="DH722" s="1"/>
      <c r="DI722" s="1"/>
      <c r="DJ722" s="1"/>
      <c r="DK722" s="1"/>
      <c r="DL722" s="1"/>
      <c r="DM722" s="1"/>
      <c r="DN722" s="1"/>
      <c r="DO722" s="1"/>
      <c r="DP722" s="1"/>
      <c r="DQ722" s="4"/>
      <c r="DR722" s="1"/>
      <c r="DS722" s="1"/>
      <c r="DT722" s="1"/>
      <c r="DU722" s="1"/>
      <c r="DV722" s="1"/>
      <c r="DW722" s="1"/>
    </row>
    <row r="723" spans="1:127" ht="15" x14ac:dyDescent="0.2">
      <c r="A723" s="102">
        <f t="shared" si="443"/>
        <v>45599</v>
      </c>
      <c r="B723" s="103">
        <f t="shared" si="435"/>
        <v>264.93383691999998</v>
      </c>
      <c r="C723" s="180">
        <f t="shared" si="453"/>
        <v>248.02696583580388</v>
      </c>
      <c r="D723" s="104">
        <f t="shared" si="444"/>
        <v>1143.3130000000001</v>
      </c>
      <c r="E723" s="105">
        <f t="shared" si="430"/>
        <v>1146.575</v>
      </c>
      <c r="F723" s="106">
        <f t="shared" si="431"/>
        <v>45556</v>
      </c>
      <c r="G723" s="107">
        <f t="shared" si="436"/>
        <v>2.8531119649648495E-3</v>
      </c>
      <c r="H723" s="108">
        <f t="shared" si="449"/>
        <v>45617</v>
      </c>
      <c r="I723" s="108">
        <f t="shared" si="437"/>
        <v>45617</v>
      </c>
      <c r="J723" s="109">
        <f t="shared" si="445"/>
        <v>21</v>
      </c>
      <c r="K723" s="109">
        <f t="shared" si="434"/>
        <v>10</v>
      </c>
      <c r="L723" s="8">
        <f t="shared" si="446"/>
        <v>1.0013576099999999</v>
      </c>
      <c r="M723" s="110">
        <f t="shared" si="433"/>
        <v>1.00285311</v>
      </c>
      <c r="N723" s="110">
        <f t="shared" si="428"/>
        <v>1.0604531129647266</v>
      </c>
      <c r="O723" s="103">
        <f t="shared" si="432"/>
        <v>1.0618927899999999</v>
      </c>
      <c r="P723" s="103">
        <f t="shared" si="438"/>
        <v>263.37804674</v>
      </c>
      <c r="Q723" s="11">
        <f t="shared" si="452"/>
        <v>0</v>
      </c>
      <c r="R723" s="30">
        <f t="shared" si="447"/>
        <v>0</v>
      </c>
      <c r="S723" s="8">
        <f t="shared" si="439"/>
        <v>0</v>
      </c>
      <c r="T723" s="113">
        <f t="shared" si="448"/>
        <v>0.16</v>
      </c>
      <c r="U723" s="111">
        <f t="shared" si="429"/>
        <v>10</v>
      </c>
      <c r="V723" s="111">
        <v>252</v>
      </c>
      <c r="W723" s="110">
        <f t="shared" si="440"/>
        <v>1.005907061</v>
      </c>
      <c r="X723" s="103">
        <f t="shared" si="441"/>
        <v>1.55579018</v>
      </c>
      <c r="Y723" s="103">
        <f t="shared" si="442"/>
        <v>0</v>
      </c>
      <c r="Z723" s="114" t="str">
        <f t="shared" si="450"/>
        <v>A+J=</v>
      </c>
      <c r="AA723" s="108">
        <f t="shared" si="451"/>
        <v>45617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22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3"/>
      <c r="DH723" s="1"/>
      <c r="DI723" s="1"/>
      <c r="DJ723" s="1"/>
      <c r="DK723" s="1"/>
      <c r="DL723" s="1"/>
      <c r="DM723" s="1"/>
      <c r="DN723" s="1"/>
      <c r="DO723" s="1"/>
      <c r="DP723" s="1"/>
      <c r="DQ723" s="4"/>
      <c r="DR723" s="1"/>
      <c r="DS723" s="1"/>
      <c r="DT723" s="1"/>
      <c r="DU723" s="1"/>
      <c r="DV723" s="1"/>
      <c r="DW723" s="1"/>
    </row>
    <row r="724" spans="1:127" ht="15" x14ac:dyDescent="0.2">
      <c r="A724" s="102">
        <f t="shared" si="443"/>
        <v>45600</v>
      </c>
      <c r="B724" s="103">
        <f t="shared" si="435"/>
        <v>264.93383691999998</v>
      </c>
      <c r="C724" s="180">
        <f t="shared" si="453"/>
        <v>248.02696583580388</v>
      </c>
      <c r="D724" s="104">
        <f t="shared" si="444"/>
        <v>1143.3130000000001</v>
      </c>
      <c r="E724" s="105">
        <f t="shared" si="430"/>
        <v>1146.575</v>
      </c>
      <c r="F724" s="106">
        <f t="shared" si="431"/>
        <v>45556</v>
      </c>
      <c r="G724" s="107">
        <f t="shared" si="436"/>
        <v>2.8531119649648495E-3</v>
      </c>
      <c r="H724" s="108">
        <f t="shared" si="449"/>
        <v>45617</v>
      </c>
      <c r="I724" s="108">
        <f t="shared" si="437"/>
        <v>45617</v>
      </c>
      <c r="J724" s="109">
        <f t="shared" si="445"/>
        <v>21</v>
      </c>
      <c r="K724" s="109">
        <f t="shared" si="434"/>
        <v>10</v>
      </c>
      <c r="L724" s="8">
        <f t="shared" si="446"/>
        <v>1.0013576099999999</v>
      </c>
      <c r="M724" s="110">
        <f t="shared" si="433"/>
        <v>1.00285311</v>
      </c>
      <c r="N724" s="110">
        <f t="shared" si="428"/>
        <v>1.0604531129647266</v>
      </c>
      <c r="O724" s="103">
        <f t="shared" si="432"/>
        <v>1.0618927899999999</v>
      </c>
      <c r="P724" s="103">
        <f t="shared" si="438"/>
        <v>263.37804674</v>
      </c>
      <c r="Q724" s="11">
        <f t="shared" si="452"/>
        <v>0</v>
      </c>
      <c r="R724" s="30">
        <f t="shared" si="447"/>
        <v>0</v>
      </c>
      <c r="S724" s="8">
        <f t="shared" si="439"/>
        <v>0</v>
      </c>
      <c r="T724" s="113">
        <f t="shared" si="448"/>
        <v>0.16</v>
      </c>
      <c r="U724" s="111">
        <f t="shared" si="429"/>
        <v>10</v>
      </c>
      <c r="V724" s="111">
        <v>252</v>
      </c>
      <c r="W724" s="110">
        <f t="shared" si="440"/>
        <v>1.005907061</v>
      </c>
      <c r="X724" s="103">
        <f t="shared" si="441"/>
        <v>1.55579018</v>
      </c>
      <c r="Y724" s="103">
        <f t="shared" si="442"/>
        <v>0</v>
      </c>
      <c r="Z724" s="114" t="str">
        <f t="shared" si="450"/>
        <v>A+J=</v>
      </c>
      <c r="AA724" s="108">
        <f t="shared" si="451"/>
        <v>45617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22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3"/>
      <c r="DH724" s="1"/>
      <c r="DI724" s="1"/>
      <c r="DJ724" s="1"/>
      <c r="DK724" s="1"/>
      <c r="DL724" s="1"/>
      <c r="DM724" s="1"/>
      <c r="DN724" s="1"/>
      <c r="DO724" s="1"/>
      <c r="DP724" s="1"/>
      <c r="DQ724" s="4"/>
      <c r="DR724" s="1"/>
      <c r="DS724" s="1"/>
      <c r="DT724" s="1"/>
      <c r="DU724" s="1"/>
      <c r="DV724" s="1"/>
      <c r="DW724" s="1"/>
    </row>
    <row r="725" spans="1:127" ht="15" x14ac:dyDescent="0.2">
      <c r="A725" s="102">
        <f t="shared" si="443"/>
        <v>45601</v>
      </c>
      <c r="B725" s="103">
        <f t="shared" si="435"/>
        <v>265.12588605000002</v>
      </c>
      <c r="C725" s="180">
        <f t="shared" si="453"/>
        <v>248.02696583580388</v>
      </c>
      <c r="D725" s="104">
        <f t="shared" si="444"/>
        <v>1143.3130000000001</v>
      </c>
      <c r="E725" s="105">
        <f t="shared" si="430"/>
        <v>1146.575</v>
      </c>
      <c r="F725" s="106">
        <f t="shared" si="431"/>
        <v>45556</v>
      </c>
      <c r="G725" s="107">
        <f t="shared" si="436"/>
        <v>2.8531119649648495E-3</v>
      </c>
      <c r="H725" s="108">
        <f t="shared" si="449"/>
        <v>45617</v>
      </c>
      <c r="I725" s="108">
        <f t="shared" si="437"/>
        <v>45617</v>
      </c>
      <c r="J725" s="109">
        <f t="shared" si="445"/>
        <v>21</v>
      </c>
      <c r="K725" s="109">
        <f t="shared" si="434"/>
        <v>11</v>
      </c>
      <c r="L725" s="8">
        <f t="shared" si="446"/>
        <v>1.00149347</v>
      </c>
      <c r="M725" s="110">
        <f t="shared" si="433"/>
        <v>1.00285311</v>
      </c>
      <c r="N725" s="110">
        <f t="shared" si="428"/>
        <v>1.0604531129647266</v>
      </c>
      <c r="O725" s="103">
        <f t="shared" si="432"/>
        <v>1.0620368600000001</v>
      </c>
      <c r="P725" s="103">
        <f t="shared" si="438"/>
        <v>263.41377999000002</v>
      </c>
      <c r="Q725" s="11">
        <f t="shared" si="452"/>
        <v>0</v>
      </c>
      <c r="R725" s="30">
        <f t="shared" si="447"/>
        <v>0</v>
      </c>
      <c r="S725" s="8">
        <f t="shared" si="439"/>
        <v>0</v>
      </c>
      <c r="T725" s="113">
        <f t="shared" si="448"/>
        <v>0.16</v>
      </c>
      <c r="U725" s="111">
        <f t="shared" si="429"/>
        <v>11</v>
      </c>
      <c r="V725" s="111">
        <v>252</v>
      </c>
      <c r="W725" s="110">
        <f t="shared" si="440"/>
        <v>1.0064996829999999</v>
      </c>
      <c r="X725" s="103">
        <f t="shared" si="441"/>
        <v>1.71210606</v>
      </c>
      <c r="Y725" s="103">
        <f t="shared" si="442"/>
        <v>0</v>
      </c>
      <c r="Z725" s="114" t="str">
        <f t="shared" si="450"/>
        <v>A+J=</v>
      </c>
      <c r="AA725" s="108">
        <f t="shared" si="451"/>
        <v>45617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22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3"/>
      <c r="DH725" s="1"/>
      <c r="DI725" s="1"/>
      <c r="DJ725" s="1"/>
      <c r="DK725" s="1"/>
      <c r="DL725" s="1"/>
      <c r="DM725" s="1"/>
      <c r="DN725" s="1"/>
      <c r="DO725" s="1"/>
      <c r="DP725" s="1"/>
      <c r="DQ725" s="4"/>
      <c r="DR725" s="1"/>
      <c r="DS725" s="1"/>
      <c r="DT725" s="1"/>
      <c r="DU725" s="1"/>
      <c r="DV725" s="1"/>
      <c r="DW725" s="1"/>
    </row>
    <row r="726" spans="1:127" ht="15" x14ac:dyDescent="0.2">
      <c r="A726" s="102">
        <f t="shared" si="443"/>
        <v>45602</v>
      </c>
      <c r="B726" s="103">
        <f t="shared" si="435"/>
        <v>265.31807696000004</v>
      </c>
      <c r="C726" s="180">
        <f t="shared" si="453"/>
        <v>248.02696583580388</v>
      </c>
      <c r="D726" s="104">
        <f t="shared" si="444"/>
        <v>1143.3130000000001</v>
      </c>
      <c r="E726" s="105">
        <f t="shared" si="430"/>
        <v>1146.575</v>
      </c>
      <c r="F726" s="106">
        <f t="shared" si="431"/>
        <v>45556</v>
      </c>
      <c r="G726" s="107">
        <f t="shared" si="436"/>
        <v>2.8531119649648495E-3</v>
      </c>
      <c r="H726" s="108">
        <f t="shared" si="449"/>
        <v>45617</v>
      </c>
      <c r="I726" s="108">
        <f t="shared" si="437"/>
        <v>45617</v>
      </c>
      <c r="J726" s="109">
        <f t="shared" si="445"/>
        <v>21</v>
      </c>
      <c r="K726" s="109">
        <f t="shared" si="434"/>
        <v>12</v>
      </c>
      <c r="L726" s="8">
        <f t="shared" si="446"/>
        <v>1.00162935</v>
      </c>
      <c r="M726" s="110">
        <f t="shared" si="433"/>
        <v>1.00285311</v>
      </c>
      <c r="N726" s="110">
        <f t="shared" si="428"/>
        <v>1.0604531129647266</v>
      </c>
      <c r="O726" s="103">
        <f t="shared" si="432"/>
        <v>1.0621809600000001</v>
      </c>
      <c r="P726" s="103">
        <f t="shared" si="438"/>
        <v>263.44952067000003</v>
      </c>
      <c r="Q726" s="11">
        <f t="shared" si="452"/>
        <v>0</v>
      </c>
      <c r="R726" s="30">
        <f t="shared" si="447"/>
        <v>0</v>
      </c>
      <c r="S726" s="8">
        <f t="shared" si="439"/>
        <v>0</v>
      </c>
      <c r="T726" s="113">
        <f t="shared" si="448"/>
        <v>0.16</v>
      </c>
      <c r="U726" s="111">
        <f t="shared" si="429"/>
        <v>12</v>
      </c>
      <c r="V726" s="111">
        <v>252</v>
      </c>
      <c r="W726" s="110">
        <f t="shared" si="440"/>
        <v>1.007092654</v>
      </c>
      <c r="X726" s="103">
        <f t="shared" si="441"/>
        <v>1.8685562899999999</v>
      </c>
      <c r="Y726" s="103">
        <f t="shared" si="442"/>
        <v>0</v>
      </c>
      <c r="Z726" s="114" t="str">
        <f t="shared" si="450"/>
        <v>A+J=</v>
      </c>
      <c r="AA726" s="108">
        <f t="shared" si="451"/>
        <v>45617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22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3"/>
      <c r="DH726" s="1"/>
      <c r="DI726" s="1"/>
      <c r="DJ726" s="1"/>
      <c r="DK726" s="1"/>
      <c r="DL726" s="1"/>
      <c r="DM726" s="1"/>
      <c r="DN726" s="1"/>
      <c r="DO726" s="1"/>
      <c r="DP726" s="1"/>
      <c r="DQ726" s="4"/>
      <c r="DR726" s="1"/>
      <c r="DS726" s="1"/>
      <c r="DT726" s="1"/>
      <c r="DU726" s="1"/>
      <c r="DV726" s="1"/>
      <c r="DW726" s="1"/>
    </row>
    <row r="727" spans="1:127" ht="15" x14ac:dyDescent="0.2">
      <c r="A727" s="102">
        <f t="shared" si="443"/>
        <v>45603</v>
      </c>
      <c r="B727" s="103">
        <f t="shared" si="435"/>
        <v>265.51040472</v>
      </c>
      <c r="C727" s="180">
        <f t="shared" si="453"/>
        <v>248.02696583580388</v>
      </c>
      <c r="D727" s="104">
        <f t="shared" si="444"/>
        <v>1143.3130000000001</v>
      </c>
      <c r="E727" s="105">
        <f t="shared" si="430"/>
        <v>1146.575</v>
      </c>
      <c r="F727" s="106">
        <f t="shared" si="431"/>
        <v>45556</v>
      </c>
      <c r="G727" s="107">
        <f t="shared" si="436"/>
        <v>2.8531119649648495E-3</v>
      </c>
      <c r="H727" s="108">
        <f t="shared" si="449"/>
        <v>45617</v>
      </c>
      <c r="I727" s="108">
        <f t="shared" si="437"/>
        <v>45617</v>
      </c>
      <c r="J727" s="109">
        <f t="shared" si="445"/>
        <v>21</v>
      </c>
      <c r="K727" s="109">
        <f t="shared" si="434"/>
        <v>13</v>
      </c>
      <c r="L727" s="8">
        <f t="shared" si="446"/>
        <v>1.0017652500000001</v>
      </c>
      <c r="M727" s="110">
        <f t="shared" si="433"/>
        <v>1.00285311</v>
      </c>
      <c r="N727" s="110">
        <f t="shared" si="428"/>
        <v>1.0604531129647266</v>
      </c>
      <c r="O727" s="103">
        <f t="shared" si="432"/>
        <v>1.06232507</v>
      </c>
      <c r="P727" s="103">
        <f t="shared" si="438"/>
        <v>263.48526384000002</v>
      </c>
      <c r="Q727" s="11">
        <f t="shared" si="452"/>
        <v>0</v>
      </c>
      <c r="R727" s="30">
        <f t="shared" si="447"/>
        <v>0</v>
      </c>
      <c r="S727" s="8">
        <f t="shared" si="439"/>
        <v>0</v>
      </c>
      <c r="T727" s="113">
        <f t="shared" si="448"/>
        <v>0.16</v>
      </c>
      <c r="U727" s="111">
        <f t="shared" si="429"/>
        <v>13</v>
      </c>
      <c r="V727" s="111">
        <v>252</v>
      </c>
      <c r="W727" s="110">
        <f t="shared" si="440"/>
        <v>1.0076859739999999</v>
      </c>
      <c r="X727" s="103">
        <f t="shared" si="441"/>
        <v>2.0251408799999999</v>
      </c>
      <c r="Y727" s="103">
        <f t="shared" si="442"/>
        <v>0</v>
      </c>
      <c r="Z727" s="114" t="str">
        <f t="shared" si="450"/>
        <v>A+J=</v>
      </c>
      <c r="AA727" s="108">
        <f t="shared" si="451"/>
        <v>45617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22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3"/>
      <c r="DH727" s="1"/>
      <c r="DI727" s="1"/>
      <c r="DJ727" s="1"/>
      <c r="DK727" s="1"/>
      <c r="DL727" s="1"/>
      <c r="DM727" s="1"/>
      <c r="DN727" s="1"/>
      <c r="DO727" s="1"/>
      <c r="DP727" s="1"/>
      <c r="DQ727" s="4"/>
      <c r="DR727" s="1"/>
      <c r="DS727" s="1"/>
      <c r="DT727" s="1"/>
      <c r="DU727" s="1"/>
      <c r="DV727" s="1"/>
      <c r="DW727" s="1"/>
    </row>
    <row r="728" spans="1:127" ht="15" x14ac:dyDescent="0.2">
      <c r="A728" s="102">
        <f t="shared" si="443"/>
        <v>45604</v>
      </c>
      <c r="B728" s="103">
        <f t="shared" si="435"/>
        <v>265.70287463</v>
      </c>
      <c r="C728" s="180">
        <f t="shared" si="453"/>
        <v>248.02696583580388</v>
      </c>
      <c r="D728" s="104">
        <f t="shared" si="444"/>
        <v>1143.3130000000001</v>
      </c>
      <c r="E728" s="105">
        <f t="shared" si="430"/>
        <v>1146.575</v>
      </c>
      <c r="F728" s="106">
        <f t="shared" si="431"/>
        <v>45556</v>
      </c>
      <c r="G728" s="107">
        <f t="shared" si="436"/>
        <v>2.8531119649648495E-3</v>
      </c>
      <c r="H728" s="108">
        <f t="shared" si="449"/>
        <v>45617</v>
      </c>
      <c r="I728" s="108">
        <f t="shared" si="437"/>
        <v>45617</v>
      </c>
      <c r="J728" s="109">
        <f t="shared" si="445"/>
        <v>21</v>
      </c>
      <c r="K728" s="109">
        <f t="shared" si="434"/>
        <v>14</v>
      </c>
      <c r="L728" s="8">
        <f t="shared" si="446"/>
        <v>1.00190117</v>
      </c>
      <c r="M728" s="110">
        <f t="shared" si="433"/>
        <v>1.00285311</v>
      </c>
      <c r="N728" s="110">
        <f t="shared" si="428"/>
        <v>1.0604531129647266</v>
      </c>
      <c r="O728" s="103">
        <f t="shared" si="432"/>
        <v>1.0624692099999999</v>
      </c>
      <c r="P728" s="103">
        <f t="shared" si="438"/>
        <v>263.52101445</v>
      </c>
      <c r="Q728" s="11">
        <f t="shared" si="452"/>
        <v>0</v>
      </c>
      <c r="R728" s="30">
        <f t="shared" si="447"/>
        <v>0</v>
      </c>
      <c r="S728" s="8">
        <f t="shared" si="439"/>
        <v>0</v>
      </c>
      <c r="T728" s="113">
        <f t="shared" si="448"/>
        <v>0.16</v>
      </c>
      <c r="U728" s="111">
        <f t="shared" si="429"/>
        <v>14</v>
      </c>
      <c r="V728" s="111">
        <v>252</v>
      </c>
      <c r="W728" s="110">
        <f t="shared" si="440"/>
        <v>1.0082796439999999</v>
      </c>
      <c r="X728" s="103">
        <f t="shared" si="441"/>
        <v>2.1818601800000001</v>
      </c>
      <c r="Y728" s="103">
        <f t="shared" si="442"/>
        <v>0</v>
      </c>
      <c r="Z728" s="114" t="str">
        <f t="shared" si="450"/>
        <v>A+J=</v>
      </c>
      <c r="AA728" s="108">
        <f t="shared" si="451"/>
        <v>45617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22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3"/>
      <c r="DH728" s="1"/>
      <c r="DI728" s="1"/>
      <c r="DJ728" s="1"/>
      <c r="DK728" s="1"/>
      <c r="DL728" s="1"/>
      <c r="DM728" s="1"/>
      <c r="DN728" s="1"/>
      <c r="DO728" s="1"/>
      <c r="DP728" s="1"/>
      <c r="DQ728" s="4"/>
      <c r="DR728" s="1"/>
      <c r="DS728" s="1"/>
      <c r="DT728" s="1"/>
      <c r="DU728" s="1"/>
      <c r="DV728" s="1"/>
      <c r="DW728" s="1"/>
    </row>
    <row r="729" spans="1:127" ht="15" x14ac:dyDescent="0.2">
      <c r="A729" s="102">
        <f t="shared" si="443"/>
        <v>45605</v>
      </c>
      <c r="B729" s="103">
        <f t="shared" si="435"/>
        <v>265.89548172000002</v>
      </c>
      <c r="C729" s="180">
        <f t="shared" si="453"/>
        <v>248.02696583580388</v>
      </c>
      <c r="D729" s="104">
        <f t="shared" si="444"/>
        <v>1143.3130000000001</v>
      </c>
      <c r="E729" s="105">
        <f t="shared" si="430"/>
        <v>1146.575</v>
      </c>
      <c r="F729" s="106">
        <f t="shared" si="431"/>
        <v>45556</v>
      </c>
      <c r="G729" s="107">
        <f t="shared" si="436"/>
        <v>2.8531119649648495E-3</v>
      </c>
      <c r="H729" s="108">
        <f t="shared" si="449"/>
        <v>45617</v>
      </c>
      <c r="I729" s="108">
        <f t="shared" si="437"/>
        <v>45617</v>
      </c>
      <c r="J729" s="109">
        <f t="shared" si="445"/>
        <v>21</v>
      </c>
      <c r="K729" s="109">
        <f t="shared" si="434"/>
        <v>15</v>
      </c>
      <c r="L729" s="8">
        <f t="shared" si="446"/>
        <v>1.0020370999999999</v>
      </c>
      <c r="M729" s="110">
        <f t="shared" si="433"/>
        <v>1.00285311</v>
      </c>
      <c r="N729" s="110">
        <f t="shared" si="428"/>
        <v>1.0604531129647266</v>
      </c>
      <c r="O729" s="103">
        <f t="shared" si="432"/>
        <v>1.0626133600000001</v>
      </c>
      <c r="P729" s="103">
        <f t="shared" si="438"/>
        <v>263.55676753</v>
      </c>
      <c r="Q729" s="11">
        <f t="shared" si="452"/>
        <v>0</v>
      </c>
      <c r="R729" s="30">
        <f t="shared" si="447"/>
        <v>0</v>
      </c>
      <c r="S729" s="8">
        <f t="shared" si="439"/>
        <v>0</v>
      </c>
      <c r="T729" s="113">
        <f t="shared" si="448"/>
        <v>0.16</v>
      </c>
      <c r="U729" s="111">
        <f t="shared" si="429"/>
        <v>15</v>
      </c>
      <c r="V729" s="111">
        <v>252</v>
      </c>
      <c r="W729" s="110">
        <f t="shared" si="440"/>
        <v>1.008873664</v>
      </c>
      <c r="X729" s="103">
        <f t="shared" si="441"/>
        <v>2.3387141900000001</v>
      </c>
      <c r="Y729" s="103">
        <f t="shared" si="442"/>
        <v>0</v>
      </c>
      <c r="Z729" s="114" t="str">
        <f t="shared" si="450"/>
        <v>A+J=</v>
      </c>
      <c r="AA729" s="108">
        <f t="shared" si="451"/>
        <v>45617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22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3"/>
      <c r="DH729" s="1"/>
      <c r="DI729" s="1"/>
      <c r="DJ729" s="1"/>
      <c r="DK729" s="1"/>
      <c r="DL729" s="1"/>
      <c r="DM729" s="1"/>
      <c r="DN729" s="1"/>
      <c r="DO729" s="1"/>
      <c r="DP729" s="1"/>
      <c r="DQ729" s="4"/>
      <c r="DR729" s="1"/>
      <c r="DS729" s="1"/>
      <c r="DT729" s="1"/>
      <c r="DU729" s="1"/>
      <c r="DV729" s="1"/>
      <c r="DW729" s="1"/>
    </row>
    <row r="730" spans="1:127" ht="15" x14ac:dyDescent="0.2">
      <c r="A730" s="102">
        <f t="shared" si="443"/>
        <v>45606</v>
      </c>
      <c r="B730" s="103">
        <f t="shared" si="435"/>
        <v>265.89548172000002</v>
      </c>
      <c r="C730" s="180">
        <f t="shared" si="453"/>
        <v>248.02696583580388</v>
      </c>
      <c r="D730" s="104">
        <f t="shared" si="444"/>
        <v>1143.3130000000001</v>
      </c>
      <c r="E730" s="105">
        <f t="shared" si="430"/>
        <v>1146.575</v>
      </c>
      <c r="F730" s="106">
        <f t="shared" si="431"/>
        <v>45556</v>
      </c>
      <c r="G730" s="107">
        <f t="shared" si="436"/>
        <v>2.8531119649648495E-3</v>
      </c>
      <c r="H730" s="108">
        <f t="shared" si="449"/>
        <v>45617</v>
      </c>
      <c r="I730" s="108">
        <f t="shared" si="437"/>
        <v>45617</v>
      </c>
      <c r="J730" s="109">
        <f t="shared" si="445"/>
        <v>21</v>
      </c>
      <c r="K730" s="109">
        <f t="shared" si="434"/>
        <v>15</v>
      </c>
      <c r="L730" s="8">
        <f t="shared" si="446"/>
        <v>1.0020370999999999</v>
      </c>
      <c r="M730" s="110">
        <f t="shared" si="433"/>
        <v>1.00285311</v>
      </c>
      <c r="N730" s="110">
        <f t="shared" si="428"/>
        <v>1.0604531129647266</v>
      </c>
      <c r="O730" s="103">
        <f t="shared" si="432"/>
        <v>1.0626133600000001</v>
      </c>
      <c r="P730" s="103">
        <f t="shared" si="438"/>
        <v>263.55676753</v>
      </c>
      <c r="Q730" s="11">
        <f t="shared" si="452"/>
        <v>0</v>
      </c>
      <c r="R730" s="30">
        <f t="shared" si="447"/>
        <v>0</v>
      </c>
      <c r="S730" s="8">
        <f t="shared" si="439"/>
        <v>0</v>
      </c>
      <c r="T730" s="113">
        <f t="shared" si="448"/>
        <v>0.16</v>
      </c>
      <c r="U730" s="111">
        <f t="shared" si="429"/>
        <v>15</v>
      </c>
      <c r="V730" s="111">
        <v>252</v>
      </c>
      <c r="W730" s="110">
        <f t="shared" si="440"/>
        <v>1.008873664</v>
      </c>
      <c r="X730" s="103">
        <f t="shared" si="441"/>
        <v>2.3387141900000001</v>
      </c>
      <c r="Y730" s="103">
        <f t="shared" si="442"/>
        <v>0</v>
      </c>
      <c r="Z730" s="114" t="str">
        <f t="shared" si="450"/>
        <v>A+J=</v>
      </c>
      <c r="AA730" s="108">
        <f t="shared" si="451"/>
        <v>45617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22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3"/>
      <c r="DH730" s="1"/>
      <c r="DI730" s="1"/>
      <c r="DJ730" s="1"/>
      <c r="DK730" s="1"/>
      <c r="DL730" s="1"/>
      <c r="DM730" s="1"/>
      <c r="DN730" s="1"/>
      <c r="DO730" s="1"/>
      <c r="DP730" s="1"/>
      <c r="DQ730" s="4"/>
      <c r="DR730" s="1"/>
      <c r="DS730" s="1"/>
      <c r="DT730" s="1"/>
      <c r="DU730" s="1"/>
      <c r="DV730" s="1"/>
      <c r="DW730" s="1"/>
    </row>
    <row r="731" spans="1:127" ht="15" x14ac:dyDescent="0.2">
      <c r="A731" s="102">
        <f t="shared" si="443"/>
        <v>45607</v>
      </c>
      <c r="B731" s="103">
        <f t="shared" si="435"/>
        <v>265.89548172000002</v>
      </c>
      <c r="C731" s="180">
        <f t="shared" si="453"/>
        <v>248.02696583580388</v>
      </c>
      <c r="D731" s="104">
        <f t="shared" si="444"/>
        <v>1143.3130000000001</v>
      </c>
      <c r="E731" s="105">
        <f t="shared" si="430"/>
        <v>1146.575</v>
      </c>
      <c r="F731" s="106">
        <f t="shared" si="431"/>
        <v>45556</v>
      </c>
      <c r="G731" s="107">
        <f t="shared" si="436"/>
        <v>2.8531119649648495E-3</v>
      </c>
      <c r="H731" s="108">
        <f t="shared" si="449"/>
        <v>45617</v>
      </c>
      <c r="I731" s="108">
        <f t="shared" si="437"/>
        <v>45617</v>
      </c>
      <c r="J731" s="109">
        <f t="shared" si="445"/>
        <v>21</v>
      </c>
      <c r="K731" s="109">
        <f t="shared" si="434"/>
        <v>15</v>
      </c>
      <c r="L731" s="8">
        <f t="shared" si="446"/>
        <v>1.0020370999999999</v>
      </c>
      <c r="M731" s="110">
        <f t="shared" si="433"/>
        <v>1.00285311</v>
      </c>
      <c r="N731" s="110">
        <f t="shared" si="428"/>
        <v>1.0604531129647266</v>
      </c>
      <c r="O731" s="103">
        <f t="shared" si="432"/>
        <v>1.0626133600000001</v>
      </c>
      <c r="P731" s="103">
        <f t="shared" si="438"/>
        <v>263.55676753</v>
      </c>
      <c r="Q731" s="11">
        <f t="shared" si="452"/>
        <v>0</v>
      </c>
      <c r="R731" s="30">
        <f t="shared" si="447"/>
        <v>0</v>
      </c>
      <c r="S731" s="8">
        <f t="shared" si="439"/>
        <v>0</v>
      </c>
      <c r="T731" s="113">
        <f t="shared" si="448"/>
        <v>0.16</v>
      </c>
      <c r="U731" s="111">
        <f t="shared" si="429"/>
        <v>15</v>
      </c>
      <c r="V731" s="111">
        <v>252</v>
      </c>
      <c r="W731" s="110">
        <f t="shared" si="440"/>
        <v>1.008873664</v>
      </c>
      <c r="X731" s="103">
        <f t="shared" si="441"/>
        <v>2.3387141900000001</v>
      </c>
      <c r="Y731" s="103">
        <f t="shared" si="442"/>
        <v>0</v>
      </c>
      <c r="Z731" s="114" t="str">
        <f t="shared" si="450"/>
        <v>A+J=</v>
      </c>
      <c r="AA731" s="108">
        <f t="shared" si="451"/>
        <v>45617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22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3"/>
      <c r="DH731" s="1"/>
      <c r="DI731" s="1"/>
      <c r="DJ731" s="1"/>
      <c r="DK731" s="1"/>
      <c r="DL731" s="1"/>
      <c r="DM731" s="1"/>
      <c r="DN731" s="1"/>
      <c r="DO731" s="1"/>
      <c r="DP731" s="1"/>
      <c r="DQ731" s="4"/>
      <c r="DR731" s="1"/>
      <c r="DS731" s="1"/>
      <c r="DT731" s="1"/>
      <c r="DU731" s="1"/>
      <c r="DV731" s="1"/>
      <c r="DW731" s="1"/>
    </row>
    <row r="732" spans="1:127" ht="15" x14ac:dyDescent="0.2">
      <c r="A732" s="102">
        <f t="shared" si="443"/>
        <v>45608</v>
      </c>
      <c r="B732" s="103">
        <f t="shared" si="435"/>
        <v>266.08823081000003</v>
      </c>
      <c r="C732" s="180">
        <f t="shared" si="453"/>
        <v>248.02696583580388</v>
      </c>
      <c r="D732" s="104">
        <f t="shared" si="444"/>
        <v>1143.3130000000001</v>
      </c>
      <c r="E732" s="105">
        <f t="shared" si="430"/>
        <v>1146.575</v>
      </c>
      <c r="F732" s="106">
        <f t="shared" si="431"/>
        <v>45556</v>
      </c>
      <c r="G732" s="107">
        <f t="shared" si="436"/>
        <v>2.8531119649648495E-3</v>
      </c>
      <c r="H732" s="108">
        <f t="shared" si="449"/>
        <v>45617</v>
      </c>
      <c r="I732" s="108">
        <f t="shared" si="437"/>
        <v>45617</v>
      </c>
      <c r="J732" s="109">
        <f t="shared" si="445"/>
        <v>21</v>
      </c>
      <c r="K732" s="109">
        <f t="shared" si="434"/>
        <v>16</v>
      </c>
      <c r="L732" s="8">
        <f t="shared" si="446"/>
        <v>1.0021730600000001</v>
      </c>
      <c r="M732" s="110">
        <f t="shared" si="433"/>
        <v>1.00285311</v>
      </c>
      <c r="N732" s="110">
        <f t="shared" si="428"/>
        <v>1.0604531129647266</v>
      </c>
      <c r="O732" s="103">
        <f t="shared" si="432"/>
        <v>1.06275754</v>
      </c>
      <c r="P732" s="103">
        <f t="shared" si="438"/>
        <v>263.59252806000001</v>
      </c>
      <c r="Q732" s="11">
        <f t="shared" si="452"/>
        <v>0</v>
      </c>
      <c r="R732" s="30">
        <f t="shared" si="447"/>
        <v>0</v>
      </c>
      <c r="S732" s="8">
        <f t="shared" si="439"/>
        <v>0</v>
      </c>
      <c r="T732" s="113">
        <f t="shared" si="448"/>
        <v>0.16</v>
      </c>
      <c r="U732" s="111">
        <f t="shared" si="429"/>
        <v>16</v>
      </c>
      <c r="V732" s="111">
        <v>252</v>
      </c>
      <c r="W732" s="110">
        <f t="shared" si="440"/>
        <v>1.0094680330000001</v>
      </c>
      <c r="X732" s="103">
        <f t="shared" si="441"/>
        <v>2.49570275</v>
      </c>
      <c r="Y732" s="103">
        <f t="shared" si="442"/>
        <v>0</v>
      </c>
      <c r="Z732" s="114" t="str">
        <f t="shared" si="450"/>
        <v>A+J=</v>
      </c>
      <c r="AA732" s="108">
        <f t="shared" si="451"/>
        <v>45617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22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3"/>
      <c r="DH732" s="1"/>
      <c r="DI732" s="1"/>
      <c r="DJ732" s="1"/>
      <c r="DK732" s="1"/>
      <c r="DL732" s="1"/>
      <c r="DM732" s="1"/>
      <c r="DN732" s="1"/>
      <c r="DO732" s="1"/>
      <c r="DP732" s="1"/>
      <c r="DQ732" s="4"/>
      <c r="DR732" s="1"/>
      <c r="DS732" s="1"/>
      <c r="DT732" s="1"/>
      <c r="DU732" s="1"/>
      <c r="DV732" s="1"/>
      <c r="DW732" s="1"/>
    </row>
    <row r="733" spans="1:127" ht="15" x14ac:dyDescent="0.2">
      <c r="A733" s="102">
        <f t="shared" si="443"/>
        <v>45609</v>
      </c>
      <c r="B733" s="103">
        <f t="shared" si="435"/>
        <v>266.28111744</v>
      </c>
      <c r="C733" s="180">
        <f t="shared" si="453"/>
        <v>248.02696583580388</v>
      </c>
      <c r="D733" s="104">
        <f t="shared" si="444"/>
        <v>1143.3130000000001</v>
      </c>
      <c r="E733" s="105">
        <f t="shared" si="430"/>
        <v>1146.575</v>
      </c>
      <c r="F733" s="106">
        <f t="shared" si="431"/>
        <v>45556</v>
      </c>
      <c r="G733" s="107">
        <f t="shared" si="436"/>
        <v>2.8531119649648495E-3</v>
      </c>
      <c r="H733" s="108">
        <f t="shared" si="449"/>
        <v>45617</v>
      </c>
      <c r="I733" s="108">
        <f t="shared" si="437"/>
        <v>45617</v>
      </c>
      <c r="J733" s="109">
        <f t="shared" si="445"/>
        <v>21</v>
      </c>
      <c r="K733" s="109">
        <f t="shared" si="434"/>
        <v>17</v>
      </c>
      <c r="L733" s="8">
        <f t="shared" si="446"/>
        <v>1.0023090299999999</v>
      </c>
      <c r="M733" s="110">
        <f t="shared" si="433"/>
        <v>1.00285311</v>
      </c>
      <c r="N733" s="110">
        <f t="shared" si="428"/>
        <v>1.0604531129647266</v>
      </c>
      <c r="O733" s="103">
        <f t="shared" si="432"/>
        <v>1.0629017300000001</v>
      </c>
      <c r="P733" s="103">
        <f t="shared" si="438"/>
        <v>263.62829106999999</v>
      </c>
      <c r="Q733" s="11">
        <f t="shared" si="452"/>
        <v>0</v>
      </c>
      <c r="R733" s="30">
        <f t="shared" si="447"/>
        <v>0</v>
      </c>
      <c r="S733" s="8">
        <f t="shared" si="439"/>
        <v>0</v>
      </c>
      <c r="T733" s="113">
        <f t="shared" si="448"/>
        <v>0.16</v>
      </c>
      <c r="U733" s="111">
        <f t="shared" si="429"/>
        <v>17</v>
      </c>
      <c r="V733" s="111">
        <v>252</v>
      </c>
      <c r="W733" s="110">
        <f t="shared" si="440"/>
        <v>1.0100627529999999</v>
      </c>
      <c r="X733" s="103">
        <f t="shared" si="441"/>
        <v>2.6528263700000001</v>
      </c>
      <c r="Y733" s="103">
        <f t="shared" si="442"/>
        <v>0</v>
      </c>
      <c r="Z733" s="114" t="str">
        <f t="shared" si="450"/>
        <v>A+J=</v>
      </c>
      <c r="AA733" s="108">
        <f t="shared" si="451"/>
        <v>45617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22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3"/>
      <c r="DH733" s="1"/>
      <c r="DI733" s="1"/>
      <c r="DJ733" s="1"/>
      <c r="DK733" s="1"/>
      <c r="DL733" s="1"/>
      <c r="DM733" s="1"/>
      <c r="DN733" s="1"/>
      <c r="DO733" s="1"/>
      <c r="DP733" s="1"/>
      <c r="DQ733" s="4"/>
      <c r="DR733" s="1"/>
      <c r="DS733" s="1"/>
      <c r="DT733" s="1"/>
      <c r="DU733" s="1"/>
      <c r="DV733" s="1"/>
      <c r="DW733" s="1"/>
    </row>
    <row r="734" spans="1:127" ht="15" x14ac:dyDescent="0.2">
      <c r="A734" s="102">
        <f t="shared" si="443"/>
        <v>45610</v>
      </c>
      <c r="B734" s="103">
        <f t="shared" si="435"/>
        <v>266.47414391000001</v>
      </c>
      <c r="C734" s="180">
        <f t="shared" si="453"/>
        <v>248.02696583580388</v>
      </c>
      <c r="D734" s="104">
        <f t="shared" si="444"/>
        <v>1143.3130000000001</v>
      </c>
      <c r="E734" s="105">
        <f t="shared" si="430"/>
        <v>1146.575</v>
      </c>
      <c r="F734" s="106">
        <f t="shared" si="431"/>
        <v>45556</v>
      </c>
      <c r="G734" s="107">
        <f t="shared" si="436"/>
        <v>2.8531119649648495E-3</v>
      </c>
      <c r="H734" s="108">
        <f t="shared" si="449"/>
        <v>45617</v>
      </c>
      <c r="I734" s="108">
        <f t="shared" si="437"/>
        <v>45617</v>
      </c>
      <c r="J734" s="109">
        <f t="shared" si="445"/>
        <v>21</v>
      </c>
      <c r="K734" s="109">
        <f t="shared" si="434"/>
        <v>18</v>
      </c>
      <c r="L734" s="8">
        <f t="shared" si="446"/>
        <v>1.0024450199999999</v>
      </c>
      <c r="M734" s="110">
        <f t="shared" si="433"/>
        <v>1.00285311</v>
      </c>
      <c r="N734" s="110">
        <f t="shared" si="428"/>
        <v>1.0604531129647266</v>
      </c>
      <c r="O734" s="103">
        <f t="shared" si="432"/>
        <v>1.0630459400000001</v>
      </c>
      <c r="P734" s="103">
        <f t="shared" si="438"/>
        <v>263.66405903999998</v>
      </c>
      <c r="Q734" s="11">
        <f t="shared" si="452"/>
        <v>0</v>
      </c>
      <c r="R734" s="30">
        <f t="shared" si="447"/>
        <v>0</v>
      </c>
      <c r="S734" s="8">
        <f t="shared" si="439"/>
        <v>0</v>
      </c>
      <c r="T734" s="113">
        <f t="shared" si="448"/>
        <v>0.16</v>
      </c>
      <c r="U734" s="111">
        <f t="shared" si="429"/>
        <v>18</v>
      </c>
      <c r="V734" s="111">
        <v>252</v>
      </c>
      <c r="W734" s="110">
        <f t="shared" si="440"/>
        <v>1.0106578230000001</v>
      </c>
      <c r="X734" s="103">
        <f t="shared" si="441"/>
        <v>2.8100848699999998</v>
      </c>
      <c r="Y734" s="103">
        <f t="shared" si="442"/>
        <v>0</v>
      </c>
      <c r="Z734" s="114" t="str">
        <f t="shared" si="450"/>
        <v>A+J=</v>
      </c>
      <c r="AA734" s="108">
        <f t="shared" si="451"/>
        <v>45617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22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3"/>
      <c r="DH734" s="1"/>
      <c r="DI734" s="1"/>
      <c r="DJ734" s="1"/>
      <c r="DK734" s="1"/>
      <c r="DL734" s="1"/>
      <c r="DM734" s="1"/>
      <c r="DN734" s="1"/>
      <c r="DO734" s="1"/>
      <c r="DP734" s="1"/>
      <c r="DQ734" s="4"/>
      <c r="DR734" s="1"/>
      <c r="DS734" s="1"/>
      <c r="DT734" s="1"/>
      <c r="DU734" s="1"/>
      <c r="DV734" s="1"/>
      <c r="DW734" s="1"/>
    </row>
    <row r="735" spans="1:127" ht="15" x14ac:dyDescent="0.2">
      <c r="A735" s="102">
        <f t="shared" si="443"/>
        <v>45611</v>
      </c>
      <c r="B735" s="103">
        <f t="shared" si="435"/>
        <v>266.66731052</v>
      </c>
      <c r="C735" s="180">
        <f t="shared" si="453"/>
        <v>248.02696583580388</v>
      </c>
      <c r="D735" s="104">
        <f t="shared" si="444"/>
        <v>1143.3130000000001</v>
      </c>
      <c r="E735" s="105">
        <f t="shared" si="430"/>
        <v>1146.575</v>
      </c>
      <c r="F735" s="106">
        <f t="shared" si="431"/>
        <v>45556</v>
      </c>
      <c r="G735" s="107">
        <f t="shared" si="436"/>
        <v>2.8531119649648495E-3</v>
      </c>
      <c r="H735" s="108">
        <f t="shared" si="449"/>
        <v>45617</v>
      </c>
      <c r="I735" s="108">
        <f t="shared" si="437"/>
        <v>45617</v>
      </c>
      <c r="J735" s="109">
        <f t="shared" si="445"/>
        <v>21</v>
      </c>
      <c r="K735" s="109">
        <f t="shared" si="434"/>
        <v>19</v>
      </c>
      <c r="L735" s="8">
        <f t="shared" si="446"/>
        <v>1.00258103</v>
      </c>
      <c r="M735" s="110">
        <f t="shared" si="433"/>
        <v>1.00285311</v>
      </c>
      <c r="N735" s="110">
        <f t="shared" ref="N735:N798" si="454">IF(I735&gt;I734,N734*M735,N734)</f>
        <v>1.0604531129647266</v>
      </c>
      <c r="O735" s="103">
        <f t="shared" si="432"/>
        <v>1.0631901699999999</v>
      </c>
      <c r="P735" s="103">
        <f t="shared" si="438"/>
        <v>263.69983196999999</v>
      </c>
      <c r="Q735" s="11">
        <f t="shared" si="452"/>
        <v>0</v>
      </c>
      <c r="R735" s="30">
        <f t="shared" si="447"/>
        <v>0</v>
      </c>
      <c r="S735" s="8">
        <f t="shared" si="439"/>
        <v>0</v>
      </c>
      <c r="T735" s="113">
        <f t="shared" si="448"/>
        <v>0.16</v>
      </c>
      <c r="U735" s="111">
        <f t="shared" si="429"/>
        <v>19</v>
      </c>
      <c r="V735" s="111">
        <v>252</v>
      </c>
      <c r="W735" s="110">
        <f t="shared" si="440"/>
        <v>1.0112532439999999</v>
      </c>
      <c r="X735" s="103">
        <f t="shared" si="441"/>
        <v>2.96747855</v>
      </c>
      <c r="Y735" s="103">
        <f t="shared" si="442"/>
        <v>0</v>
      </c>
      <c r="Z735" s="114" t="str">
        <f t="shared" si="450"/>
        <v>A+J=</v>
      </c>
      <c r="AA735" s="108">
        <f t="shared" si="451"/>
        <v>45617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22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3"/>
      <c r="DH735" s="1"/>
      <c r="DI735" s="1"/>
      <c r="DJ735" s="1"/>
      <c r="DK735" s="1"/>
      <c r="DL735" s="1"/>
      <c r="DM735" s="1"/>
      <c r="DN735" s="1"/>
      <c r="DO735" s="1"/>
      <c r="DP735" s="1"/>
      <c r="DQ735" s="4"/>
      <c r="DR735" s="1"/>
      <c r="DS735" s="1"/>
      <c r="DT735" s="1"/>
      <c r="DU735" s="1"/>
      <c r="DV735" s="1"/>
      <c r="DW735" s="1"/>
    </row>
    <row r="736" spans="1:127" ht="15" x14ac:dyDescent="0.2">
      <c r="A736" s="102">
        <f t="shared" si="443"/>
        <v>45612</v>
      </c>
      <c r="B736" s="103">
        <f t="shared" si="435"/>
        <v>266.66731052</v>
      </c>
      <c r="C736" s="180">
        <f t="shared" si="453"/>
        <v>248.02696583580388</v>
      </c>
      <c r="D736" s="104">
        <f t="shared" si="444"/>
        <v>1143.3130000000001</v>
      </c>
      <c r="E736" s="105">
        <f t="shared" si="430"/>
        <v>1146.575</v>
      </c>
      <c r="F736" s="106">
        <f t="shared" si="431"/>
        <v>45556</v>
      </c>
      <c r="G736" s="107">
        <f t="shared" si="436"/>
        <v>2.8531119649648495E-3</v>
      </c>
      <c r="H736" s="108">
        <f t="shared" si="449"/>
        <v>45617</v>
      </c>
      <c r="I736" s="108">
        <f t="shared" si="437"/>
        <v>45617</v>
      </c>
      <c r="J736" s="109">
        <f t="shared" si="445"/>
        <v>21</v>
      </c>
      <c r="K736" s="109">
        <f t="shared" si="434"/>
        <v>19</v>
      </c>
      <c r="L736" s="8">
        <f t="shared" si="446"/>
        <v>1.00258103</v>
      </c>
      <c r="M736" s="110">
        <f t="shared" si="433"/>
        <v>1.00285311</v>
      </c>
      <c r="N736" s="110">
        <f t="shared" si="454"/>
        <v>1.0604531129647266</v>
      </c>
      <c r="O736" s="103">
        <f t="shared" si="432"/>
        <v>1.0631901699999999</v>
      </c>
      <c r="P736" s="103">
        <f t="shared" si="438"/>
        <v>263.69983196999999</v>
      </c>
      <c r="Q736" s="11">
        <f t="shared" si="452"/>
        <v>0</v>
      </c>
      <c r="R736" s="30">
        <f t="shared" si="447"/>
        <v>0</v>
      </c>
      <c r="S736" s="8">
        <f t="shared" si="439"/>
        <v>0</v>
      </c>
      <c r="T736" s="113">
        <f t="shared" si="448"/>
        <v>0.16</v>
      </c>
      <c r="U736" s="111">
        <f t="shared" si="429"/>
        <v>19</v>
      </c>
      <c r="V736" s="111">
        <v>252</v>
      </c>
      <c r="W736" s="110">
        <f t="shared" si="440"/>
        <v>1.0112532439999999</v>
      </c>
      <c r="X736" s="103">
        <f t="shared" si="441"/>
        <v>2.96747855</v>
      </c>
      <c r="Y736" s="103">
        <f t="shared" si="442"/>
        <v>0</v>
      </c>
      <c r="Z736" s="114" t="str">
        <f t="shared" si="450"/>
        <v>A+J=</v>
      </c>
      <c r="AA736" s="108">
        <f t="shared" si="451"/>
        <v>45617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22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3"/>
      <c r="DH736" s="1"/>
      <c r="DI736" s="1"/>
      <c r="DJ736" s="1"/>
      <c r="DK736" s="1"/>
      <c r="DL736" s="1"/>
      <c r="DM736" s="1"/>
      <c r="DN736" s="1"/>
      <c r="DO736" s="1"/>
      <c r="DP736" s="1"/>
      <c r="DQ736" s="4"/>
      <c r="DR736" s="1"/>
      <c r="DS736" s="1"/>
      <c r="DT736" s="1"/>
      <c r="DU736" s="1"/>
      <c r="DV736" s="1"/>
      <c r="DW736" s="1"/>
    </row>
    <row r="737" spans="1:127" ht="15" x14ac:dyDescent="0.2">
      <c r="A737" s="102">
        <f t="shared" si="443"/>
        <v>45613</v>
      </c>
      <c r="B737" s="103">
        <f t="shared" si="435"/>
        <v>266.66731052</v>
      </c>
      <c r="C737" s="180">
        <f t="shared" si="453"/>
        <v>248.02696583580388</v>
      </c>
      <c r="D737" s="104">
        <f t="shared" si="444"/>
        <v>1143.3130000000001</v>
      </c>
      <c r="E737" s="105">
        <f t="shared" si="430"/>
        <v>1146.575</v>
      </c>
      <c r="F737" s="106">
        <f t="shared" si="431"/>
        <v>45556</v>
      </c>
      <c r="G737" s="107">
        <f t="shared" si="436"/>
        <v>2.8531119649648495E-3</v>
      </c>
      <c r="H737" s="108">
        <f t="shared" si="449"/>
        <v>45617</v>
      </c>
      <c r="I737" s="108">
        <f t="shared" si="437"/>
        <v>45617</v>
      </c>
      <c r="J737" s="109">
        <f t="shared" si="445"/>
        <v>21</v>
      </c>
      <c r="K737" s="109">
        <f t="shared" si="434"/>
        <v>19</v>
      </c>
      <c r="L737" s="8">
        <f t="shared" si="446"/>
        <v>1.00258103</v>
      </c>
      <c r="M737" s="110">
        <f t="shared" si="433"/>
        <v>1.00285311</v>
      </c>
      <c r="N737" s="110">
        <f t="shared" si="454"/>
        <v>1.0604531129647266</v>
      </c>
      <c r="O737" s="103">
        <f t="shared" si="432"/>
        <v>1.0631901699999999</v>
      </c>
      <c r="P737" s="103">
        <f t="shared" si="438"/>
        <v>263.69983196999999</v>
      </c>
      <c r="Q737" s="11">
        <f t="shared" si="452"/>
        <v>0</v>
      </c>
      <c r="R737" s="30">
        <f t="shared" si="447"/>
        <v>0</v>
      </c>
      <c r="S737" s="8">
        <f t="shared" si="439"/>
        <v>0</v>
      </c>
      <c r="T737" s="113">
        <f t="shared" si="448"/>
        <v>0.16</v>
      </c>
      <c r="U737" s="111">
        <f t="shared" si="429"/>
        <v>19</v>
      </c>
      <c r="V737" s="111">
        <v>252</v>
      </c>
      <c r="W737" s="110">
        <f t="shared" si="440"/>
        <v>1.0112532439999999</v>
      </c>
      <c r="X737" s="103">
        <f t="shared" si="441"/>
        <v>2.96747855</v>
      </c>
      <c r="Y737" s="103">
        <f t="shared" si="442"/>
        <v>0</v>
      </c>
      <c r="Z737" s="114" t="str">
        <f t="shared" si="450"/>
        <v>A+J=</v>
      </c>
      <c r="AA737" s="108">
        <f t="shared" si="451"/>
        <v>45617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22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3"/>
      <c r="DH737" s="1"/>
      <c r="DI737" s="1"/>
      <c r="DJ737" s="1"/>
      <c r="DK737" s="1"/>
      <c r="DL737" s="1"/>
      <c r="DM737" s="1"/>
      <c r="DN737" s="1"/>
      <c r="DO737" s="1"/>
      <c r="DP737" s="1"/>
      <c r="DQ737" s="4"/>
      <c r="DR737" s="1"/>
      <c r="DS737" s="1"/>
      <c r="DT737" s="1"/>
      <c r="DU737" s="1"/>
      <c r="DV737" s="1"/>
      <c r="DW737" s="1"/>
    </row>
    <row r="738" spans="1:127" ht="15" x14ac:dyDescent="0.2">
      <c r="A738" s="102">
        <f t="shared" si="443"/>
        <v>45614</v>
      </c>
      <c r="B738" s="103">
        <f t="shared" si="435"/>
        <v>266.66731052</v>
      </c>
      <c r="C738" s="180">
        <f t="shared" si="453"/>
        <v>248.02696583580388</v>
      </c>
      <c r="D738" s="104">
        <f t="shared" si="444"/>
        <v>1143.3130000000001</v>
      </c>
      <c r="E738" s="105">
        <f t="shared" si="430"/>
        <v>1146.575</v>
      </c>
      <c r="F738" s="106">
        <f t="shared" si="431"/>
        <v>45556</v>
      </c>
      <c r="G738" s="107">
        <f t="shared" si="436"/>
        <v>2.8531119649648495E-3</v>
      </c>
      <c r="H738" s="108">
        <f t="shared" si="449"/>
        <v>45617</v>
      </c>
      <c r="I738" s="108">
        <f t="shared" si="437"/>
        <v>45617</v>
      </c>
      <c r="J738" s="109">
        <f t="shared" si="445"/>
        <v>21</v>
      </c>
      <c r="K738" s="109">
        <f t="shared" si="434"/>
        <v>19</v>
      </c>
      <c r="L738" s="8">
        <f t="shared" si="446"/>
        <v>1.00258103</v>
      </c>
      <c r="M738" s="110">
        <f t="shared" si="433"/>
        <v>1.00285311</v>
      </c>
      <c r="N738" s="110">
        <f t="shared" si="454"/>
        <v>1.0604531129647266</v>
      </c>
      <c r="O738" s="103">
        <f t="shared" si="432"/>
        <v>1.0631901699999999</v>
      </c>
      <c r="P738" s="103">
        <f t="shared" si="438"/>
        <v>263.69983196999999</v>
      </c>
      <c r="Q738" s="11">
        <f t="shared" si="452"/>
        <v>0</v>
      </c>
      <c r="R738" s="30">
        <f t="shared" si="447"/>
        <v>0</v>
      </c>
      <c r="S738" s="8">
        <f t="shared" si="439"/>
        <v>0</v>
      </c>
      <c r="T738" s="113">
        <f t="shared" si="448"/>
        <v>0.16</v>
      </c>
      <c r="U738" s="111">
        <f t="shared" si="429"/>
        <v>19</v>
      </c>
      <c r="V738" s="111">
        <v>252</v>
      </c>
      <c r="W738" s="110">
        <f t="shared" si="440"/>
        <v>1.0112532439999999</v>
      </c>
      <c r="X738" s="103">
        <f t="shared" si="441"/>
        <v>2.96747855</v>
      </c>
      <c r="Y738" s="103">
        <f t="shared" si="442"/>
        <v>0</v>
      </c>
      <c r="Z738" s="114" t="str">
        <f t="shared" si="450"/>
        <v>A+J=</v>
      </c>
      <c r="AA738" s="108">
        <f t="shared" si="451"/>
        <v>45617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22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3"/>
      <c r="DH738" s="1"/>
      <c r="DI738" s="1"/>
      <c r="DJ738" s="1"/>
      <c r="DK738" s="1"/>
      <c r="DL738" s="1"/>
      <c r="DM738" s="1"/>
      <c r="DN738" s="1"/>
      <c r="DO738" s="1"/>
      <c r="DP738" s="1"/>
      <c r="DQ738" s="4"/>
      <c r="DR738" s="1"/>
      <c r="DS738" s="1"/>
      <c r="DT738" s="1"/>
      <c r="DU738" s="1"/>
      <c r="DV738" s="1"/>
      <c r="DW738" s="1"/>
    </row>
    <row r="739" spans="1:127" ht="15" x14ac:dyDescent="0.2">
      <c r="A739" s="102">
        <f t="shared" si="443"/>
        <v>45615</v>
      </c>
      <c r="B739" s="103">
        <f t="shared" si="435"/>
        <v>266.86061705000003</v>
      </c>
      <c r="C739" s="180">
        <f t="shared" si="453"/>
        <v>248.02696583580388</v>
      </c>
      <c r="D739" s="104">
        <f t="shared" si="444"/>
        <v>1143.3130000000001</v>
      </c>
      <c r="E739" s="105">
        <f t="shared" si="430"/>
        <v>1146.575</v>
      </c>
      <c r="F739" s="106">
        <f t="shared" si="431"/>
        <v>45556</v>
      </c>
      <c r="G739" s="107">
        <f t="shared" si="436"/>
        <v>2.8531119649648495E-3</v>
      </c>
      <c r="H739" s="108">
        <f t="shared" si="449"/>
        <v>45617</v>
      </c>
      <c r="I739" s="108">
        <f t="shared" si="437"/>
        <v>45617</v>
      </c>
      <c r="J739" s="109">
        <f t="shared" si="445"/>
        <v>21</v>
      </c>
      <c r="K739" s="109">
        <f t="shared" si="434"/>
        <v>20</v>
      </c>
      <c r="L739" s="8">
        <f t="shared" si="446"/>
        <v>1.0027170599999999</v>
      </c>
      <c r="M739" s="110">
        <f t="shared" si="433"/>
        <v>1.00285311</v>
      </c>
      <c r="N739" s="110">
        <f t="shared" si="454"/>
        <v>1.0604531129647266</v>
      </c>
      <c r="O739" s="103">
        <f t="shared" si="432"/>
        <v>1.0633344199999999</v>
      </c>
      <c r="P739" s="103">
        <f t="shared" si="438"/>
        <v>263.73560986000001</v>
      </c>
      <c r="Q739" s="11">
        <f t="shared" si="452"/>
        <v>0</v>
      </c>
      <c r="R739" s="30">
        <f t="shared" si="447"/>
        <v>0</v>
      </c>
      <c r="S739" s="8">
        <f t="shared" si="439"/>
        <v>0</v>
      </c>
      <c r="T739" s="113">
        <f t="shared" si="448"/>
        <v>0.16</v>
      </c>
      <c r="U739" s="111">
        <f t="shared" si="429"/>
        <v>20</v>
      </c>
      <c r="V739" s="111">
        <v>252</v>
      </c>
      <c r="W739" s="110">
        <f t="shared" si="440"/>
        <v>1.0118490149999999</v>
      </c>
      <c r="X739" s="103">
        <f t="shared" si="441"/>
        <v>3.1250071899999998</v>
      </c>
      <c r="Y739" s="103">
        <f t="shared" si="442"/>
        <v>0</v>
      </c>
      <c r="Z739" s="114" t="str">
        <f t="shared" si="450"/>
        <v>A+J=</v>
      </c>
      <c r="AA739" s="108">
        <f t="shared" si="451"/>
        <v>45617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22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3"/>
      <c r="DH739" s="1"/>
      <c r="DI739" s="1"/>
      <c r="DJ739" s="1"/>
      <c r="DK739" s="1"/>
      <c r="DL739" s="1"/>
      <c r="DM739" s="1"/>
      <c r="DN739" s="1"/>
      <c r="DO739" s="1"/>
      <c r="DP739" s="1"/>
      <c r="DQ739" s="4"/>
      <c r="DR739" s="1"/>
      <c r="DS739" s="1"/>
      <c r="DT739" s="1"/>
      <c r="DU739" s="1"/>
      <c r="DV739" s="1"/>
      <c r="DW739" s="1"/>
    </row>
    <row r="740" spans="1:127" ht="15" x14ac:dyDescent="0.2">
      <c r="A740" s="102">
        <f t="shared" si="443"/>
        <v>45616</v>
      </c>
      <c r="B740" s="103">
        <f t="shared" si="435"/>
        <v>267.0540666</v>
      </c>
      <c r="C740" s="180">
        <f t="shared" si="453"/>
        <v>248.02696583580388</v>
      </c>
      <c r="D740" s="104">
        <f t="shared" si="444"/>
        <v>1143.3130000000001</v>
      </c>
      <c r="E740" s="105">
        <f t="shared" si="430"/>
        <v>1146.575</v>
      </c>
      <c r="F740" s="106">
        <f t="shared" si="431"/>
        <v>45556</v>
      </c>
      <c r="G740" s="107">
        <f t="shared" si="436"/>
        <v>2.8531119649648495E-3</v>
      </c>
      <c r="H740" s="108">
        <f t="shared" si="449"/>
        <v>45646</v>
      </c>
      <c r="I740" s="108">
        <f t="shared" si="437"/>
        <v>45617</v>
      </c>
      <c r="J740" s="109">
        <f t="shared" si="445"/>
        <v>21</v>
      </c>
      <c r="K740" s="109">
        <f t="shared" si="434"/>
        <v>21</v>
      </c>
      <c r="L740" s="8">
        <f t="shared" si="446"/>
        <v>1.00285311</v>
      </c>
      <c r="M740" s="110">
        <f t="shared" si="433"/>
        <v>1.00285311</v>
      </c>
      <c r="N740" s="110">
        <f t="shared" si="454"/>
        <v>1.0604531129647266</v>
      </c>
      <c r="O740" s="103">
        <f t="shared" si="432"/>
        <v>1.0634787000000001</v>
      </c>
      <c r="P740" s="103">
        <f t="shared" si="438"/>
        <v>263.77139519000002</v>
      </c>
      <c r="Q740" s="11">
        <f t="shared" si="452"/>
        <v>0</v>
      </c>
      <c r="R740" s="30">
        <f t="shared" si="447"/>
        <v>0</v>
      </c>
      <c r="S740" s="8">
        <f t="shared" si="439"/>
        <v>0</v>
      </c>
      <c r="T740" s="113">
        <f t="shared" si="448"/>
        <v>0.16</v>
      </c>
      <c r="U740" s="111">
        <f t="shared" si="429"/>
        <v>21</v>
      </c>
      <c r="V740" s="111">
        <v>252</v>
      </c>
      <c r="W740" s="110">
        <f t="shared" si="440"/>
        <v>1.0124451379999999</v>
      </c>
      <c r="X740" s="103">
        <f t="shared" si="441"/>
        <v>3.2826714099999998</v>
      </c>
      <c r="Y740" s="103">
        <f t="shared" si="442"/>
        <v>0</v>
      </c>
      <c r="Z740" s="114" t="str">
        <f t="shared" si="450"/>
        <v>A+J=</v>
      </c>
      <c r="AA740" s="108">
        <f t="shared" si="451"/>
        <v>45617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1"/>
      <c r="CR740" s="25"/>
      <c r="CS740" s="1"/>
      <c r="CT740" s="3"/>
      <c r="CU740" s="3"/>
      <c r="CV740" s="3"/>
      <c r="CW740" s="3"/>
      <c r="CX740" s="1"/>
      <c r="CY740" s="3"/>
      <c r="CZ740" s="1"/>
      <c r="DA740" s="3"/>
      <c r="DB740" s="3"/>
      <c r="DC740" s="3"/>
      <c r="DD740" s="3"/>
      <c r="DE740" s="3"/>
      <c r="DF740" s="1"/>
      <c r="DG740" s="3"/>
      <c r="DH740" s="3"/>
      <c r="DI740" s="3"/>
      <c r="DJ740" s="3"/>
      <c r="DK740" s="1"/>
      <c r="DL740" s="3"/>
      <c r="DM740" s="3"/>
      <c r="DN740" s="3"/>
      <c r="DO740" s="3"/>
      <c r="DP740" s="3"/>
      <c r="DQ740" s="26"/>
      <c r="DR740" s="3"/>
      <c r="DS740" s="3"/>
      <c r="DT740" s="3"/>
      <c r="DU740" s="3"/>
      <c r="DV740" s="3"/>
      <c r="DW740" s="3"/>
    </row>
    <row r="741" spans="1:127" ht="15" x14ac:dyDescent="0.2">
      <c r="A741" s="102">
        <f t="shared" si="443"/>
        <v>45617</v>
      </c>
      <c r="B741" s="103">
        <f t="shared" si="435"/>
        <v>267.0540666</v>
      </c>
      <c r="C741" s="180">
        <f t="shared" si="453"/>
        <v>248.02696583580388</v>
      </c>
      <c r="D741" s="104">
        <f t="shared" si="444"/>
        <v>1143.3130000000001</v>
      </c>
      <c r="E741" s="105">
        <f t="shared" si="430"/>
        <v>1146.575</v>
      </c>
      <c r="F741" s="106">
        <f t="shared" si="431"/>
        <v>45556</v>
      </c>
      <c r="G741" s="107">
        <f t="shared" si="436"/>
        <v>2.8531119649648495E-3</v>
      </c>
      <c r="H741" s="108">
        <f t="shared" si="449"/>
        <v>45646</v>
      </c>
      <c r="I741" s="108">
        <f t="shared" si="437"/>
        <v>45617</v>
      </c>
      <c r="J741" s="109">
        <f t="shared" si="445"/>
        <v>21</v>
      </c>
      <c r="K741" s="109">
        <f t="shared" si="434"/>
        <v>21</v>
      </c>
      <c r="L741" s="8">
        <f t="shared" si="446"/>
        <v>1.00285311</v>
      </c>
      <c r="M741" s="110">
        <f t="shared" si="433"/>
        <v>1.00285311</v>
      </c>
      <c r="N741" s="110">
        <f t="shared" si="454"/>
        <v>1.0604531129647266</v>
      </c>
      <c r="O741" s="103">
        <f t="shared" si="432"/>
        <v>1.0634787000000001</v>
      </c>
      <c r="P741" s="103">
        <f t="shared" si="438"/>
        <v>263.77139519000002</v>
      </c>
      <c r="Q741" s="11">
        <f t="shared" si="452"/>
        <v>24</v>
      </c>
      <c r="R741" s="30">
        <f t="shared" si="447"/>
        <v>7.9792000000000002E-2</v>
      </c>
      <c r="S741" s="8">
        <f t="shared" si="439"/>
        <v>21.046847159999999</v>
      </c>
      <c r="T741" s="113">
        <f t="shared" si="448"/>
        <v>0.16</v>
      </c>
      <c r="U741" s="111">
        <f t="shared" ref="U741:U804" si="455">IF(Q740&gt;0,1,IF(K741=K740,U740,U740+1))</f>
        <v>21</v>
      </c>
      <c r="V741" s="111">
        <v>252</v>
      </c>
      <c r="W741" s="110">
        <f t="shared" si="440"/>
        <v>1.0124451379999999</v>
      </c>
      <c r="X741" s="103">
        <f t="shared" si="441"/>
        <v>3.2826714099999998</v>
      </c>
      <c r="Y741" s="103">
        <f t="shared" si="442"/>
        <v>24.329518569999998</v>
      </c>
      <c r="Z741" s="114" t="str">
        <f t="shared" si="450"/>
        <v>A+J=</v>
      </c>
      <c r="AA741" s="108">
        <f t="shared" si="451"/>
        <v>45617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1"/>
      <c r="CQ741" s="1"/>
      <c r="CR741" s="22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3"/>
      <c r="DH741" s="1"/>
      <c r="DI741" s="1"/>
      <c r="DJ741" s="1"/>
      <c r="DK741" s="1"/>
      <c r="DL741" s="1"/>
      <c r="DM741" s="1"/>
      <c r="DN741" s="1"/>
      <c r="DO741" s="1"/>
      <c r="DP741" s="1"/>
      <c r="DQ741" s="26"/>
      <c r="DR741" s="3"/>
      <c r="DS741" s="3"/>
      <c r="DT741" s="3"/>
      <c r="DU741" s="3"/>
      <c r="DV741" s="3"/>
      <c r="DW741" s="3"/>
    </row>
    <row r="742" spans="1:127" ht="15" x14ac:dyDescent="0.2">
      <c r="A742" s="102">
        <f t="shared" si="443"/>
        <v>45618</v>
      </c>
      <c r="B742" s="103">
        <f t="shared" si="435"/>
        <v>242.90049658999999</v>
      </c>
      <c r="C742" s="180">
        <f t="shared" si="453"/>
        <v>228.23639818268586</v>
      </c>
      <c r="D742" s="104">
        <f t="shared" si="444"/>
        <v>1143.3130000000001</v>
      </c>
      <c r="E742" s="105">
        <f t="shared" si="430"/>
        <v>1146.575</v>
      </c>
      <c r="F742" s="106">
        <f t="shared" si="431"/>
        <v>45586</v>
      </c>
      <c r="G742" s="107">
        <f t="shared" si="436"/>
        <v>2.8531119649648495E-3</v>
      </c>
      <c r="H742" s="108">
        <f t="shared" si="449"/>
        <v>45646</v>
      </c>
      <c r="I742" s="108">
        <f t="shared" si="437"/>
        <v>45646</v>
      </c>
      <c r="J742" s="109">
        <f t="shared" si="445"/>
        <v>21</v>
      </c>
      <c r="K742" s="109">
        <f t="shared" si="434"/>
        <v>1</v>
      </c>
      <c r="L742" s="8">
        <f t="shared" si="446"/>
        <v>1.0001356699999999</v>
      </c>
      <c r="M742" s="110">
        <f t="shared" si="433"/>
        <v>1.00285311</v>
      </c>
      <c r="N742" s="110">
        <f t="shared" si="454"/>
        <v>1.0634787023458574</v>
      </c>
      <c r="O742" s="103">
        <f t="shared" si="432"/>
        <v>1.0636229800000001</v>
      </c>
      <c r="P742" s="103">
        <f t="shared" si="438"/>
        <v>242.75747797</v>
      </c>
      <c r="Q742" s="11">
        <f t="shared" si="452"/>
        <v>0</v>
      </c>
      <c r="R742" s="30">
        <f t="shared" si="447"/>
        <v>0</v>
      </c>
      <c r="S742" s="8">
        <f t="shared" si="439"/>
        <v>0</v>
      </c>
      <c r="T742" s="113">
        <f t="shared" si="448"/>
        <v>0.16</v>
      </c>
      <c r="U742" s="111">
        <f t="shared" si="455"/>
        <v>1</v>
      </c>
      <c r="V742" s="111">
        <v>252</v>
      </c>
      <c r="W742" s="110">
        <f t="shared" si="440"/>
        <v>1.0005891419999999</v>
      </c>
      <c r="X742" s="103">
        <f t="shared" si="441"/>
        <v>0.14301862000000001</v>
      </c>
      <c r="Y742" s="103">
        <f t="shared" si="442"/>
        <v>0</v>
      </c>
      <c r="Z742" s="114" t="str">
        <f t="shared" si="450"/>
        <v>A+J=</v>
      </c>
      <c r="AA742" s="108">
        <f t="shared" si="451"/>
        <v>45646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22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3"/>
      <c r="DH742" s="1"/>
      <c r="DI742" s="1"/>
      <c r="DJ742" s="1"/>
      <c r="DK742" s="1"/>
      <c r="DL742" s="1"/>
      <c r="DM742" s="1"/>
      <c r="DN742" s="1"/>
      <c r="DO742" s="1"/>
      <c r="DP742" s="1"/>
      <c r="DQ742" s="4"/>
      <c r="DR742" s="1"/>
      <c r="DS742" s="1"/>
      <c r="DT742" s="1"/>
      <c r="DU742" s="1"/>
      <c r="DV742" s="1"/>
      <c r="DW742" s="1"/>
    </row>
    <row r="743" spans="1:127" ht="15" x14ac:dyDescent="0.2">
      <c r="A743" s="102">
        <f t="shared" si="443"/>
        <v>45619</v>
      </c>
      <c r="B743" s="103">
        <f t="shared" si="435"/>
        <v>243.07657483</v>
      </c>
      <c r="C743" s="180">
        <f t="shared" si="453"/>
        <v>228.23639818268586</v>
      </c>
      <c r="D743" s="104">
        <f t="shared" si="444"/>
        <v>1143.3130000000001</v>
      </c>
      <c r="E743" s="105">
        <f t="shared" si="430"/>
        <v>1146.575</v>
      </c>
      <c r="F743" s="106">
        <f t="shared" si="431"/>
        <v>45586</v>
      </c>
      <c r="G743" s="107">
        <f t="shared" si="436"/>
        <v>2.8531119649648495E-3</v>
      </c>
      <c r="H743" s="108">
        <f t="shared" si="449"/>
        <v>45646</v>
      </c>
      <c r="I743" s="108">
        <f t="shared" si="437"/>
        <v>45646</v>
      </c>
      <c r="J743" s="109">
        <f t="shared" si="445"/>
        <v>21</v>
      </c>
      <c r="K743" s="109">
        <f t="shared" si="434"/>
        <v>2</v>
      </c>
      <c r="L743" s="8">
        <f t="shared" si="446"/>
        <v>1.0002713700000001</v>
      </c>
      <c r="M743" s="110">
        <f t="shared" si="433"/>
        <v>1.00285311</v>
      </c>
      <c r="N743" s="110">
        <f t="shared" si="454"/>
        <v>1.0634787023458574</v>
      </c>
      <c r="O743" s="103">
        <f t="shared" si="432"/>
        <v>1.0637672899999999</v>
      </c>
      <c r="P743" s="103">
        <f t="shared" si="438"/>
        <v>242.79041477000001</v>
      </c>
      <c r="Q743" s="11">
        <f t="shared" si="452"/>
        <v>0</v>
      </c>
      <c r="R743" s="30">
        <f t="shared" si="447"/>
        <v>0</v>
      </c>
      <c r="S743" s="8">
        <f t="shared" si="439"/>
        <v>0</v>
      </c>
      <c r="T743" s="113">
        <f t="shared" si="448"/>
        <v>0.16</v>
      </c>
      <c r="U743" s="111">
        <f t="shared" si="455"/>
        <v>2</v>
      </c>
      <c r="V743" s="111">
        <v>252</v>
      </c>
      <c r="W743" s="110">
        <f t="shared" si="440"/>
        <v>1.0011786300000001</v>
      </c>
      <c r="X743" s="103">
        <f t="shared" si="441"/>
        <v>0.28616005999999999</v>
      </c>
      <c r="Y743" s="103">
        <f t="shared" si="442"/>
        <v>0</v>
      </c>
      <c r="Z743" s="114" t="str">
        <f t="shared" si="450"/>
        <v>A+J=</v>
      </c>
      <c r="AA743" s="108">
        <f t="shared" si="451"/>
        <v>45646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22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3"/>
      <c r="DH743" s="1"/>
      <c r="DI743" s="1"/>
      <c r="DJ743" s="1"/>
      <c r="DK743" s="1"/>
      <c r="DL743" s="1"/>
      <c r="DM743" s="1"/>
      <c r="DN743" s="1"/>
      <c r="DO743" s="1"/>
      <c r="DP743" s="1"/>
      <c r="DQ743" s="4"/>
      <c r="DR743" s="1"/>
      <c r="DS743" s="1"/>
      <c r="DT743" s="1"/>
      <c r="DU743" s="1"/>
      <c r="DV743" s="1"/>
      <c r="DW743" s="1"/>
    </row>
    <row r="744" spans="1:127" ht="15" x14ac:dyDescent="0.2">
      <c r="A744" s="102">
        <f t="shared" si="443"/>
        <v>45620</v>
      </c>
      <c r="B744" s="103">
        <f t="shared" si="435"/>
        <v>243.07657483</v>
      </c>
      <c r="C744" s="180">
        <f t="shared" si="453"/>
        <v>228.23639818268586</v>
      </c>
      <c r="D744" s="104">
        <f t="shared" si="444"/>
        <v>1143.3130000000001</v>
      </c>
      <c r="E744" s="105">
        <f t="shared" ref="E744:E807" si="456">IF($K744=1,VLOOKUP($A743,$AO$10:$AS$165,4),E743)</f>
        <v>1146.575</v>
      </c>
      <c r="F744" s="106">
        <f t="shared" ref="F744:F807" si="457">IF($K744=1,VLOOKUP($A743,$AO$10:$AS$165,5),F743)</f>
        <v>45586</v>
      </c>
      <c r="G744" s="107">
        <f t="shared" si="436"/>
        <v>2.8531119649648495E-3</v>
      </c>
      <c r="H744" s="108">
        <f t="shared" si="449"/>
        <v>45646</v>
      </c>
      <c r="I744" s="108">
        <f t="shared" si="437"/>
        <v>45646</v>
      </c>
      <c r="J744" s="109">
        <f t="shared" si="445"/>
        <v>21</v>
      </c>
      <c r="K744" s="109">
        <f t="shared" si="434"/>
        <v>2</v>
      </c>
      <c r="L744" s="8">
        <f t="shared" si="446"/>
        <v>1.0002713700000001</v>
      </c>
      <c r="M744" s="110">
        <f t="shared" si="433"/>
        <v>1.00285311</v>
      </c>
      <c r="N744" s="110">
        <f t="shared" si="454"/>
        <v>1.0634787023458574</v>
      </c>
      <c r="O744" s="103">
        <f t="shared" si="432"/>
        <v>1.0637672899999999</v>
      </c>
      <c r="P744" s="103">
        <f t="shared" si="438"/>
        <v>242.79041477000001</v>
      </c>
      <c r="Q744" s="11">
        <f t="shared" si="452"/>
        <v>0</v>
      </c>
      <c r="R744" s="30">
        <f t="shared" si="447"/>
        <v>0</v>
      </c>
      <c r="S744" s="8">
        <f t="shared" si="439"/>
        <v>0</v>
      </c>
      <c r="T744" s="113">
        <f t="shared" si="448"/>
        <v>0.16</v>
      </c>
      <c r="U744" s="111">
        <f t="shared" si="455"/>
        <v>2</v>
      </c>
      <c r="V744" s="111">
        <v>252</v>
      </c>
      <c r="W744" s="110">
        <f t="shared" si="440"/>
        <v>1.0011786300000001</v>
      </c>
      <c r="X744" s="103">
        <f t="shared" si="441"/>
        <v>0.28616005999999999</v>
      </c>
      <c r="Y744" s="103">
        <f t="shared" si="442"/>
        <v>0</v>
      </c>
      <c r="Z744" s="114" t="str">
        <f t="shared" si="450"/>
        <v>A+J=</v>
      </c>
      <c r="AA744" s="108">
        <f t="shared" si="451"/>
        <v>45646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22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3"/>
      <c r="DH744" s="1"/>
      <c r="DI744" s="1"/>
      <c r="DJ744" s="1"/>
      <c r="DK744" s="1"/>
      <c r="DL744" s="1"/>
      <c r="DM744" s="1"/>
      <c r="DN744" s="1"/>
      <c r="DO744" s="1"/>
      <c r="DP744" s="1"/>
      <c r="DQ744" s="4"/>
      <c r="DR744" s="1"/>
      <c r="DS744" s="1"/>
      <c r="DT744" s="1"/>
      <c r="DU744" s="1"/>
      <c r="DV744" s="1"/>
      <c r="DW744" s="1"/>
    </row>
    <row r="745" spans="1:127" ht="15" x14ac:dyDescent="0.2">
      <c r="A745" s="102">
        <f t="shared" si="443"/>
        <v>45621</v>
      </c>
      <c r="B745" s="103">
        <f t="shared" si="435"/>
        <v>243.07657483</v>
      </c>
      <c r="C745" s="180">
        <f t="shared" si="453"/>
        <v>228.23639818268586</v>
      </c>
      <c r="D745" s="104">
        <f t="shared" si="444"/>
        <v>1143.3130000000001</v>
      </c>
      <c r="E745" s="105">
        <f t="shared" si="456"/>
        <v>1146.575</v>
      </c>
      <c r="F745" s="106">
        <f t="shared" si="457"/>
        <v>45586</v>
      </c>
      <c r="G745" s="107">
        <f t="shared" si="436"/>
        <v>2.8531119649648495E-3</v>
      </c>
      <c r="H745" s="108">
        <f t="shared" si="449"/>
        <v>45646</v>
      </c>
      <c r="I745" s="108">
        <f t="shared" si="437"/>
        <v>45646</v>
      </c>
      <c r="J745" s="109">
        <f t="shared" si="445"/>
        <v>21</v>
      </c>
      <c r="K745" s="109">
        <f t="shared" si="434"/>
        <v>2</v>
      </c>
      <c r="L745" s="8">
        <f t="shared" si="446"/>
        <v>1.0002713700000001</v>
      </c>
      <c r="M745" s="110">
        <f t="shared" si="433"/>
        <v>1.00285311</v>
      </c>
      <c r="N745" s="110">
        <f t="shared" si="454"/>
        <v>1.0634787023458574</v>
      </c>
      <c r="O745" s="103">
        <f t="shared" ref="O745:O808" si="458">TRUNC(TRUNC((L745*N745),15),8)</f>
        <v>1.0637672899999999</v>
      </c>
      <c r="P745" s="103">
        <f t="shared" si="438"/>
        <v>242.79041477000001</v>
      </c>
      <c r="Q745" s="11">
        <f t="shared" si="452"/>
        <v>0</v>
      </c>
      <c r="R745" s="30">
        <f t="shared" si="447"/>
        <v>0</v>
      </c>
      <c r="S745" s="8">
        <f t="shared" si="439"/>
        <v>0</v>
      </c>
      <c r="T745" s="113">
        <f t="shared" si="448"/>
        <v>0.16</v>
      </c>
      <c r="U745" s="111">
        <f t="shared" si="455"/>
        <v>2</v>
      </c>
      <c r="V745" s="111">
        <v>252</v>
      </c>
      <c r="W745" s="110">
        <f t="shared" si="440"/>
        <v>1.0011786300000001</v>
      </c>
      <c r="X745" s="103">
        <f t="shared" si="441"/>
        <v>0.28616005999999999</v>
      </c>
      <c r="Y745" s="103">
        <f t="shared" si="442"/>
        <v>0</v>
      </c>
      <c r="Z745" s="114" t="str">
        <f t="shared" si="450"/>
        <v>A+J=</v>
      </c>
      <c r="AA745" s="108">
        <f t="shared" si="451"/>
        <v>45646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22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3"/>
      <c r="DH745" s="1"/>
      <c r="DI745" s="1"/>
      <c r="DJ745" s="1"/>
      <c r="DK745" s="1"/>
      <c r="DL745" s="1"/>
      <c r="DM745" s="1"/>
      <c r="DN745" s="1"/>
      <c r="DO745" s="1"/>
      <c r="DP745" s="1"/>
      <c r="DQ745" s="4"/>
      <c r="DR745" s="1"/>
      <c r="DS745" s="1"/>
      <c r="DT745" s="1"/>
      <c r="DU745" s="1"/>
      <c r="DV745" s="1"/>
      <c r="DW745" s="1"/>
    </row>
    <row r="746" spans="1:127" ht="15" x14ac:dyDescent="0.2">
      <c r="A746" s="102">
        <f t="shared" si="443"/>
        <v>45622</v>
      </c>
      <c r="B746" s="103">
        <f t="shared" si="435"/>
        <v>243.25278122</v>
      </c>
      <c r="C746" s="180">
        <f t="shared" si="453"/>
        <v>228.23639818268586</v>
      </c>
      <c r="D746" s="104">
        <f t="shared" si="444"/>
        <v>1143.3130000000001</v>
      </c>
      <c r="E746" s="105">
        <f t="shared" si="456"/>
        <v>1146.575</v>
      </c>
      <c r="F746" s="106">
        <f t="shared" si="457"/>
        <v>45586</v>
      </c>
      <c r="G746" s="107">
        <f t="shared" si="436"/>
        <v>2.8531119649648495E-3</v>
      </c>
      <c r="H746" s="108">
        <f t="shared" si="449"/>
        <v>45646</v>
      </c>
      <c r="I746" s="108">
        <f t="shared" si="437"/>
        <v>45646</v>
      </c>
      <c r="J746" s="109">
        <f t="shared" si="445"/>
        <v>21</v>
      </c>
      <c r="K746" s="109">
        <f t="shared" si="434"/>
        <v>3</v>
      </c>
      <c r="L746" s="8">
        <f t="shared" si="446"/>
        <v>1.00040708</v>
      </c>
      <c r="M746" s="110">
        <f t="shared" ref="M746:M809" si="459">IF(I746&gt;I745,L745,M745)</f>
        <v>1.00285311</v>
      </c>
      <c r="N746" s="110">
        <f t="shared" si="454"/>
        <v>1.0634787023458574</v>
      </c>
      <c r="O746" s="103">
        <f t="shared" si="458"/>
        <v>1.0639116200000001</v>
      </c>
      <c r="P746" s="103">
        <f t="shared" si="438"/>
        <v>242.82335613000001</v>
      </c>
      <c r="Q746" s="11">
        <f t="shared" si="452"/>
        <v>0</v>
      </c>
      <c r="R746" s="30">
        <f t="shared" si="447"/>
        <v>0</v>
      </c>
      <c r="S746" s="8">
        <f t="shared" si="439"/>
        <v>0</v>
      </c>
      <c r="T746" s="113">
        <f t="shared" si="448"/>
        <v>0.16</v>
      </c>
      <c r="U746" s="111">
        <f t="shared" si="455"/>
        <v>3</v>
      </c>
      <c r="V746" s="111">
        <v>252</v>
      </c>
      <c r="W746" s="110">
        <f t="shared" si="440"/>
        <v>1.001768467</v>
      </c>
      <c r="X746" s="103">
        <f t="shared" si="441"/>
        <v>0.42942509000000001</v>
      </c>
      <c r="Y746" s="103">
        <f t="shared" si="442"/>
        <v>0</v>
      </c>
      <c r="Z746" s="114" t="str">
        <f t="shared" si="450"/>
        <v>A+J=</v>
      </c>
      <c r="AA746" s="108">
        <f t="shared" si="451"/>
        <v>45646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22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3"/>
      <c r="DH746" s="1"/>
      <c r="DI746" s="1"/>
      <c r="DJ746" s="1"/>
      <c r="DK746" s="1"/>
      <c r="DL746" s="1"/>
      <c r="DM746" s="1"/>
      <c r="DN746" s="1"/>
      <c r="DO746" s="1"/>
      <c r="DP746" s="1"/>
      <c r="DQ746" s="4"/>
      <c r="DR746" s="1"/>
      <c r="DS746" s="1"/>
      <c r="DT746" s="1"/>
      <c r="DU746" s="1"/>
      <c r="DV746" s="1"/>
      <c r="DW746" s="1"/>
    </row>
    <row r="747" spans="1:127" ht="15" x14ac:dyDescent="0.2">
      <c r="A747" s="102">
        <f t="shared" si="443"/>
        <v>45623</v>
      </c>
      <c r="B747" s="103">
        <f t="shared" si="435"/>
        <v>243.42911506000002</v>
      </c>
      <c r="C747" s="180">
        <f t="shared" si="453"/>
        <v>228.23639818268586</v>
      </c>
      <c r="D747" s="104">
        <f t="shared" si="444"/>
        <v>1143.3130000000001</v>
      </c>
      <c r="E747" s="105">
        <f t="shared" si="456"/>
        <v>1146.575</v>
      </c>
      <c r="F747" s="106">
        <f t="shared" si="457"/>
        <v>45586</v>
      </c>
      <c r="G747" s="107">
        <f t="shared" si="436"/>
        <v>2.8531119649648495E-3</v>
      </c>
      <c r="H747" s="108">
        <f t="shared" si="449"/>
        <v>45646</v>
      </c>
      <c r="I747" s="108">
        <f t="shared" si="437"/>
        <v>45646</v>
      </c>
      <c r="J747" s="109">
        <f t="shared" si="445"/>
        <v>21</v>
      </c>
      <c r="K747" s="109">
        <f t="shared" si="434"/>
        <v>4</v>
      </c>
      <c r="L747" s="8">
        <f t="shared" si="446"/>
        <v>1.0005428199999999</v>
      </c>
      <c r="M747" s="110">
        <f t="shared" si="459"/>
        <v>1.00285311</v>
      </c>
      <c r="N747" s="110">
        <f t="shared" si="454"/>
        <v>1.0634787023458574</v>
      </c>
      <c r="O747" s="103">
        <f t="shared" si="458"/>
        <v>1.0640559700000001</v>
      </c>
      <c r="P747" s="103">
        <f t="shared" si="438"/>
        <v>242.85630205000001</v>
      </c>
      <c r="Q747" s="11">
        <f t="shared" si="452"/>
        <v>0</v>
      </c>
      <c r="R747" s="30">
        <f t="shared" si="447"/>
        <v>0</v>
      </c>
      <c r="S747" s="8">
        <f t="shared" si="439"/>
        <v>0</v>
      </c>
      <c r="T747" s="113">
        <f t="shared" si="448"/>
        <v>0.16</v>
      </c>
      <c r="U747" s="111">
        <f t="shared" si="455"/>
        <v>4</v>
      </c>
      <c r="V747" s="111">
        <v>252</v>
      </c>
      <c r="W747" s="110">
        <f t="shared" si="440"/>
        <v>1.0023586499999999</v>
      </c>
      <c r="X747" s="103">
        <f t="shared" si="441"/>
        <v>0.57281300999999996</v>
      </c>
      <c r="Y747" s="103">
        <f t="shared" si="442"/>
        <v>0</v>
      </c>
      <c r="Z747" s="114" t="str">
        <f t="shared" si="450"/>
        <v>A+J=</v>
      </c>
      <c r="AA747" s="108">
        <f t="shared" si="451"/>
        <v>45646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22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3"/>
      <c r="DH747" s="1"/>
      <c r="DI747" s="1"/>
      <c r="DJ747" s="1"/>
      <c r="DK747" s="1"/>
      <c r="DL747" s="1"/>
      <c r="DM747" s="1"/>
      <c r="DN747" s="1"/>
      <c r="DO747" s="1"/>
      <c r="DP747" s="1"/>
      <c r="DQ747" s="4"/>
      <c r="DR747" s="1"/>
      <c r="DS747" s="1"/>
      <c r="DT747" s="1"/>
      <c r="DU747" s="1"/>
      <c r="DV747" s="1"/>
      <c r="DW747" s="1"/>
    </row>
    <row r="748" spans="1:127" ht="15" x14ac:dyDescent="0.2">
      <c r="A748" s="102">
        <f t="shared" si="443"/>
        <v>45624</v>
      </c>
      <c r="B748" s="103">
        <f t="shared" si="435"/>
        <v>243.60557714999999</v>
      </c>
      <c r="C748" s="180">
        <f t="shared" si="453"/>
        <v>228.23639818268586</v>
      </c>
      <c r="D748" s="104">
        <f t="shared" si="444"/>
        <v>1143.3130000000001</v>
      </c>
      <c r="E748" s="105">
        <f t="shared" si="456"/>
        <v>1146.575</v>
      </c>
      <c r="F748" s="106">
        <f t="shared" si="457"/>
        <v>45586</v>
      </c>
      <c r="G748" s="107">
        <f t="shared" si="436"/>
        <v>2.8531119649648495E-3</v>
      </c>
      <c r="H748" s="108">
        <f t="shared" si="449"/>
        <v>45646</v>
      </c>
      <c r="I748" s="108">
        <f t="shared" si="437"/>
        <v>45646</v>
      </c>
      <c r="J748" s="109">
        <f t="shared" si="445"/>
        <v>21</v>
      </c>
      <c r="K748" s="109">
        <f t="shared" ref="K748:K811" si="460">(J748-(NETWORKDAYS(A748,I748,AD$171:AD$502)-1))</f>
        <v>5</v>
      </c>
      <c r="L748" s="8">
        <f t="shared" si="446"/>
        <v>1.00067857</v>
      </c>
      <c r="M748" s="110">
        <f t="shared" si="459"/>
        <v>1.00285311</v>
      </c>
      <c r="N748" s="110">
        <f t="shared" si="454"/>
        <v>1.0634787023458574</v>
      </c>
      <c r="O748" s="103">
        <f t="shared" si="458"/>
        <v>1.06420034</v>
      </c>
      <c r="P748" s="103">
        <f t="shared" si="438"/>
        <v>242.88925254</v>
      </c>
      <c r="Q748" s="11">
        <f t="shared" si="452"/>
        <v>0</v>
      </c>
      <c r="R748" s="30">
        <f t="shared" si="447"/>
        <v>0</v>
      </c>
      <c r="S748" s="8">
        <f t="shared" si="439"/>
        <v>0</v>
      </c>
      <c r="T748" s="113">
        <f t="shared" si="448"/>
        <v>0.16</v>
      </c>
      <c r="U748" s="111">
        <f t="shared" si="455"/>
        <v>5</v>
      </c>
      <c r="V748" s="111">
        <v>252</v>
      </c>
      <c r="W748" s="110">
        <f t="shared" si="440"/>
        <v>1.0029491820000001</v>
      </c>
      <c r="X748" s="103">
        <f t="shared" si="441"/>
        <v>0.71632461000000003</v>
      </c>
      <c r="Y748" s="103">
        <f t="shared" si="442"/>
        <v>0</v>
      </c>
      <c r="Z748" s="114" t="str">
        <f t="shared" si="450"/>
        <v>A+J=</v>
      </c>
      <c r="AA748" s="108">
        <f t="shared" si="451"/>
        <v>45646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22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3"/>
      <c r="DH748" s="1"/>
      <c r="DI748" s="1"/>
      <c r="DJ748" s="1"/>
      <c r="DK748" s="1"/>
      <c r="DL748" s="1"/>
      <c r="DM748" s="1"/>
      <c r="DN748" s="1"/>
      <c r="DO748" s="1"/>
      <c r="DP748" s="1"/>
      <c r="DQ748" s="4"/>
      <c r="DR748" s="1"/>
      <c r="DS748" s="1"/>
      <c r="DT748" s="1"/>
      <c r="DU748" s="1"/>
      <c r="DV748" s="1"/>
      <c r="DW748" s="1"/>
    </row>
    <row r="749" spans="1:127" ht="15" x14ac:dyDescent="0.2">
      <c r="A749" s="102">
        <f t="shared" si="443"/>
        <v>45625</v>
      </c>
      <c r="B749" s="103">
        <f t="shared" si="435"/>
        <v>243.78216702</v>
      </c>
      <c r="C749" s="180">
        <f t="shared" si="453"/>
        <v>228.23639818268586</v>
      </c>
      <c r="D749" s="104">
        <f t="shared" si="444"/>
        <v>1143.3130000000001</v>
      </c>
      <c r="E749" s="105">
        <f t="shared" si="456"/>
        <v>1146.575</v>
      </c>
      <c r="F749" s="106">
        <f t="shared" si="457"/>
        <v>45586</v>
      </c>
      <c r="G749" s="107">
        <f t="shared" si="436"/>
        <v>2.8531119649648495E-3</v>
      </c>
      <c r="H749" s="108">
        <f t="shared" si="449"/>
        <v>45646</v>
      </c>
      <c r="I749" s="108">
        <f t="shared" si="437"/>
        <v>45646</v>
      </c>
      <c r="J749" s="109">
        <f t="shared" si="445"/>
        <v>21</v>
      </c>
      <c r="K749" s="109">
        <f t="shared" si="460"/>
        <v>6</v>
      </c>
      <c r="L749" s="8">
        <f t="shared" si="446"/>
        <v>1.00081434</v>
      </c>
      <c r="M749" s="110">
        <f t="shared" si="459"/>
        <v>1.00285311</v>
      </c>
      <c r="N749" s="110">
        <f t="shared" si="454"/>
        <v>1.0634787023458574</v>
      </c>
      <c r="O749" s="103">
        <f t="shared" si="458"/>
        <v>1.06434473</v>
      </c>
      <c r="P749" s="103">
        <f t="shared" si="438"/>
        <v>242.92220759</v>
      </c>
      <c r="Q749" s="11">
        <f t="shared" si="452"/>
        <v>0</v>
      </c>
      <c r="R749" s="30">
        <f t="shared" si="447"/>
        <v>0</v>
      </c>
      <c r="S749" s="8">
        <f t="shared" si="439"/>
        <v>0</v>
      </c>
      <c r="T749" s="113">
        <f t="shared" si="448"/>
        <v>0.16</v>
      </c>
      <c r="U749" s="111">
        <f t="shared" si="455"/>
        <v>6</v>
      </c>
      <c r="V749" s="111">
        <v>252</v>
      </c>
      <c r="W749" s="110">
        <f t="shared" si="440"/>
        <v>1.003540061</v>
      </c>
      <c r="X749" s="103">
        <f t="shared" si="441"/>
        <v>0.85995942999999997</v>
      </c>
      <c r="Y749" s="103">
        <f t="shared" si="442"/>
        <v>0</v>
      </c>
      <c r="Z749" s="114" t="str">
        <f t="shared" si="450"/>
        <v>A+J=</v>
      </c>
      <c r="AA749" s="108">
        <f t="shared" si="451"/>
        <v>45646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22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3"/>
      <c r="DH749" s="1"/>
      <c r="DI749" s="1"/>
      <c r="DJ749" s="1"/>
      <c r="DK749" s="1"/>
      <c r="DL749" s="1"/>
      <c r="DM749" s="1"/>
      <c r="DN749" s="1"/>
      <c r="DO749" s="1"/>
      <c r="DP749" s="1"/>
      <c r="DQ749" s="4"/>
      <c r="DR749" s="1"/>
      <c r="DS749" s="1"/>
      <c r="DT749" s="1"/>
      <c r="DU749" s="1"/>
      <c r="DV749" s="1"/>
      <c r="DW749" s="1"/>
    </row>
    <row r="750" spans="1:127" ht="15" x14ac:dyDescent="0.2">
      <c r="A750" s="102">
        <f t="shared" si="443"/>
        <v>45626</v>
      </c>
      <c r="B750" s="103">
        <f t="shared" si="435"/>
        <v>243.95888497000001</v>
      </c>
      <c r="C750" s="180">
        <f t="shared" si="453"/>
        <v>228.23639818268586</v>
      </c>
      <c r="D750" s="104">
        <f t="shared" si="444"/>
        <v>1143.3130000000001</v>
      </c>
      <c r="E750" s="105">
        <f t="shared" si="456"/>
        <v>1146.575</v>
      </c>
      <c r="F750" s="106">
        <f t="shared" si="457"/>
        <v>45586</v>
      </c>
      <c r="G750" s="107">
        <f t="shared" si="436"/>
        <v>2.8531119649648495E-3</v>
      </c>
      <c r="H750" s="108">
        <f t="shared" si="449"/>
        <v>45646</v>
      </c>
      <c r="I750" s="108">
        <f t="shared" si="437"/>
        <v>45646</v>
      </c>
      <c r="J750" s="109">
        <f t="shared" si="445"/>
        <v>21</v>
      </c>
      <c r="K750" s="109">
        <f t="shared" si="460"/>
        <v>7</v>
      </c>
      <c r="L750" s="8">
        <f t="shared" si="446"/>
        <v>1.0009501300000001</v>
      </c>
      <c r="M750" s="110">
        <f t="shared" si="459"/>
        <v>1.00285311</v>
      </c>
      <c r="N750" s="110">
        <f t="shared" si="454"/>
        <v>1.0634787023458574</v>
      </c>
      <c r="O750" s="103">
        <f t="shared" si="458"/>
        <v>1.0644891400000001</v>
      </c>
      <c r="P750" s="103">
        <f t="shared" si="438"/>
        <v>242.95516721000001</v>
      </c>
      <c r="Q750" s="11">
        <f t="shared" si="452"/>
        <v>0</v>
      </c>
      <c r="R750" s="30">
        <f t="shared" si="447"/>
        <v>0</v>
      </c>
      <c r="S750" s="8">
        <f t="shared" si="439"/>
        <v>0</v>
      </c>
      <c r="T750" s="113">
        <f t="shared" si="448"/>
        <v>0.16</v>
      </c>
      <c r="U750" s="111">
        <f t="shared" si="455"/>
        <v>7</v>
      </c>
      <c r="V750" s="111">
        <v>252</v>
      </c>
      <c r="W750" s="110">
        <f t="shared" si="440"/>
        <v>1.004131288</v>
      </c>
      <c r="X750" s="103">
        <f t="shared" si="441"/>
        <v>1.00371776</v>
      </c>
      <c r="Y750" s="103">
        <f t="shared" si="442"/>
        <v>0</v>
      </c>
      <c r="Z750" s="114" t="str">
        <f t="shared" si="450"/>
        <v>A+J=</v>
      </c>
      <c r="AA750" s="108">
        <f t="shared" si="451"/>
        <v>45646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22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3"/>
      <c r="DH750" s="1"/>
      <c r="DI750" s="1"/>
      <c r="DJ750" s="1"/>
      <c r="DK750" s="1"/>
      <c r="DL750" s="1"/>
      <c r="DM750" s="1"/>
      <c r="DN750" s="1"/>
      <c r="DO750" s="1"/>
      <c r="DP750" s="1"/>
      <c r="DQ750" s="4"/>
      <c r="DR750" s="1"/>
      <c r="DS750" s="1"/>
      <c r="DT750" s="1"/>
      <c r="DU750" s="1"/>
      <c r="DV750" s="1"/>
      <c r="DW750" s="1"/>
    </row>
    <row r="751" spans="1:127" ht="15" x14ac:dyDescent="0.2">
      <c r="A751" s="102">
        <f t="shared" si="443"/>
        <v>45627</v>
      </c>
      <c r="B751" s="103">
        <f t="shared" si="435"/>
        <v>243.95888497000001</v>
      </c>
      <c r="C751" s="180">
        <f t="shared" si="453"/>
        <v>228.23639818268586</v>
      </c>
      <c r="D751" s="104">
        <f t="shared" si="444"/>
        <v>1143.3130000000001</v>
      </c>
      <c r="E751" s="105">
        <f t="shared" si="456"/>
        <v>1146.575</v>
      </c>
      <c r="F751" s="106">
        <f t="shared" si="457"/>
        <v>45586</v>
      </c>
      <c r="G751" s="107">
        <f t="shared" si="436"/>
        <v>2.8531119649648495E-3</v>
      </c>
      <c r="H751" s="108">
        <f t="shared" si="449"/>
        <v>45646</v>
      </c>
      <c r="I751" s="108">
        <f t="shared" si="437"/>
        <v>45646</v>
      </c>
      <c r="J751" s="109">
        <f t="shared" si="445"/>
        <v>21</v>
      </c>
      <c r="K751" s="109">
        <f t="shared" si="460"/>
        <v>7</v>
      </c>
      <c r="L751" s="8">
        <f t="shared" si="446"/>
        <v>1.0009501300000001</v>
      </c>
      <c r="M751" s="110">
        <f t="shared" si="459"/>
        <v>1.00285311</v>
      </c>
      <c r="N751" s="110">
        <f t="shared" si="454"/>
        <v>1.0634787023458574</v>
      </c>
      <c r="O751" s="103">
        <f t="shared" si="458"/>
        <v>1.0644891400000001</v>
      </c>
      <c r="P751" s="103">
        <f t="shared" si="438"/>
        <v>242.95516721000001</v>
      </c>
      <c r="Q751" s="11">
        <f t="shared" si="452"/>
        <v>0</v>
      </c>
      <c r="R751" s="30">
        <f t="shared" si="447"/>
        <v>0</v>
      </c>
      <c r="S751" s="8">
        <f t="shared" si="439"/>
        <v>0</v>
      </c>
      <c r="T751" s="113">
        <f t="shared" si="448"/>
        <v>0.16</v>
      </c>
      <c r="U751" s="111">
        <f t="shared" si="455"/>
        <v>7</v>
      </c>
      <c r="V751" s="111">
        <v>252</v>
      </c>
      <c r="W751" s="110">
        <f t="shared" si="440"/>
        <v>1.004131288</v>
      </c>
      <c r="X751" s="103">
        <f t="shared" si="441"/>
        <v>1.00371776</v>
      </c>
      <c r="Y751" s="103">
        <f t="shared" si="442"/>
        <v>0</v>
      </c>
      <c r="Z751" s="114" t="str">
        <f t="shared" si="450"/>
        <v>A+J=</v>
      </c>
      <c r="AA751" s="108">
        <f t="shared" si="451"/>
        <v>45646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22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3"/>
      <c r="DH751" s="1"/>
      <c r="DI751" s="1"/>
      <c r="DJ751" s="1"/>
      <c r="DK751" s="1"/>
      <c r="DL751" s="1"/>
      <c r="DM751" s="1"/>
      <c r="DN751" s="1"/>
      <c r="DO751" s="1"/>
      <c r="DP751" s="1"/>
      <c r="DQ751" s="4"/>
      <c r="DR751" s="1"/>
      <c r="DS751" s="1"/>
      <c r="DT751" s="1"/>
      <c r="DU751" s="1"/>
      <c r="DV751" s="1"/>
      <c r="DW751" s="1"/>
    </row>
    <row r="752" spans="1:127" ht="15" x14ac:dyDescent="0.2">
      <c r="A752" s="102">
        <f t="shared" si="443"/>
        <v>45628</v>
      </c>
      <c r="B752" s="103">
        <f t="shared" si="435"/>
        <v>243.95888497000001</v>
      </c>
      <c r="C752" s="180">
        <f t="shared" si="453"/>
        <v>228.23639818268586</v>
      </c>
      <c r="D752" s="104">
        <f t="shared" si="444"/>
        <v>1143.3130000000001</v>
      </c>
      <c r="E752" s="105">
        <f t="shared" si="456"/>
        <v>1146.575</v>
      </c>
      <c r="F752" s="106">
        <f t="shared" si="457"/>
        <v>45586</v>
      </c>
      <c r="G752" s="107">
        <f t="shared" si="436"/>
        <v>2.8531119649648495E-3</v>
      </c>
      <c r="H752" s="108">
        <f t="shared" si="449"/>
        <v>45646</v>
      </c>
      <c r="I752" s="108">
        <f t="shared" si="437"/>
        <v>45646</v>
      </c>
      <c r="J752" s="109">
        <f t="shared" si="445"/>
        <v>21</v>
      </c>
      <c r="K752" s="109">
        <f t="shared" si="460"/>
        <v>7</v>
      </c>
      <c r="L752" s="8">
        <f t="shared" si="446"/>
        <v>1.0009501300000001</v>
      </c>
      <c r="M752" s="110">
        <f t="shared" si="459"/>
        <v>1.00285311</v>
      </c>
      <c r="N752" s="110">
        <f t="shared" si="454"/>
        <v>1.0634787023458574</v>
      </c>
      <c r="O752" s="103">
        <f t="shared" si="458"/>
        <v>1.0644891400000001</v>
      </c>
      <c r="P752" s="103">
        <f t="shared" si="438"/>
        <v>242.95516721000001</v>
      </c>
      <c r="Q752" s="11">
        <f t="shared" si="452"/>
        <v>0</v>
      </c>
      <c r="R752" s="30">
        <f t="shared" si="447"/>
        <v>0</v>
      </c>
      <c r="S752" s="8">
        <f t="shared" si="439"/>
        <v>0</v>
      </c>
      <c r="T752" s="113">
        <f t="shared" si="448"/>
        <v>0.16</v>
      </c>
      <c r="U752" s="111">
        <f t="shared" si="455"/>
        <v>7</v>
      </c>
      <c r="V752" s="111">
        <v>252</v>
      </c>
      <c r="W752" s="110">
        <f t="shared" si="440"/>
        <v>1.004131288</v>
      </c>
      <c r="X752" s="103">
        <f t="shared" si="441"/>
        <v>1.00371776</v>
      </c>
      <c r="Y752" s="103">
        <f t="shared" si="442"/>
        <v>0</v>
      </c>
      <c r="Z752" s="114" t="str">
        <f t="shared" si="450"/>
        <v>A+J=</v>
      </c>
      <c r="AA752" s="108">
        <f t="shared" si="451"/>
        <v>45646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22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3"/>
      <c r="DH752" s="1"/>
      <c r="DI752" s="1"/>
      <c r="DJ752" s="1"/>
      <c r="DK752" s="1"/>
      <c r="DL752" s="1"/>
      <c r="DM752" s="1"/>
      <c r="DN752" s="1"/>
      <c r="DO752" s="1"/>
      <c r="DP752" s="1"/>
      <c r="DQ752" s="4"/>
      <c r="DR752" s="1"/>
      <c r="DS752" s="1"/>
      <c r="DT752" s="1"/>
      <c r="DU752" s="1"/>
      <c r="DV752" s="1"/>
      <c r="DW752" s="1"/>
    </row>
    <row r="753" spans="1:127" ht="15" x14ac:dyDescent="0.2">
      <c r="A753" s="102">
        <f t="shared" si="443"/>
        <v>45629</v>
      </c>
      <c r="B753" s="103">
        <f t="shared" si="435"/>
        <v>244.13573129</v>
      </c>
      <c r="C753" s="180">
        <f t="shared" si="453"/>
        <v>228.23639818268586</v>
      </c>
      <c r="D753" s="104">
        <f t="shared" si="444"/>
        <v>1143.3130000000001</v>
      </c>
      <c r="E753" s="105">
        <f t="shared" si="456"/>
        <v>1146.575</v>
      </c>
      <c r="F753" s="106">
        <f t="shared" si="457"/>
        <v>45586</v>
      </c>
      <c r="G753" s="107">
        <f t="shared" si="436"/>
        <v>2.8531119649648495E-3</v>
      </c>
      <c r="H753" s="108">
        <f t="shared" si="449"/>
        <v>45646</v>
      </c>
      <c r="I753" s="108">
        <f t="shared" si="437"/>
        <v>45646</v>
      </c>
      <c r="J753" s="109">
        <f t="shared" si="445"/>
        <v>21</v>
      </c>
      <c r="K753" s="109">
        <f t="shared" si="460"/>
        <v>8</v>
      </c>
      <c r="L753" s="8">
        <f t="shared" si="446"/>
        <v>1.0010859400000001</v>
      </c>
      <c r="M753" s="110">
        <f t="shared" si="459"/>
        <v>1.00285311</v>
      </c>
      <c r="N753" s="110">
        <f t="shared" si="454"/>
        <v>1.0634787023458574</v>
      </c>
      <c r="O753" s="103">
        <f t="shared" si="458"/>
        <v>1.06463357</v>
      </c>
      <c r="P753" s="103">
        <f t="shared" si="438"/>
        <v>242.98813139999999</v>
      </c>
      <c r="Q753" s="11">
        <f t="shared" si="452"/>
        <v>0</v>
      </c>
      <c r="R753" s="30">
        <f t="shared" si="447"/>
        <v>0</v>
      </c>
      <c r="S753" s="8">
        <f t="shared" si="439"/>
        <v>0</v>
      </c>
      <c r="T753" s="113">
        <f t="shared" si="448"/>
        <v>0.16</v>
      </c>
      <c r="U753" s="111">
        <f t="shared" si="455"/>
        <v>8</v>
      </c>
      <c r="V753" s="111">
        <v>252</v>
      </c>
      <c r="W753" s="110">
        <f t="shared" si="440"/>
        <v>1.0047228640000001</v>
      </c>
      <c r="X753" s="103">
        <f t="shared" si="441"/>
        <v>1.14759989</v>
      </c>
      <c r="Y753" s="103">
        <f t="shared" si="442"/>
        <v>0</v>
      </c>
      <c r="Z753" s="114" t="str">
        <f t="shared" si="450"/>
        <v>A+J=</v>
      </c>
      <c r="AA753" s="108">
        <f t="shared" si="451"/>
        <v>45646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22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3"/>
      <c r="DH753" s="1"/>
      <c r="DI753" s="1"/>
      <c r="DJ753" s="1"/>
      <c r="DK753" s="1"/>
      <c r="DL753" s="1"/>
      <c r="DM753" s="1"/>
      <c r="DN753" s="1"/>
      <c r="DO753" s="1"/>
      <c r="DP753" s="1"/>
      <c r="DQ753" s="4"/>
      <c r="DR753" s="1"/>
      <c r="DS753" s="1"/>
      <c r="DT753" s="1"/>
      <c r="DU753" s="1"/>
      <c r="DV753" s="1"/>
      <c r="DW753" s="1"/>
    </row>
    <row r="754" spans="1:127" ht="15" x14ac:dyDescent="0.2">
      <c r="A754" s="102">
        <f t="shared" si="443"/>
        <v>45630</v>
      </c>
      <c r="B754" s="103">
        <f t="shared" si="435"/>
        <v>244.31270347</v>
      </c>
      <c r="C754" s="180">
        <f t="shared" si="453"/>
        <v>228.23639818268586</v>
      </c>
      <c r="D754" s="104">
        <f t="shared" si="444"/>
        <v>1143.3130000000001</v>
      </c>
      <c r="E754" s="105">
        <f t="shared" si="456"/>
        <v>1146.575</v>
      </c>
      <c r="F754" s="106">
        <f t="shared" si="457"/>
        <v>45586</v>
      </c>
      <c r="G754" s="107">
        <f t="shared" si="436"/>
        <v>2.8531119649648495E-3</v>
      </c>
      <c r="H754" s="108">
        <f t="shared" si="449"/>
        <v>45646</v>
      </c>
      <c r="I754" s="108">
        <f t="shared" si="437"/>
        <v>45646</v>
      </c>
      <c r="J754" s="109">
        <f t="shared" si="445"/>
        <v>21</v>
      </c>
      <c r="K754" s="109">
        <f t="shared" si="460"/>
        <v>9</v>
      </c>
      <c r="L754" s="8">
        <f t="shared" si="446"/>
        <v>1.00122176</v>
      </c>
      <c r="M754" s="110">
        <f t="shared" si="459"/>
        <v>1.00285311</v>
      </c>
      <c r="N754" s="110">
        <f t="shared" si="454"/>
        <v>1.0634787023458574</v>
      </c>
      <c r="O754" s="103">
        <f t="shared" si="458"/>
        <v>1.0647780099999999</v>
      </c>
      <c r="P754" s="103">
        <f t="shared" si="438"/>
        <v>243.02109786</v>
      </c>
      <c r="Q754" s="11">
        <f t="shared" si="452"/>
        <v>0</v>
      </c>
      <c r="R754" s="30">
        <f t="shared" si="447"/>
        <v>0</v>
      </c>
      <c r="S754" s="8">
        <f t="shared" si="439"/>
        <v>0</v>
      </c>
      <c r="T754" s="113">
        <f t="shared" si="448"/>
        <v>0.16</v>
      </c>
      <c r="U754" s="111">
        <f t="shared" si="455"/>
        <v>9</v>
      </c>
      <c r="V754" s="111">
        <v>252</v>
      </c>
      <c r="W754" s="110">
        <f t="shared" si="440"/>
        <v>1.005314788</v>
      </c>
      <c r="X754" s="103">
        <f t="shared" si="441"/>
        <v>1.29160561</v>
      </c>
      <c r="Y754" s="103">
        <f t="shared" si="442"/>
        <v>0</v>
      </c>
      <c r="Z754" s="114" t="str">
        <f t="shared" si="450"/>
        <v>A+J=</v>
      </c>
      <c r="AA754" s="108">
        <f t="shared" si="451"/>
        <v>45646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22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3"/>
      <c r="DH754" s="1"/>
      <c r="DI754" s="1"/>
      <c r="DJ754" s="1"/>
      <c r="DK754" s="1"/>
      <c r="DL754" s="1"/>
      <c r="DM754" s="1"/>
      <c r="DN754" s="1"/>
      <c r="DO754" s="1"/>
      <c r="DP754" s="1"/>
      <c r="DQ754" s="4"/>
      <c r="DR754" s="1"/>
      <c r="DS754" s="1"/>
      <c r="DT754" s="1"/>
      <c r="DU754" s="1"/>
      <c r="DV754" s="1"/>
      <c r="DW754" s="1"/>
    </row>
    <row r="755" spans="1:127" ht="15" x14ac:dyDescent="0.2">
      <c r="A755" s="102">
        <f t="shared" si="443"/>
        <v>45631</v>
      </c>
      <c r="B755" s="103">
        <f t="shared" si="435"/>
        <v>244.48980869000002</v>
      </c>
      <c r="C755" s="180">
        <f t="shared" si="453"/>
        <v>228.23639818268586</v>
      </c>
      <c r="D755" s="104">
        <f t="shared" si="444"/>
        <v>1143.3130000000001</v>
      </c>
      <c r="E755" s="105">
        <f t="shared" si="456"/>
        <v>1146.575</v>
      </c>
      <c r="F755" s="106">
        <f t="shared" si="457"/>
        <v>45586</v>
      </c>
      <c r="G755" s="107">
        <f t="shared" si="436"/>
        <v>2.8531119649648495E-3</v>
      </c>
      <c r="H755" s="108">
        <f t="shared" si="449"/>
        <v>45646</v>
      </c>
      <c r="I755" s="108">
        <f t="shared" si="437"/>
        <v>45646</v>
      </c>
      <c r="J755" s="109">
        <f t="shared" si="445"/>
        <v>21</v>
      </c>
      <c r="K755" s="109">
        <f t="shared" si="460"/>
        <v>10</v>
      </c>
      <c r="L755" s="8">
        <f t="shared" si="446"/>
        <v>1.0013576099999999</v>
      </c>
      <c r="M755" s="110">
        <f t="shared" si="459"/>
        <v>1.00285311</v>
      </c>
      <c r="N755" s="110">
        <f t="shared" si="454"/>
        <v>1.0634787023458574</v>
      </c>
      <c r="O755" s="103">
        <f t="shared" si="458"/>
        <v>1.0649224900000001</v>
      </c>
      <c r="P755" s="103">
        <f t="shared" si="438"/>
        <v>243.05407346000001</v>
      </c>
      <c r="Q755" s="11">
        <f t="shared" si="452"/>
        <v>0</v>
      </c>
      <c r="R755" s="30">
        <f t="shared" si="447"/>
        <v>0</v>
      </c>
      <c r="S755" s="8">
        <f t="shared" si="439"/>
        <v>0</v>
      </c>
      <c r="T755" s="113">
        <f t="shared" si="448"/>
        <v>0.16</v>
      </c>
      <c r="U755" s="111">
        <f t="shared" si="455"/>
        <v>10</v>
      </c>
      <c r="V755" s="111">
        <v>252</v>
      </c>
      <c r="W755" s="110">
        <f t="shared" si="440"/>
        <v>1.005907061</v>
      </c>
      <c r="X755" s="103">
        <f t="shared" si="441"/>
        <v>1.4357352299999999</v>
      </c>
      <c r="Y755" s="103">
        <f t="shared" si="442"/>
        <v>0</v>
      </c>
      <c r="Z755" s="114" t="str">
        <f t="shared" si="450"/>
        <v>A+J=</v>
      </c>
      <c r="AA755" s="108">
        <f t="shared" si="451"/>
        <v>45646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22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3"/>
      <c r="DH755" s="1"/>
      <c r="DI755" s="1"/>
      <c r="DJ755" s="1"/>
      <c r="DK755" s="1"/>
      <c r="DL755" s="1"/>
      <c r="DM755" s="1"/>
      <c r="DN755" s="1"/>
      <c r="DO755" s="1"/>
      <c r="DP755" s="1"/>
      <c r="DQ755" s="4"/>
      <c r="DR755" s="1"/>
      <c r="DS755" s="1"/>
      <c r="DT755" s="1"/>
      <c r="DU755" s="1"/>
      <c r="DV755" s="1"/>
      <c r="DW755" s="1"/>
    </row>
    <row r="756" spans="1:127" ht="15" x14ac:dyDescent="0.2">
      <c r="A756" s="102">
        <f t="shared" si="443"/>
        <v>45632</v>
      </c>
      <c r="B756" s="103">
        <f t="shared" si="435"/>
        <v>244.66703780999998</v>
      </c>
      <c r="C756" s="180">
        <f t="shared" si="453"/>
        <v>228.23639818268586</v>
      </c>
      <c r="D756" s="104">
        <f t="shared" si="444"/>
        <v>1143.3130000000001</v>
      </c>
      <c r="E756" s="105">
        <f t="shared" si="456"/>
        <v>1146.575</v>
      </c>
      <c r="F756" s="106">
        <f t="shared" si="457"/>
        <v>45586</v>
      </c>
      <c r="G756" s="107">
        <f t="shared" si="436"/>
        <v>2.8531119649648495E-3</v>
      </c>
      <c r="H756" s="108">
        <f t="shared" si="449"/>
        <v>45646</v>
      </c>
      <c r="I756" s="108">
        <f t="shared" si="437"/>
        <v>45646</v>
      </c>
      <c r="J756" s="109">
        <f t="shared" si="445"/>
        <v>21</v>
      </c>
      <c r="K756" s="109">
        <f t="shared" si="460"/>
        <v>11</v>
      </c>
      <c r="L756" s="8">
        <f t="shared" si="446"/>
        <v>1.00149347</v>
      </c>
      <c r="M756" s="110">
        <f t="shared" si="459"/>
        <v>1.00285311</v>
      </c>
      <c r="N756" s="110">
        <f t="shared" si="454"/>
        <v>1.0634787023458574</v>
      </c>
      <c r="O756" s="103">
        <f t="shared" si="458"/>
        <v>1.0650669699999999</v>
      </c>
      <c r="P756" s="103">
        <f t="shared" si="438"/>
        <v>243.08704904999999</v>
      </c>
      <c r="Q756" s="11">
        <f t="shared" si="452"/>
        <v>0</v>
      </c>
      <c r="R756" s="30">
        <f t="shared" si="447"/>
        <v>0</v>
      </c>
      <c r="S756" s="8">
        <f t="shared" si="439"/>
        <v>0</v>
      </c>
      <c r="T756" s="113">
        <f t="shared" si="448"/>
        <v>0.16</v>
      </c>
      <c r="U756" s="111">
        <f t="shared" si="455"/>
        <v>11</v>
      </c>
      <c r="V756" s="111">
        <v>252</v>
      </c>
      <c r="W756" s="110">
        <f t="shared" si="440"/>
        <v>1.0064996829999999</v>
      </c>
      <c r="X756" s="103">
        <f t="shared" si="441"/>
        <v>1.57998876</v>
      </c>
      <c r="Y756" s="103">
        <f t="shared" si="442"/>
        <v>0</v>
      </c>
      <c r="Z756" s="114" t="str">
        <f t="shared" si="450"/>
        <v>A+J=</v>
      </c>
      <c r="AA756" s="108">
        <f t="shared" si="451"/>
        <v>45646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22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3"/>
      <c r="DH756" s="1"/>
      <c r="DI756" s="1"/>
      <c r="DJ756" s="1"/>
      <c r="DK756" s="1"/>
      <c r="DL756" s="1"/>
      <c r="DM756" s="1"/>
      <c r="DN756" s="1"/>
      <c r="DO756" s="1"/>
      <c r="DP756" s="1"/>
      <c r="DQ756" s="4"/>
      <c r="DR756" s="1"/>
      <c r="DS756" s="1"/>
      <c r="DT756" s="1"/>
      <c r="DU756" s="1"/>
      <c r="DV756" s="1"/>
      <c r="DW756" s="1"/>
    </row>
    <row r="757" spans="1:127" ht="15" x14ac:dyDescent="0.2">
      <c r="A757" s="102">
        <f t="shared" si="443"/>
        <v>45633</v>
      </c>
      <c r="B757" s="103">
        <f t="shared" si="435"/>
        <v>244.84439775000001</v>
      </c>
      <c r="C757" s="180">
        <f t="shared" si="453"/>
        <v>228.23639818268586</v>
      </c>
      <c r="D757" s="104">
        <f t="shared" si="444"/>
        <v>1143.3130000000001</v>
      </c>
      <c r="E757" s="105">
        <f t="shared" si="456"/>
        <v>1146.575</v>
      </c>
      <c r="F757" s="106">
        <f t="shared" si="457"/>
        <v>45586</v>
      </c>
      <c r="G757" s="107">
        <f t="shared" si="436"/>
        <v>2.8531119649648495E-3</v>
      </c>
      <c r="H757" s="108">
        <f t="shared" si="449"/>
        <v>45646</v>
      </c>
      <c r="I757" s="108">
        <f t="shared" si="437"/>
        <v>45646</v>
      </c>
      <c r="J757" s="109">
        <f t="shared" si="445"/>
        <v>21</v>
      </c>
      <c r="K757" s="109">
        <f t="shared" si="460"/>
        <v>12</v>
      </c>
      <c r="L757" s="8">
        <f t="shared" si="446"/>
        <v>1.00162935</v>
      </c>
      <c r="M757" s="110">
        <f t="shared" si="459"/>
        <v>1.00285311</v>
      </c>
      <c r="N757" s="110">
        <f t="shared" si="454"/>
        <v>1.0634787023458574</v>
      </c>
      <c r="O757" s="103">
        <f t="shared" si="458"/>
        <v>1.0652114800000001</v>
      </c>
      <c r="P757" s="103">
        <f t="shared" si="438"/>
        <v>243.12003149</v>
      </c>
      <c r="Q757" s="11">
        <f t="shared" si="452"/>
        <v>0</v>
      </c>
      <c r="R757" s="30">
        <f t="shared" si="447"/>
        <v>0</v>
      </c>
      <c r="S757" s="8">
        <f t="shared" si="439"/>
        <v>0</v>
      </c>
      <c r="T757" s="113">
        <f t="shared" si="448"/>
        <v>0.16</v>
      </c>
      <c r="U757" s="111">
        <f t="shared" si="455"/>
        <v>12</v>
      </c>
      <c r="V757" s="111">
        <v>252</v>
      </c>
      <c r="W757" s="110">
        <f t="shared" si="440"/>
        <v>1.007092654</v>
      </c>
      <c r="X757" s="103">
        <f t="shared" si="441"/>
        <v>1.72436626</v>
      </c>
      <c r="Y757" s="103">
        <f t="shared" si="442"/>
        <v>0</v>
      </c>
      <c r="Z757" s="114" t="str">
        <f t="shared" si="450"/>
        <v>A+J=</v>
      </c>
      <c r="AA757" s="108">
        <f t="shared" si="451"/>
        <v>45646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22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3"/>
      <c r="DH757" s="1"/>
      <c r="DI757" s="1"/>
      <c r="DJ757" s="1"/>
      <c r="DK757" s="1"/>
      <c r="DL757" s="1"/>
      <c r="DM757" s="1"/>
      <c r="DN757" s="1"/>
      <c r="DO757" s="1"/>
      <c r="DP757" s="1"/>
      <c r="DQ757" s="4"/>
      <c r="DR757" s="1"/>
      <c r="DS757" s="1"/>
      <c r="DT757" s="1"/>
      <c r="DU757" s="1"/>
      <c r="DV757" s="1"/>
      <c r="DW757" s="1"/>
    </row>
    <row r="758" spans="1:127" ht="15" x14ac:dyDescent="0.2">
      <c r="A758" s="102">
        <f t="shared" si="443"/>
        <v>45634</v>
      </c>
      <c r="B758" s="103">
        <f t="shared" si="435"/>
        <v>244.84439775000001</v>
      </c>
      <c r="C758" s="180">
        <f t="shared" si="453"/>
        <v>228.23639818268586</v>
      </c>
      <c r="D758" s="104">
        <f t="shared" si="444"/>
        <v>1143.3130000000001</v>
      </c>
      <c r="E758" s="105">
        <f t="shared" si="456"/>
        <v>1146.575</v>
      </c>
      <c r="F758" s="106">
        <f t="shared" si="457"/>
        <v>45586</v>
      </c>
      <c r="G758" s="107">
        <f t="shared" si="436"/>
        <v>2.8531119649648495E-3</v>
      </c>
      <c r="H758" s="108">
        <f t="shared" si="449"/>
        <v>45646</v>
      </c>
      <c r="I758" s="108">
        <f t="shared" si="437"/>
        <v>45646</v>
      </c>
      <c r="J758" s="109">
        <f t="shared" si="445"/>
        <v>21</v>
      </c>
      <c r="K758" s="109">
        <f t="shared" si="460"/>
        <v>12</v>
      </c>
      <c r="L758" s="8">
        <f t="shared" si="446"/>
        <v>1.00162935</v>
      </c>
      <c r="M758" s="110">
        <f t="shared" si="459"/>
        <v>1.00285311</v>
      </c>
      <c r="N758" s="110">
        <f t="shared" si="454"/>
        <v>1.0634787023458574</v>
      </c>
      <c r="O758" s="103">
        <f t="shared" si="458"/>
        <v>1.0652114800000001</v>
      </c>
      <c r="P758" s="103">
        <f t="shared" si="438"/>
        <v>243.12003149</v>
      </c>
      <c r="Q758" s="11">
        <f t="shared" si="452"/>
        <v>0</v>
      </c>
      <c r="R758" s="30">
        <f t="shared" si="447"/>
        <v>0</v>
      </c>
      <c r="S758" s="8">
        <f t="shared" si="439"/>
        <v>0</v>
      </c>
      <c r="T758" s="113">
        <f t="shared" si="448"/>
        <v>0.16</v>
      </c>
      <c r="U758" s="111">
        <f t="shared" si="455"/>
        <v>12</v>
      </c>
      <c r="V758" s="111">
        <v>252</v>
      </c>
      <c r="W758" s="110">
        <f t="shared" si="440"/>
        <v>1.007092654</v>
      </c>
      <c r="X758" s="103">
        <f t="shared" si="441"/>
        <v>1.72436626</v>
      </c>
      <c r="Y758" s="103">
        <f t="shared" si="442"/>
        <v>0</v>
      </c>
      <c r="Z758" s="114" t="str">
        <f t="shared" si="450"/>
        <v>A+J=</v>
      </c>
      <c r="AA758" s="108">
        <f t="shared" si="451"/>
        <v>45646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22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3"/>
      <c r="DH758" s="1"/>
      <c r="DI758" s="1"/>
      <c r="DJ758" s="1"/>
      <c r="DK758" s="1"/>
      <c r="DL758" s="1"/>
      <c r="DM758" s="1"/>
      <c r="DN758" s="1"/>
      <c r="DO758" s="1"/>
      <c r="DP758" s="1"/>
      <c r="DQ758" s="4"/>
      <c r="DR758" s="1"/>
      <c r="DS758" s="1"/>
      <c r="DT758" s="1"/>
      <c r="DU758" s="1"/>
      <c r="DV758" s="1"/>
      <c r="DW758" s="1"/>
    </row>
    <row r="759" spans="1:127" ht="15" x14ac:dyDescent="0.2">
      <c r="A759" s="102">
        <f t="shared" si="443"/>
        <v>45635</v>
      </c>
      <c r="B759" s="103">
        <f t="shared" si="435"/>
        <v>244.84439775000001</v>
      </c>
      <c r="C759" s="180">
        <f t="shared" si="453"/>
        <v>228.23639818268586</v>
      </c>
      <c r="D759" s="104">
        <f t="shared" si="444"/>
        <v>1143.3130000000001</v>
      </c>
      <c r="E759" s="105">
        <f t="shared" si="456"/>
        <v>1146.575</v>
      </c>
      <c r="F759" s="106">
        <f t="shared" si="457"/>
        <v>45586</v>
      </c>
      <c r="G759" s="107">
        <f t="shared" si="436"/>
        <v>2.8531119649648495E-3</v>
      </c>
      <c r="H759" s="108">
        <f t="shared" si="449"/>
        <v>45646</v>
      </c>
      <c r="I759" s="108">
        <f t="shared" si="437"/>
        <v>45646</v>
      </c>
      <c r="J759" s="109">
        <f t="shared" si="445"/>
        <v>21</v>
      </c>
      <c r="K759" s="109">
        <f t="shared" si="460"/>
        <v>12</v>
      </c>
      <c r="L759" s="8">
        <f t="shared" si="446"/>
        <v>1.00162935</v>
      </c>
      <c r="M759" s="110">
        <f t="shared" si="459"/>
        <v>1.00285311</v>
      </c>
      <c r="N759" s="110">
        <f t="shared" si="454"/>
        <v>1.0634787023458574</v>
      </c>
      <c r="O759" s="103">
        <f t="shared" si="458"/>
        <v>1.0652114800000001</v>
      </c>
      <c r="P759" s="103">
        <f t="shared" si="438"/>
        <v>243.12003149</v>
      </c>
      <c r="Q759" s="11">
        <f t="shared" si="452"/>
        <v>0</v>
      </c>
      <c r="R759" s="30">
        <f t="shared" si="447"/>
        <v>0</v>
      </c>
      <c r="S759" s="8">
        <f t="shared" si="439"/>
        <v>0</v>
      </c>
      <c r="T759" s="113">
        <f t="shared" si="448"/>
        <v>0.16</v>
      </c>
      <c r="U759" s="111">
        <f t="shared" si="455"/>
        <v>12</v>
      </c>
      <c r="V759" s="111">
        <v>252</v>
      </c>
      <c r="W759" s="110">
        <f t="shared" si="440"/>
        <v>1.007092654</v>
      </c>
      <c r="X759" s="103">
        <f t="shared" si="441"/>
        <v>1.72436626</v>
      </c>
      <c r="Y759" s="103">
        <f t="shared" si="442"/>
        <v>0</v>
      </c>
      <c r="Z759" s="114" t="str">
        <f t="shared" si="450"/>
        <v>A+J=</v>
      </c>
      <c r="AA759" s="108">
        <f t="shared" si="451"/>
        <v>45646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22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3"/>
      <c r="DH759" s="1"/>
      <c r="DI759" s="1"/>
      <c r="DJ759" s="1"/>
      <c r="DK759" s="1"/>
      <c r="DL759" s="1"/>
      <c r="DM759" s="1"/>
      <c r="DN759" s="1"/>
      <c r="DO759" s="1"/>
      <c r="DP759" s="1"/>
      <c r="DQ759" s="4"/>
      <c r="DR759" s="1"/>
      <c r="DS759" s="1"/>
      <c r="DT759" s="1"/>
      <c r="DU759" s="1"/>
      <c r="DV759" s="1"/>
      <c r="DW759" s="1"/>
    </row>
    <row r="760" spans="1:127" ht="15" x14ac:dyDescent="0.2">
      <c r="A760" s="102">
        <f t="shared" si="443"/>
        <v>45636</v>
      </c>
      <c r="B760" s="103">
        <f t="shared" si="435"/>
        <v>245.02188398000001</v>
      </c>
      <c r="C760" s="180">
        <f t="shared" si="453"/>
        <v>228.23639818268586</v>
      </c>
      <c r="D760" s="104">
        <f t="shared" si="444"/>
        <v>1143.3130000000001</v>
      </c>
      <c r="E760" s="105">
        <f t="shared" si="456"/>
        <v>1146.575</v>
      </c>
      <c r="F760" s="106">
        <f t="shared" si="457"/>
        <v>45586</v>
      </c>
      <c r="G760" s="107">
        <f t="shared" si="436"/>
        <v>2.8531119649648495E-3</v>
      </c>
      <c r="H760" s="108">
        <f t="shared" si="449"/>
        <v>45646</v>
      </c>
      <c r="I760" s="108">
        <f t="shared" si="437"/>
        <v>45646</v>
      </c>
      <c r="J760" s="109">
        <f t="shared" si="445"/>
        <v>21</v>
      </c>
      <c r="K760" s="109">
        <f t="shared" si="460"/>
        <v>13</v>
      </c>
      <c r="L760" s="8">
        <f t="shared" si="446"/>
        <v>1.0017652500000001</v>
      </c>
      <c r="M760" s="110">
        <f t="shared" si="459"/>
        <v>1.00285311</v>
      </c>
      <c r="N760" s="110">
        <f t="shared" si="454"/>
        <v>1.0634787023458574</v>
      </c>
      <c r="O760" s="103">
        <f t="shared" si="458"/>
        <v>1.065356</v>
      </c>
      <c r="P760" s="103">
        <f t="shared" si="438"/>
        <v>243.15301622000001</v>
      </c>
      <c r="Q760" s="11">
        <f t="shared" si="452"/>
        <v>0</v>
      </c>
      <c r="R760" s="30">
        <f t="shared" si="447"/>
        <v>0</v>
      </c>
      <c r="S760" s="8">
        <f t="shared" si="439"/>
        <v>0</v>
      </c>
      <c r="T760" s="113">
        <f t="shared" si="448"/>
        <v>0.16</v>
      </c>
      <c r="U760" s="111">
        <f t="shared" si="455"/>
        <v>13</v>
      </c>
      <c r="V760" s="111">
        <v>252</v>
      </c>
      <c r="W760" s="110">
        <f t="shared" si="440"/>
        <v>1.0076859739999999</v>
      </c>
      <c r="X760" s="103">
        <f t="shared" si="441"/>
        <v>1.8688677600000001</v>
      </c>
      <c r="Y760" s="103">
        <f t="shared" si="442"/>
        <v>0</v>
      </c>
      <c r="Z760" s="114" t="str">
        <f t="shared" si="450"/>
        <v>A+J=</v>
      </c>
      <c r="AA760" s="108">
        <f t="shared" si="451"/>
        <v>45646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22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3"/>
      <c r="DH760" s="1"/>
      <c r="DI760" s="1"/>
      <c r="DJ760" s="1"/>
      <c r="DK760" s="1"/>
      <c r="DL760" s="1"/>
      <c r="DM760" s="1"/>
      <c r="DN760" s="1"/>
      <c r="DO760" s="1"/>
      <c r="DP760" s="1"/>
      <c r="DQ760" s="4"/>
      <c r="DR760" s="1"/>
      <c r="DS760" s="1"/>
      <c r="DT760" s="1"/>
      <c r="DU760" s="1"/>
      <c r="DV760" s="1"/>
      <c r="DW760" s="1"/>
    </row>
    <row r="761" spans="1:127" ht="15" x14ac:dyDescent="0.2">
      <c r="A761" s="102">
        <f t="shared" si="443"/>
        <v>45637</v>
      </c>
      <c r="B761" s="103">
        <f t="shared" si="435"/>
        <v>245.19950136</v>
      </c>
      <c r="C761" s="180">
        <f t="shared" si="453"/>
        <v>228.23639818268586</v>
      </c>
      <c r="D761" s="104">
        <f t="shared" si="444"/>
        <v>1143.3130000000001</v>
      </c>
      <c r="E761" s="105">
        <f t="shared" si="456"/>
        <v>1146.575</v>
      </c>
      <c r="F761" s="106">
        <f t="shared" si="457"/>
        <v>45586</v>
      </c>
      <c r="G761" s="107">
        <f t="shared" si="436"/>
        <v>2.8531119649648495E-3</v>
      </c>
      <c r="H761" s="108">
        <f t="shared" si="449"/>
        <v>45646</v>
      </c>
      <c r="I761" s="108">
        <f t="shared" si="437"/>
        <v>45646</v>
      </c>
      <c r="J761" s="109">
        <f t="shared" si="445"/>
        <v>21</v>
      </c>
      <c r="K761" s="109">
        <f t="shared" si="460"/>
        <v>14</v>
      </c>
      <c r="L761" s="8">
        <f t="shared" si="446"/>
        <v>1.00190117</v>
      </c>
      <c r="M761" s="110">
        <f t="shared" si="459"/>
        <v>1.00285311</v>
      </c>
      <c r="N761" s="110">
        <f t="shared" si="454"/>
        <v>1.0634787023458574</v>
      </c>
      <c r="O761" s="103">
        <f t="shared" si="458"/>
        <v>1.0655005500000001</v>
      </c>
      <c r="P761" s="103">
        <f t="shared" si="438"/>
        <v>243.18600778999999</v>
      </c>
      <c r="Q761" s="11">
        <f t="shared" si="452"/>
        <v>0</v>
      </c>
      <c r="R761" s="30">
        <f t="shared" si="447"/>
        <v>0</v>
      </c>
      <c r="S761" s="8">
        <f t="shared" si="439"/>
        <v>0</v>
      </c>
      <c r="T761" s="113">
        <f t="shared" si="448"/>
        <v>0.16</v>
      </c>
      <c r="U761" s="111">
        <f t="shared" si="455"/>
        <v>14</v>
      </c>
      <c r="V761" s="111">
        <v>252</v>
      </c>
      <c r="W761" s="110">
        <f t="shared" si="440"/>
        <v>1.0082796439999999</v>
      </c>
      <c r="X761" s="103">
        <f t="shared" si="441"/>
        <v>2.0134935700000001</v>
      </c>
      <c r="Y761" s="103">
        <f t="shared" si="442"/>
        <v>0</v>
      </c>
      <c r="Z761" s="114" t="str">
        <f t="shared" si="450"/>
        <v>A+J=</v>
      </c>
      <c r="AA761" s="108">
        <f t="shared" si="451"/>
        <v>45646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22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3"/>
      <c r="DH761" s="1"/>
      <c r="DI761" s="1"/>
      <c r="DJ761" s="1"/>
      <c r="DK761" s="1"/>
      <c r="DL761" s="1"/>
      <c r="DM761" s="1"/>
      <c r="DN761" s="1"/>
      <c r="DO761" s="1"/>
      <c r="DP761" s="1"/>
      <c r="DQ761" s="4"/>
      <c r="DR761" s="1"/>
      <c r="DS761" s="1"/>
      <c r="DT761" s="1"/>
      <c r="DU761" s="1"/>
      <c r="DV761" s="1"/>
      <c r="DW761" s="1"/>
    </row>
    <row r="762" spans="1:127" ht="15" x14ac:dyDescent="0.2">
      <c r="A762" s="102">
        <f t="shared" si="443"/>
        <v>45638</v>
      </c>
      <c r="B762" s="103">
        <f t="shared" si="435"/>
        <v>245.37724532999999</v>
      </c>
      <c r="C762" s="180">
        <f t="shared" si="453"/>
        <v>228.23639818268586</v>
      </c>
      <c r="D762" s="104">
        <f t="shared" si="444"/>
        <v>1143.3130000000001</v>
      </c>
      <c r="E762" s="105">
        <f t="shared" si="456"/>
        <v>1146.575</v>
      </c>
      <c r="F762" s="106">
        <f t="shared" si="457"/>
        <v>45586</v>
      </c>
      <c r="G762" s="107">
        <f t="shared" si="436"/>
        <v>2.8531119649648495E-3</v>
      </c>
      <c r="H762" s="108">
        <f t="shared" si="449"/>
        <v>45646</v>
      </c>
      <c r="I762" s="108">
        <f t="shared" si="437"/>
        <v>45646</v>
      </c>
      <c r="J762" s="109">
        <f t="shared" si="445"/>
        <v>21</v>
      </c>
      <c r="K762" s="109">
        <f t="shared" si="460"/>
        <v>15</v>
      </c>
      <c r="L762" s="8">
        <f t="shared" si="446"/>
        <v>1.0020370999999999</v>
      </c>
      <c r="M762" s="110">
        <f t="shared" si="459"/>
        <v>1.00285311</v>
      </c>
      <c r="N762" s="110">
        <f t="shared" si="454"/>
        <v>1.0634787023458574</v>
      </c>
      <c r="O762" s="103">
        <f t="shared" si="458"/>
        <v>1.06564511</v>
      </c>
      <c r="P762" s="103">
        <f t="shared" si="438"/>
        <v>243.21900163999999</v>
      </c>
      <c r="Q762" s="11">
        <f t="shared" si="452"/>
        <v>0</v>
      </c>
      <c r="R762" s="30">
        <f t="shared" si="447"/>
        <v>0</v>
      </c>
      <c r="S762" s="8">
        <f t="shared" si="439"/>
        <v>0</v>
      </c>
      <c r="T762" s="113">
        <f t="shared" si="448"/>
        <v>0.16</v>
      </c>
      <c r="U762" s="111">
        <f t="shared" si="455"/>
        <v>15</v>
      </c>
      <c r="V762" s="111">
        <v>252</v>
      </c>
      <c r="W762" s="110">
        <f t="shared" si="440"/>
        <v>1.008873664</v>
      </c>
      <c r="X762" s="103">
        <f t="shared" si="441"/>
        <v>2.1582436899999999</v>
      </c>
      <c r="Y762" s="103">
        <f t="shared" si="442"/>
        <v>0</v>
      </c>
      <c r="Z762" s="114" t="str">
        <f t="shared" si="450"/>
        <v>A+J=</v>
      </c>
      <c r="AA762" s="108">
        <f t="shared" si="451"/>
        <v>45646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22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3"/>
      <c r="DH762" s="1"/>
      <c r="DI762" s="1"/>
      <c r="DJ762" s="1"/>
      <c r="DK762" s="1"/>
      <c r="DL762" s="1"/>
      <c r="DM762" s="1"/>
      <c r="DN762" s="1"/>
      <c r="DO762" s="1"/>
      <c r="DP762" s="1"/>
      <c r="DQ762" s="4"/>
      <c r="DR762" s="1"/>
      <c r="DS762" s="1"/>
      <c r="DT762" s="1"/>
      <c r="DU762" s="1"/>
      <c r="DV762" s="1"/>
      <c r="DW762" s="1"/>
    </row>
    <row r="763" spans="1:127" ht="15" x14ac:dyDescent="0.2">
      <c r="A763" s="102">
        <f t="shared" si="443"/>
        <v>45639</v>
      </c>
      <c r="B763" s="103">
        <f t="shared" si="435"/>
        <v>245.55512031999999</v>
      </c>
      <c r="C763" s="180">
        <f t="shared" si="453"/>
        <v>228.23639818268586</v>
      </c>
      <c r="D763" s="104">
        <f t="shared" si="444"/>
        <v>1143.3130000000001</v>
      </c>
      <c r="E763" s="105">
        <f t="shared" si="456"/>
        <v>1146.575</v>
      </c>
      <c r="F763" s="106">
        <f t="shared" si="457"/>
        <v>45586</v>
      </c>
      <c r="G763" s="107">
        <f t="shared" si="436"/>
        <v>2.8531119649648495E-3</v>
      </c>
      <c r="H763" s="108">
        <f t="shared" si="449"/>
        <v>45646</v>
      </c>
      <c r="I763" s="108">
        <f t="shared" si="437"/>
        <v>45646</v>
      </c>
      <c r="J763" s="109">
        <f t="shared" si="445"/>
        <v>21</v>
      </c>
      <c r="K763" s="109">
        <f t="shared" si="460"/>
        <v>16</v>
      </c>
      <c r="L763" s="8">
        <f t="shared" si="446"/>
        <v>1.0021730600000001</v>
      </c>
      <c r="M763" s="110">
        <f t="shared" si="459"/>
        <v>1.00285311</v>
      </c>
      <c r="N763" s="110">
        <f t="shared" si="454"/>
        <v>1.0634787023458574</v>
      </c>
      <c r="O763" s="103">
        <f t="shared" si="458"/>
        <v>1.0657897000000001</v>
      </c>
      <c r="P763" s="103">
        <f t="shared" si="438"/>
        <v>243.25200233999999</v>
      </c>
      <c r="Q763" s="11">
        <f t="shared" si="452"/>
        <v>0</v>
      </c>
      <c r="R763" s="30">
        <f t="shared" si="447"/>
        <v>0</v>
      </c>
      <c r="S763" s="8">
        <f t="shared" si="439"/>
        <v>0</v>
      </c>
      <c r="T763" s="113">
        <f t="shared" si="448"/>
        <v>0.16</v>
      </c>
      <c r="U763" s="111">
        <f t="shared" si="455"/>
        <v>16</v>
      </c>
      <c r="V763" s="111">
        <v>252</v>
      </c>
      <c r="W763" s="110">
        <f t="shared" si="440"/>
        <v>1.0094680330000001</v>
      </c>
      <c r="X763" s="103">
        <f t="shared" si="441"/>
        <v>2.3031179800000001</v>
      </c>
      <c r="Y763" s="103">
        <f t="shared" si="442"/>
        <v>0</v>
      </c>
      <c r="Z763" s="114" t="str">
        <f t="shared" si="450"/>
        <v>A+J=</v>
      </c>
      <c r="AA763" s="108">
        <f t="shared" si="451"/>
        <v>45646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22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3"/>
      <c r="DH763" s="1"/>
      <c r="DI763" s="1"/>
      <c r="DJ763" s="1"/>
      <c r="DK763" s="1"/>
      <c r="DL763" s="1"/>
      <c r="DM763" s="1"/>
      <c r="DN763" s="1"/>
      <c r="DO763" s="1"/>
      <c r="DP763" s="1"/>
      <c r="DQ763" s="4"/>
      <c r="DR763" s="1"/>
      <c r="DS763" s="1"/>
      <c r="DT763" s="1"/>
      <c r="DU763" s="1"/>
      <c r="DV763" s="1"/>
      <c r="DW763" s="1"/>
    </row>
    <row r="764" spans="1:127" ht="15" x14ac:dyDescent="0.2">
      <c r="A764" s="102">
        <f t="shared" si="443"/>
        <v>45640</v>
      </c>
      <c r="B764" s="103">
        <f t="shared" si="435"/>
        <v>245.73312224</v>
      </c>
      <c r="C764" s="180">
        <f t="shared" si="453"/>
        <v>228.23639818268586</v>
      </c>
      <c r="D764" s="104">
        <f t="shared" si="444"/>
        <v>1143.3130000000001</v>
      </c>
      <c r="E764" s="105">
        <f t="shared" si="456"/>
        <v>1146.575</v>
      </c>
      <c r="F764" s="106">
        <f t="shared" si="457"/>
        <v>45586</v>
      </c>
      <c r="G764" s="107">
        <f t="shared" si="436"/>
        <v>2.8531119649648495E-3</v>
      </c>
      <c r="H764" s="108">
        <f t="shared" si="449"/>
        <v>45646</v>
      </c>
      <c r="I764" s="108">
        <f t="shared" si="437"/>
        <v>45646</v>
      </c>
      <c r="J764" s="109">
        <f t="shared" si="445"/>
        <v>21</v>
      </c>
      <c r="K764" s="109">
        <f t="shared" si="460"/>
        <v>17</v>
      </c>
      <c r="L764" s="8">
        <f t="shared" si="446"/>
        <v>1.0023090299999999</v>
      </c>
      <c r="M764" s="110">
        <f t="shared" si="459"/>
        <v>1.00285311</v>
      </c>
      <c r="N764" s="110">
        <f t="shared" si="454"/>
        <v>1.0634787023458574</v>
      </c>
      <c r="O764" s="103">
        <f t="shared" si="458"/>
        <v>1.0659342999999999</v>
      </c>
      <c r="P764" s="103">
        <f t="shared" si="438"/>
        <v>243.28500532999999</v>
      </c>
      <c r="Q764" s="11">
        <f t="shared" si="452"/>
        <v>0</v>
      </c>
      <c r="R764" s="30">
        <f t="shared" si="447"/>
        <v>0</v>
      </c>
      <c r="S764" s="8">
        <f t="shared" si="439"/>
        <v>0</v>
      </c>
      <c r="T764" s="113">
        <f t="shared" si="448"/>
        <v>0.16</v>
      </c>
      <c r="U764" s="111">
        <f t="shared" si="455"/>
        <v>17</v>
      </c>
      <c r="V764" s="111">
        <v>252</v>
      </c>
      <c r="W764" s="110">
        <f t="shared" si="440"/>
        <v>1.0100627529999999</v>
      </c>
      <c r="X764" s="103">
        <f t="shared" si="441"/>
        <v>2.44811691</v>
      </c>
      <c r="Y764" s="103">
        <f t="shared" si="442"/>
        <v>0</v>
      </c>
      <c r="Z764" s="114" t="str">
        <f t="shared" si="450"/>
        <v>A+J=</v>
      </c>
      <c r="AA764" s="108">
        <f t="shared" si="451"/>
        <v>45646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22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3"/>
      <c r="DH764" s="1"/>
      <c r="DI764" s="1"/>
      <c r="DJ764" s="1"/>
      <c r="DK764" s="1"/>
      <c r="DL764" s="1"/>
      <c r="DM764" s="1"/>
      <c r="DN764" s="1"/>
      <c r="DO764" s="1"/>
      <c r="DP764" s="1"/>
      <c r="DQ764" s="4"/>
      <c r="DR764" s="1"/>
      <c r="DS764" s="1"/>
      <c r="DT764" s="1"/>
      <c r="DU764" s="1"/>
      <c r="DV764" s="1"/>
      <c r="DW764" s="1"/>
    </row>
    <row r="765" spans="1:127" ht="15" x14ac:dyDescent="0.2">
      <c r="A765" s="102">
        <f t="shared" si="443"/>
        <v>45641</v>
      </c>
      <c r="B765" s="103">
        <f t="shared" si="435"/>
        <v>245.73312224</v>
      </c>
      <c r="C765" s="180">
        <f t="shared" si="453"/>
        <v>228.23639818268586</v>
      </c>
      <c r="D765" s="104">
        <f t="shared" si="444"/>
        <v>1143.3130000000001</v>
      </c>
      <c r="E765" s="105">
        <f t="shared" si="456"/>
        <v>1146.575</v>
      </c>
      <c r="F765" s="106">
        <f t="shared" si="457"/>
        <v>45586</v>
      </c>
      <c r="G765" s="107">
        <f t="shared" si="436"/>
        <v>2.8531119649648495E-3</v>
      </c>
      <c r="H765" s="108">
        <f t="shared" si="449"/>
        <v>45646</v>
      </c>
      <c r="I765" s="108">
        <f t="shared" si="437"/>
        <v>45646</v>
      </c>
      <c r="J765" s="109">
        <f t="shared" si="445"/>
        <v>21</v>
      </c>
      <c r="K765" s="109">
        <f t="shared" si="460"/>
        <v>17</v>
      </c>
      <c r="L765" s="8">
        <f t="shared" si="446"/>
        <v>1.0023090299999999</v>
      </c>
      <c r="M765" s="110">
        <f t="shared" si="459"/>
        <v>1.00285311</v>
      </c>
      <c r="N765" s="110">
        <f t="shared" si="454"/>
        <v>1.0634787023458574</v>
      </c>
      <c r="O765" s="103">
        <f t="shared" si="458"/>
        <v>1.0659342999999999</v>
      </c>
      <c r="P765" s="103">
        <f t="shared" si="438"/>
        <v>243.28500532999999</v>
      </c>
      <c r="Q765" s="11">
        <f t="shared" si="452"/>
        <v>0</v>
      </c>
      <c r="R765" s="30">
        <f t="shared" si="447"/>
        <v>0</v>
      </c>
      <c r="S765" s="8">
        <f t="shared" si="439"/>
        <v>0</v>
      </c>
      <c r="T765" s="113">
        <f t="shared" si="448"/>
        <v>0.16</v>
      </c>
      <c r="U765" s="111">
        <f t="shared" si="455"/>
        <v>17</v>
      </c>
      <c r="V765" s="111">
        <v>252</v>
      </c>
      <c r="W765" s="110">
        <f t="shared" si="440"/>
        <v>1.0100627529999999</v>
      </c>
      <c r="X765" s="103">
        <f t="shared" si="441"/>
        <v>2.44811691</v>
      </c>
      <c r="Y765" s="103">
        <f t="shared" si="442"/>
        <v>0</v>
      </c>
      <c r="Z765" s="114" t="str">
        <f t="shared" si="450"/>
        <v>A+J=</v>
      </c>
      <c r="AA765" s="108">
        <f t="shared" si="451"/>
        <v>45646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22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3"/>
      <c r="DH765" s="1"/>
      <c r="DI765" s="1"/>
      <c r="DJ765" s="1"/>
      <c r="DK765" s="1"/>
      <c r="DL765" s="1"/>
      <c r="DM765" s="1"/>
      <c r="DN765" s="1"/>
      <c r="DO765" s="1"/>
      <c r="DP765" s="1"/>
      <c r="DQ765" s="4"/>
      <c r="DR765" s="1"/>
      <c r="DS765" s="1"/>
      <c r="DT765" s="1"/>
      <c r="DU765" s="1"/>
      <c r="DV765" s="1"/>
      <c r="DW765" s="1"/>
    </row>
    <row r="766" spans="1:127" ht="15" x14ac:dyDescent="0.2">
      <c r="A766" s="102">
        <f t="shared" si="443"/>
        <v>45642</v>
      </c>
      <c r="B766" s="103">
        <f t="shared" si="435"/>
        <v>245.73312224</v>
      </c>
      <c r="C766" s="180">
        <f t="shared" si="453"/>
        <v>228.23639818268586</v>
      </c>
      <c r="D766" s="104">
        <f t="shared" si="444"/>
        <v>1143.3130000000001</v>
      </c>
      <c r="E766" s="105">
        <f t="shared" si="456"/>
        <v>1146.575</v>
      </c>
      <c r="F766" s="106">
        <f t="shared" si="457"/>
        <v>45586</v>
      </c>
      <c r="G766" s="107">
        <f t="shared" si="436"/>
        <v>2.8531119649648495E-3</v>
      </c>
      <c r="H766" s="108">
        <f t="shared" si="449"/>
        <v>45646</v>
      </c>
      <c r="I766" s="108">
        <f t="shared" si="437"/>
        <v>45646</v>
      </c>
      <c r="J766" s="109">
        <f t="shared" si="445"/>
        <v>21</v>
      </c>
      <c r="K766" s="109">
        <f t="shared" si="460"/>
        <v>17</v>
      </c>
      <c r="L766" s="8">
        <f t="shared" si="446"/>
        <v>1.0023090299999999</v>
      </c>
      <c r="M766" s="110">
        <f t="shared" si="459"/>
        <v>1.00285311</v>
      </c>
      <c r="N766" s="110">
        <f t="shared" si="454"/>
        <v>1.0634787023458574</v>
      </c>
      <c r="O766" s="103">
        <f t="shared" si="458"/>
        <v>1.0659342999999999</v>
      </c>
      <c r="P766" s="103">
        <f t="shared" si="438"/>
        <v>243.28500532999999</v>
      </c>
      <c r="Q766" s="11">
        <f t="shared" si="452"/>
        <v>0</v>
      </c>
      <c r="R766" s="30">
        <f t="shared" si="447"/>
        <v>0</v>
      </c>
      <c r="S766" s="8">
        <f t="shared" si="439"/>
        <v>0</v>
      </c>
      <c r="T766" s="113">
        <f t="shared" si="448"/>
        <v>0.16</v>
      </c>
      <c r="U766" s="111">
        <f t="shared" si="455"/>
        <v>17</v>
      </c>
      <c r="V766" s="111">
        <v>252</v>
      </c>
      <c r="W766" s="110">
        <f t="shared" si="440"/>
        <v>1.0100627529999999</v>
      </c>
      <c r="X766" s="103">
        <f t="shared" si="441"/>
        <v>2.44811691</v>
      </c>
      <c r="Y766" s="103">
        <f t="shared" si="442"/>
        <v>0</v>
      </c>
      <c r="Z766" s="114" t="str">
        <f t="shared" si="450"/>
        <v>A+J=</v>
      </c>
      <c r="AA766" s="108">
        <f t="shared" si="451"/>
        <v>45646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22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3"/>
      <c r="DH766" s="1"/>
      <c r="DI766" s="1"/>
      <c r="DJ766" s="1"/>
      <c r="DK766" s="1"/>
      <c r="DL766" s="1"/>
      <c r="DM766" s="1"/>
      <c r="DN766" s="1"/>
      <c r="DO766" s="1"/>
      <c r="DP766" s="1"/>
      <c r="DQ766" s="4"/>
      <c r="DR766" s="1"/>
      <c r="DS766" s="1"/>
      <c r="DT766" s="1"/>
      <c r="DU766" s="1"/>
      <c r="DV766" s="1"/>
      <c r="DW766" s="1"/>
    </row>
    <row r="767" spans="1:127" ht="15" x14ac:dyDescent="0.2">
      <c r="A767" s="102">
        <f t="shared" si="443"/>
        <v>45643</v>
      </c>
      <c r="B767" s="103">
        <f t="shared" si="435"/>
        <v>245.91125317999999</v>
      </c>
      <c r="C767" s="180">
        <f t="shared" si="453"/>
        <v>228.23639818268586</v>
      </c>
      <c r="D767" s="104">
        <f t="shared" si="444"/>
        <v>1143.3130000000001</v>
      </c>
      <c r="E767" s="105">
        <f t="shared" si="456"/>
        <v>1146.575</v>
      </c>
      <c r="F767" s="106">
        <f t="shared" si="457"/>
        <v>45586</v>
      </c>
      <c r="G767" s="107">
        <f t="shared" si="436"/>
        <v>2.8531119649648495E-3</v>
      </c>
      <c r="H767" s="108">
        <f t="shared" si="449"/>
        <v>45646</v>
      </c>
      <c r="I767" s="108">
        <f t="shared" si="437"/>
        <v>45646</v>
      </c>
      <c r="J767" s="109">
        <f t="shared" si="445"/>
        <v>21</v>
      </c>
      <c r="K767" s="109">
        <f t="shared" si="460"/>
        <v>18</v>
      </c>
      <c r="L767" s="8">
        <f t="shared" si="446"/>
        <v>1.0024450199999999</v>
      </c>
      <c r="M767" s="110">
        <f t="shared" si="459"/>
        <v>1.00285311</v>
      </c>
      <c r="N767" s="110">
        <f t="shared" si="454"/>
        <v>1.0634787023458574</v>
      </c>
      <c r="O767" s="103">
        <f t="shared" si="458"/>
        <v>1.06607892</v>
      </c>
      <c r="P767" s="103">
        <f t="shared" si="438"/>
        <v>243.31801286999999</v>
      </c>
      <c r="Q767" s="11">
        <f t="shared" si="452"/>
        <v>0</v>
      </c>
      <c r="R767" s="30">
        <f t="shared" si="447"/>
        <v>0</v>
      </c>
      <c r="S767" s="8">
        <f t="shared" si="439"/>
        <v>0</v>
      </c>
      <c r="T767" s="113">
        <f t="shared" si="448"/>
        <v>0.16</v>
      </c>
      <c r="U767" s="111">
        <f t="shared" si="455"/>
        <v>18</v>
      </c>
      <c r="V767" s="111">
        <v>252</v>
      </c>
      <c r="W767" s="110">
        <f t="shared" si="440"/>
        <v>1.0106578230000001</v>
      </c>
      <c r="X767" s="103">
        <f t="shared" si="441"/>
        <v>2.5932403100000001</v>
      </c>
      <c r="Y767" s="103">
        <f t="shared" si="442"/>
        <v>0</v>
      </c>
      <c r="Z767" s="114" t="str">
        <f t="shared" si="450"/>
        <v>A+J=</v>
      </c>
      <c r="AA767" s="108">
        <f t="shared" si="451"/>
        <v>45646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22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3"/>
      <c r="DH767" s="1"/>
      <c r="DI767" s="1"/>
      <c r="DJ767" s="1"/>
      <c r="DK767" s="1"/>
      <c r="DL767" s="1"/>
      <c r="DM767" s="1"/>
      <c r="DN767" s="1"/>
      <c r="DO767" s="1"/>
      <c r="DP767" s="1"/>
      <c r="DQ767" s="4"/>
      <c r="DR767" s="1"/>
      <c r="DS767" s="1"/>
      <c r="DT767" s="1"/>
      <c r="DU767" s="1"/>
      <c r="DV767" s="1"/>
      <c r="DW767" s="1"/>
    </row>
    <row r="768" spans="1:127" ht="15" x14ac:dyDescent="0.2">
      <c r="A768" s="102">
        <f t="shared" si="443"/>
        <v>45644</v>
      </c>
      <c r="B768" s="103">
        <f t="shared" si="435"/>
        <v>246.08951575</v>
      </c>
      <c r="C768" s="180">
        <f t="shared" si="453"/>
        <v>228.23639818268586</v>
      </c>
      <c r="D768" s="104">
        <f t="shared" si="444"/>
        <v>1143.3130000000001</v>
      </c>
      <c r="E768" s="105">
        <f t="shared" si="456"/>
        <v>1146.575</v>
      </c>
      <c r="F768" s="106">
        <f t="shared" si="457"/>
        <v>45586</v>
      </c>
      <c r="G768" s="107">
        <f t="shared" si="436"/>
        <v>2.8531119649648495E-3</v>
      </c>
      <c r="H768" s="108">
        <f t="shared" si="449"/>
        <v>45646</v>
      </c>
      <c r="I768" s="108">
        <f t="shared" si="437"/>
        <v>45646</v>
      </c>
      <c r="J768" s="109">
        <f t="shared" si="445"/>
        <v>21</v>
      </c>
      <c r="K768" s="109">
        <f t="shared" si="460"/>
        <v>19</v>
      </c>
      <c r="L768" s="8">
        <f t="shared" si="446"/>
        <v>1.00258103</v>
      </c>
      <c r="M768" s="110">
        <f t="shared" si="459"/>
        <v>1.00285311</v>
      </c>
      <c r="N768" s="110">
        <f t="shared" si="454"/>
        <v>1.0634787023458574</v>
      </c>
      <c r="O768" s="103">
        <f t="shared" si="458"/>
        <v>1.06622357</v>
      </c>
      <c r="P768" s="103">
        <f t="shared" si="438"/>
        <v>243.35102727</v>
      </c>
      <c r="Q768" s="11">
        <f t="shared" si="452"/>
        <v>0</v>
      </c>
      <c r="R768" s="30">
        <f t="shared" si="447"/>
        <v>0</v>
      </c>
      <c r="S768" s="8">
        <f t="shared" si="439"/>
        <v>0</v>
      </c>
      <c r="T768" s="113">
        <f t="shared" si="448"/>
        <v>0.16</v>
      </c>
      <c r="U768" s="111">
        <f t="shared" si="455"/>
        <v>19</v>
      </c>
      <c r="V768" s="111">
        <v>252</v>
      </c>
      <c r="W768" s="110">
        <f t="shared" si="440"/>
        <v>1.0112532439999999</v>
      </c>
      <c r="X768" s="103">
        <f t="shared" si="441"/>
        <v>2.73848848</v>
      </c>
      <c r="Y768" s="103">
        <f t="shared" si="442"/>
        <v>0</v>
      </c>
      <c r="Z768" s="114" t="str">
        <f t="shared" si="450"/>
        <v>A+J=</v>
      </c>
      <c r="AA768" s="108">
        <f t="shared" si="451"/>
        <v>45646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22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3"/>
      <c r="DH768" s="1"/>
      <c r="DI768" s="1"/>
      <c r="DJ768" s="1"/>
      <c r="DK768" s="1"/>
      <c r="DL768" s="1"/>
      <c r="DM768" s="1"/>
      <c r="DN768" s="1"/>
      <c r="DO768" s="1"/>
      <c r="DP768" s="1"/>
      <c r="DQ768" s="4"/>
      <c r="DR768" s="1"/>
      <c r="DS768" s="1"/>
      <c r="DT768" s="1"/>
      <c r="DU768" s="1"/>
      <c r="DV768" s="1"/>
      <c r="DW768" s="1"/>
    </row>
    <row r="769" spans="1:127" ht="15" x14ac:dyDescent="0.2">
      <c r="A769" s="102">
        <f t="shared" si="443"/>
        <v>45645</v>
      </c>
      <c r="B769" s="103">
        <f t="shared" si="435"/>
        <v>246.26790513</v>
      </c>
      <c r="C769" s="180">
        <f t="shared" si="453"/>
        <v>228.23639818268586</v>
      </c>
      <c r="D769" s="104">
        <f t="shared" si="444"/>
        <v>1143.3130000000001</v>
      </c>
      <c r="E769" s="105">
        <f t="shared" si="456"/>
        <v>1146.575</v>
      </c>
      <c r="F769" s="106">
        <f t="shared" si="457"/>
        <v>45586</v>
      </c>
      <c r="G769" s="107">
        <f t="shared" si="436"/>
        <v>2.8531119649648495E-3</v>
      </c>
      <c r="H769" s="108">
        <f t="shared" si="449"/>
        <v>45646</v>
      </c>
      <c r="I769" s="108">
        <f t="shared" si="437"/>
        <v>45646</v>
      </c>
      <c r="J769" s="109">
        <f t="shared" si="445"/>
        <v>21</v>
      </c>
      <c r="K769" s="109">
        <f t="shared" si="460"/>
        <v>20</v>
      </c>
      <c r="L769" s="8">
        <f t="shared" si="446"/>
        <v>1.0027170599999999</v>
      </c>
      <c r="M769" s="110">
        <f t="shared" si="459"/>
        <v>1.00285311</v>
      </c>
      <c r="N769" s="110">
        <f t="shared" si="454"/>
        <v>1.0634787023458574</v>
      </c>
      <c r="O769" s="103">
        <f t="shared" si="458"/>
        <v>1.0663682299999999</v>
      </c>
      <c r="P769" s="103">
        <f t="shared" si="438"/>
        <v>243.38404395000001</v>
      </c>
      <c r="Q769" s="11">
        <f t="shared" si="452"/>
        <v>0</v>
      </c>
      <c r="R769" s="30">
        <f t="shared" si="447"/>
        <v>0</v>
      </c>
      <c r="S769" s="8">
        <f t="shared" si="439"/>
        <v>0</v>
      </c>
      <c r="T769" s="113">
        <f t="shared" si="448"/>
        <v>0.16</v>
      </c>
      <c r="U769" s="111">
        <f t="shared" si="455"/>
        <v>20</v>
      </c>
      <c r="V769" s="111">
        <v>252</v>
      </c>
      <c r="W769" s="110">
        <f t="shared" si="440"/>
        <v>1.0118490149999999</v>
      </c>
      <c r="X769" s="103">
        <f t="shared" si="441"/>
        <v>2.8838611799999998</v>
      </c>
      <c r="Y769" s="103">
        <f t="shared" si="442"/>
        <v>0</v>
      </c>
      <c r="Z769" s="114" t="str">
        <f t="shared" si="450"/>
        <v>A+J=</v>
      </c>
      <c r="AA769" s="108">
        <f t="shared" si="451"/>
        <v>45646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22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3"/>
      <c r="DH769" s="1"/>
      <c r="DI769" s="1"/>
      <c r="DJ769" s="1"/>
      <c r="DK769" s="1"/>
      <c r="DL769" s="1"/>
      <c r="DM769" s="1"/>
      <c r="DN769" s="1"/>
      <c r="DO769" s="1"/>
      <c r="DP769" s="1"/>
      <c r="DQ769" s="4"/>
      <c r="DR769" s="1"/>
      <c r="DS769" s="1"/>
      <c r="DT769" s="1"/>
      <c r="DU769" s="1"/>
      <c r="DV769" s="1"/>
      <c r="DW769" s="1"/>
    </row>
    <row r="770" spans="1:127" ht="15" x14ac:dyDescent="0.2">
      <c r="A770" s="102">
        <f t="shared" si="443"/>
        <v>45646</v>
      </c>
      <c r="B770" s="103">
        <f t="shared" si="435"/>
        <v>246.44642646</v>
      </c>
      <c r="C770" s="180">
        <f t="shared" si="453"/>
        <v>228.23639818268586</v>
      </c>
      <c r="D770" s="104">
        <f t="shared" si="444"/>
        <v>1143.3130000000001</v>
      </c>
      <c r="E770" s="105">
        <f t="shared" si="456"/>
        <v>1146.575</v>
      </c>
      <c r="F770" s="106">
        <f t="shared" si="457"/>
        <v>45586</v>
      </c>
      <c r="G770" s="107">
        <f t="shared" si="436"/>
        <v>2.8531119649648495E-3</v>
      </c>
      <c r="H770" s="108">
        <f t="shared" si="449"/>
        <v>45677</v>
      </c>
      <c r="I770" s="108">
        <f t="shared" si="437"/>
        <v>45646</v>
      </c>
      <c r="J770" s="109">
        <f t="shared" si="445"/>
        <v>21</v>
      </c>
      <c r="K770" s="109">
        <f t="shared" si="460"/>
        <v>21</v>
      </c>
      <c r="L770" s="8">
        <f t="shared" si="446"/>
        <v>1.00285311</v>
      </c>
      <c r="M770" s="110">
        <f t="shared" si="459"/>
        <v>1.00285311</v>
      </c>
      <c r="N770" s="110">
        <f t="shared" si="454"/>
        <v>1.0634787023458574</v>
      </c>
      <c r="O770" s="103">
        <f t="shared" si="458"/>
        <v>1.0665129200000001</v>
      </c>
      <c r="P770" s="103">
        <f t="shared" si="438"/>
        <v>243.41706747000001</v>
      </c>
      <c r="Q770" s="11">
        <f t="shared" si="452"/>
        <v>25</v>
      </c>
      <c r="R770" s="30">
        <f t="shared" si="447"/>
        <v>8.0578999999999998E-2</v>
      </c>
      <c r="S770" s="8">
        <f t="shared" si="439"/>
        <v>19.614303870000001</v>
      </c>
      <c r="T770" s="113">
        <f t="shared" si="448"/>
        <v>0.16</v>
      </c>
      <c r="U770" s="111">
        <f t="shared" si="455"/>
        <v>21</v>
      </c>
      <c r="V770" s="111">
        <v>252</v>
      </c>
      <c r="W770" s="110">
        <f t="shared" si="440"/>
        <v>1.0124451379999999</v>
      </c>
      <c r="X770" s="103">
        <f t="shared" si="441"/>
        <v>3.02935899</v>
      </c>
      <c r="Y770" s="103">
        <f t="shared" si="442"/>
        <v>22.643662859999999</v>
      </c>
      <c r="Z770" s="114" t="str">
        <f t="shared" si="450"/>
        <v>A+J=</v>
      </c>
      <c r="AA770" s="108">
        <f t="shared" si="451"/>
        <v>45646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22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3"/>
      <c r="DH770" s="1"/>
      <c r="DI770" s="1"/>
      <c r="DJ770" s="1"/>
      <c r="DK770" s="1"/>
      <c r="DL770" s="1"/>
      <c r="DM770" s="1"/>
      <c r="DN770" s="1"/>
      <c r="DO770" s="1"/>
      <c r="DP770" s="1"/>
      <c r="DQ770" s="4"/>
      <c r="DR770" s="1"/>
      <c r="DS770" s="1"/>
      <c r="DT770" s="1"/>
      <c r="DU770" s="1"/>
      <c r="DV770" s="1"/>
      <c r="DW770" s="1"/>
    </row>
    <row r="771" spans="1:127" ht="15" x14ac:dyDescent="0.2">
      <c r="A771" s="102">
        <f t="shared" si="443"/>
        <v>45647</v>
      </c>
      <c r="B771" s="103">
        <f t="shared" si="435"/>
        <v>223.96819554000001</v>
      </c>
      <c r="C771" s="180">
        <f t="shared" si="453"/>
        <v>209.84533746304638</v>
      </c>
      <c r="D771" s="104">
        <f t="shared" si="444"/>
        <v>1143.3130000000001</v>
      </c>
      <c r="E771" s="105">
        <f t="shared" si="456"/>
        <v>1146.575</v>
      </c>
      <c r="F771" s="106">
        <f t="shared" si="457"/>
        <v>45616</v>
      </c>
      <c r="G771" s="107">
        <f t="shared" si="436"/>
        <v>2.8531119649648495E-3</v>
      </c>
      <c r="H771" s="108">
        <f t="shared" si="449"/>
        <v>45677</v>
      </c>
      <c r="I771" s="108">
        <f t="shared" si="437"/>
        <v>45677</v>
      </c>
      <c r="J771" s="109">
        <f t="shared" si="445"/>
        <v>19</v>
      </c>
      <c r="K771" s="109">
        <f t="shared" si="460"/>
        <v>1</v>
      </c>
      <c r="L771" s="8">
        <f t="shared" si="446"/>
        <v>1.0001499599999999</v>
      </c>
      <c r="M771" s="110">
        <f t="shared" si="459"/>
        <v>1.00285311</v>
      </c>
      <c r="N771" s="110">
        <f t="shared" si="454"/>
        <v>1.0665129240663074</v>
      </c>
      <c r="O771" s="103">
        <f t="shared" si="458"/>
        <v>1.06667285</v>
      </c>
      <c r="P771" s="103">
        <f t="shared" si="438"/>
        <v>223.83632417000001</v>
      </c>
      <c r="Q771" s="11">
        <f t="shared" si="452"/>
        <v>0</v>
      </c>
      <c r="R771" s="30">
        <f t="shared" si="447"/>
        <v>0</v>
      </c>
      <c r="S771" s="8">
        <f t="shared" si="439"/>
        <v>0</v>
      </c>
      <c r="T771" s="113">
        <f t="shared" si="448"/>
        <v>0.16</v>
      </c>
      <c r="U771" s="111">
        <f t="shared" si="455"/>
        <v>1</v>
      </c>
      <c r="V771" s="111">
        <v>252</v>
      </c>
      <c r="W771" s="110">
        <f t="shared" si="440"/>
        <v>1.0005891419999999</v>
      </c>
      <c r="X771" s="103">
        <f t="shared" si="441"/>
        <v>0.13187136999999999</v>
      </c>
      <c r="Y771" s="103">
        <f t="shared" si="442"/>
        <v>0</v>
      </c>
      <c r="Z771" s="114" t="str">
        <f t="shared" si="450"/>
        <v>A+J=</v>
      </c>
      <c r="AA771" s="108">
        <f t="shared" si="451"/>
        <v>45677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22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3"/>
      <c r="DH771" s="1"/>
      <c r="DI771" s="1"/>
      <c r="DJ771" s="1"/>
      <c r="DK771" s="1"/>
      <c r="DL771" s="1"/>
      <c r="DM771" s="1"/>
      <c r="DN771" s="1"/>
      <c r="DO771" s="1"/>
      <c r="DP771" s="1"/>
      <c r="DQ771" s="4"/>
      <c r="DR771" s="1"/>
      <c r="DS771" s="1"/>
      <c r="DT771" s="1"/>
      <c r="DU771" s="1"/>
      <c r="DV771" s="1"/>
      <c r="DW771" s="1"/>
    </row>
    <row r="772" spans="1:127" ht="15" x14ac:dyDescent="0.2">
      <c r="A772" s="102">
        <f t="shared" si="443"/>
        <v>45648</v>
      </c>
      <c r="B772" s="103">
        <f t="shared" si="435"/>
        <v>223.96819554000001</v>
      </c>
      <c r="C772" s="180">
        <f t="shared" si="453"/>
        <v>209.84533746304638</v>
      </c>
      <c r="D772" s="104">
        <f t="shared" si="444"/>
        <v>1143.3130000000001</v>
      </c>
      <c r="E772" s="105">
        <f t="shared" si="456"/>
        <v>1146.575</v>
      </c>
      <c r="F772" s="106">
        <f t="shared" si="457"/>
        <v>45616</v>
      </c>
      <c r="G772" s="107">
        <f t="shared" si="436"/>
        <v>2.8531119649648495E-3</v>
      </c>
      <c r="H772" s="108">
        <f t="shared" si="449"/>
        <v>45677</v>
      </c>
      <c r="I772" s="108">
        <f t="shared" si="437"/>
        <v>45677</v>
      </c>
      <c r="J772" s="109">
        <f t="shared" si="445"/>
        <v>19</v>
      </c>
      <c r="K772" s="109">
        <f t="shared" si="460"/>
        <v>1</v>
      </c>
      <c r="L772" s="8">
        <f t="shared" si="446"/>
        <v>1.0001499599999999</v>
      </c>
      <c r="M772" s="110">
        <f t="shared" si="459"/>
        <v>1.00285311</v>
      </c>
      <c r="N772" s="110">
        <f t="shared" si="454"/>
        <v>1.0665129240663074</v>
      </c>
      <c r="O772" s="103">
        <f t="shared" si="458"/>
        <v>1.06667285</v>
      </c>
      <c r="P772" s="103">
        <f t="shared" si="438"/>
        <v>223.83632417000001</v>
      </c>
      <c r="Q772" s="11">
        <f t="shared" si="452"/>
        <v>0</v>
      </c>
      <c r="R772" s="30">
        <f t="shared" si="447"/>
        <v>0</v>
      </c>
      <c r="S772" s="8">
        <f t="shared" si="439"/>
        <v>0</v>
      </c>
      <c r="T772" s="113">
        <f t="shared" si="448"/>
        <v>0.16</v>
      </c>
      <c r="U772" s="111">
        <f t="shared" si="455"/>
        <v>1</v>
      </c>
      <c r="V772" s="111">
        <v>252</v>
      </c>
      <c r="W772" s="110">
        <f t="shared" si="440"/>
        <v>1.0005891419999999</v>
      </c>
      <c r="X772" s="103">
        <f t="shared" si="441"/>
        <v>0.13187136999999999</v>
      </c>
      <c r="Y772" s="103">
        <f t="shared" si="442"/>
        <v>0</v>
      </c>
      <c r="Z772" s="114" t="str">
        <f t="shared" si="450"/>
        <v>A+J=</v>
      </c>
      <c r="AA772" s="108">
        <f t="shared" si="451"/>
        <v>45677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22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3"/>
      <c r="DH772" s="1"/>
      <c r="DI772" s="1"/>
      <c r="DJ772" s="1"/>
      <c r="DK772" s="1"/>
      <c r="DL772" s="1"/>
      <c r="DM772" s="1"/>
      <c r="DN772" s="1"/>
      <c r="DO772" s="1"/>
      <c r="DP772" s="1"/>
      <c r="DQ772" s="4"/>
      <c r="DR772" s="1"/>
      <c r="DS772" s="1"/>
      <c r="DT772" s="1"/>
      <c r="DU772" s="1"/>
      <c r="DV772" s="1"/>
      <c r="DW772" s="1"/>
    </row>
    <row r="773" spans="1:127" ht="15" x14ac:dyDescent="0.2">
      <c r="A773" s="102">
        <f t="shared" si="443"/>
        <v>45649</v>
      </c>
      <c r="B773" s="103">
        <f t="shared" si="435"/>
        <v>223.96819554000001</v>
      </c>
      <c r="C773" s="180">
        <f t="shared" si="453"/>
        <v>209.84533746304638</v>
      </c>
      <c r="D773" s="104">
        <f t="shared" si="444"/>
        <v>1143.3130000000001</v>
      </c>
      <c r="E773" s="105">
        <f t="shared" si="456"/>
        <v>1146.575</v>
      </c>
      <c r="F773" s="106">
        <f t="shared" si="457"/>
        <v>45616</v>
      </c>
      <c r="G773" s="107">
        <f t="shared" si="436"/>
        <v>2.8531119649648495E-3</v>
      </c>
      <c r="H773" s="108">
        <f t="shared" si="449"/>
        <v>45677</v>
      </c>
      <c r="I773" s="108">
        <f t="shared" si="437"/>
        <v>45677</v>
      </c>
      <c r="J773" s="109">
        <f t="shared" si="445"/>
        <v>19</v>
      </c>
      <c r="K773" s="109">
        <f t="shared" si="460"/>
        <v>1</v>
      </c>
      <c r="L773" s="8">
        <f t="shared" si="446"/>
        <v>1.0001499599999999</v>
      </c>
      <c r="M773" s="110">
        <f t="shared" si="459"/>
        <v>1.00285311</v>
      </c>
      <c r="N773" s="110">
        <f t="shared" si="454"/>
        <v>1.0665129240663074</v>
      </c>
      <c r="O773" s="103">
        <f t="shared" si="458"/>
        <v>1.06667285</v>
      </c>
      <c r="P773" s="103">
        <f t="shared" si="438"/>
        <v>223.83632417000001</v>
      </c>
      <c r="Q773" s="11">
        <f t="shared" si="452"/>
        <v>0</v>
      </c>
      <c r="R773" s="30">
        <f t="shared" si="447"/>
        <v>0</v>
      </c>
      <c r="S773" s="8">
        <f t="shared" si="439"/>
        <v>0</v>
      </c>
      <c r="T773" s="113">
        <f t="shared" si="448"/>
        <v>0.16</v>
      </c>
      <c r="U773" s="111">
        <f t="shared" si="455"/>
        <v>1</v>
      </c>
      <c r="V773" s="111">
        <v>252</v>
      </c>
      <c r="W773" s="110">
        <f t="shared" si="440"/>
        <v>1.0005891419999999</v>
      </c>
      <c r="X773" s="103">
        <f t="shared" si="441"/>
        <v>0.13187136999999999</v>
      </c>
      <c r="Y773" s="103">
        <f t="shared" si="442"/>
        <v>0</v>
      </c>
      <c r="Z773" s="114" t="str">
        <f t="shared" si="450"/>
        <v>A+J=</v>
      </c>
      <c r="AA773" s="108">
        <f t="shared" si="451"/>
        <v>45677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22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3"/>
      <c r="DH773" s="1"/>
      <c r="DI773" s="1"/>
      <c r="DJ773" s="1"/>
      <c r="DK773" s="1"/>
      <c r="DL773" s="1"/>
      <c r="DM773" s="1"/>
      <c r="DN773" s="1"/>
      <c r="DO773" s="1"/>
      <c r="DP773" s="1"/>
      <c r="DQ773" s="4"/>
      <c r="DR773" s="1"/>
      <c r="DS773" s="1"/>
      <c r="DT773" s="1"/>
      <c r="DU773" s="1"/>
      <c r="DV773" s="1"/>
      <c r="DW773" s="1"/>
    </row>
    <row r="774" spans="1:127" ht="15" x14ac:dyDescent="0.2">
      <c r="A774" s="102">
        <f t="shared" si="443"/>
        <v>45650</v>
      </c>
      <c r="B774" s="103">
        <f t="shared" si="435"/>
        <v>224.13375078999999</v>
      </c>
      <c r="C774" s="180">
        <f t="shared" si="453"/>
        <v>209.84533746304638</v>
      </c>
      <c r="D774" s="104">
        <f t="shared" si="444"/>
        <v>1143.3130000000001</v>
      </c>
      <c r="E774" s="105">
        <f t="shared" si="456"/>
        <v>1146.575</v>
      </c>
      <c r="F774" s="106">
        <f t="shared" si="457"/>
        <v>45616</v>
      </c>
      <c r="G774" s="107">
        <f t="shared" si="436"/>
        <v>2.8531119649648495E-3</v>
      </c>
      <c r="H774" s="108">
        <f t="shared" si="449"/>
        <v>45677</v>
      </c>
      <c r="I774" s="108">
        <f t="shared" si="437"/>
        <v>45677</v>
      </c>
      <c r="J774" s="109">
        <f t="shared" si="445"/>
        <v>19</v>
      </c>
      <c r="K774" s="109">
        <f t="shared" si="460"/>
        <v>2</v>
      </c>
      <c r="L774" s="8">
        <f t="shared" si="446"/>
        <v>1.0002999400000001</v>
      </c>
      <c r="M774" s="110">
        <f t="shared" si="459"/>
        <v>1.00285311</v>
      </c>
      <c r="N774" s="110">
        <f t="shared" si="454"/>
        <v>1.0665129240663074</v>
      </c>
      <c r="O774" s="103">
        <f t="shared" si="458"/>
        <v>1.06683281</v>
      </c>
      <c r="P774" s="103">
        <f t="shared" si="438"/>
        <v>223.86989102999999</v>
      </c>
      <c r="Q774" s="11">
        <f t="shared" si="452"/>
        <v>0</v>
      </c>
      <c r="R774" s="30">
        <f t="shared" si="447"/>
        <v>0</v>
      </c>
      <c r="S774" s="8">
        <f t="shared" si="439"/>
        <v>0</v>
      </c>
      <c r="T774" s="113">
        <f t="shared" si="448"/>
        <v>0.16</v>
      </c>
      <c r="U774" s="111">
        <f t="shared" si="455"/>
        <v>2</v>
      </c>
      <c r="V774" s="111">
        <v>252</v>
      </c>
      <c r="W774" s="110">
        <f t="shared" si="440"/>
        <v>1.0011786300000001</v>
      </c>
      <c r="X774" s="103">
        <f t="shared" si="441"/>
        <v>0.26385976</v>
      </c>
      <c r="Y774" s="103">
        <f t="shared" si="442"/>
        <v>0</v>
      </c>
      <c r="Z774" s="114" t="str">
        <f t="shared" si="450"/>
        <v>A+J=</v>
      </c>
      <c r="AA774" s="108">
        <f t="shared" si="451"/>
        <v>45677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22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3"/>
      <c r="DH774" s="1"/>
      <c r="DI774" s="1"/>
      <c r="DJ774" s="1"/>
      <c r="DK774" s="1"/>
      <c r="DL774" s="1"/>
      <c r="DM774" s="1"/>
      <c r="DN774" s="1"/>
      <c r="DO774" s="1"/>
      <c r="DP774" s="1"/>
      <c r="DQ774" s="4"/>
      <c r="DR774" s="1"/>
      <c r="DS774" s="1"/>
      <c r="DT774" s="1"/>
      <c r="DU774" s="1"/>
      <c r="DV774" s="1"/>
      <c r="DW774" s="1"/>
    </row>
    <row r="775" spans="1:127" ht="15" x14ac:dyDescent="0.2">
      <c r="A775" s="102">
        <f t="shared" si="443"/>
        <v>45651</v>
      </c>
      <c r="B775" s="103">
        <f t="shared" si="435"/>
        <v>224.29943005999999</v>
      </c>
      <c r="C775" s="180">
        <f t="shared" si="453"/>
        <v>209.84533746304638</v>
      </c>
      <c r="D775" s="104">
        <f t="shared" si="444"/>
        <v>1143.3130000000001</v>
      </c>
      <c r="E775" s="105">
        <f t="shared" si="456"/>
        <v>1146.575</v>
      </c>
      <c r="F775" s="106">
        <f t="shared" si="457"/>
        <v>45616</v>
      </c>
      <c r="G775" s="107">
        <f t="shared" si="436"/>
        <v>2.8531119649648495E-3</v>
      </c>
      <c r="H775" s="108">
        <f t="shared" si="449"/>
        <v>45677</v>
      </c>
      <c r="I775" s="108">
        <f t="shared" si="437"/>
        <v>45677</v>
      </c>
      <c r="J775" s="109">
        <f t="shared" si="445"/>
        <v>19</v>
      </c>
      <c r="K775" s="109">
        <f t="shared" si="460"/>
        <v>3</v>
      </c>
      <c r="L775" s="8">
        <f t="shared" si="446"/>
        <v>1.0004499499999999</v>
      </c>
      <c r="M775" s="110">
        <f t="shared" si="459"/>
        <v>1.00285311</v>
      </c>
      <c r="N775" s="110">
        <f t="shared" si="454"/>
        <v>1.0665129240663074</v>
      </c>
      <c r="O775" s="103">
        <f t="shared" si="458"/>
        <v>1.0669928</v>
      </c>
      <c r="P775" s="103">
        <f t="shared" si="438"/>
        <v>223.90346417999999</v>
      </c>
      <c r="Q775" s="11">
        <f t="shared" si="452"/>
        <v>0</v>
      </c>
      <c r="R775" s="30">
        <f t="shared" si="447"/>
        <v>0</v>
      </c>
      <c r="S775" s="8">
        <f t="shared" si="439"/>
        <v>0</v>
      </c>
      <c r="T775" s="113">
        <f t="shared" si="448"/>
        <v>0.16</v>
      </c>
      <c r="U775" s="111">
        <f t="shared" si="455"/>
        <v>3</v>
      </c>
      <c r="V775" s="111">
        <v>252</v>
      </c>
      <c r="W775" s="110">
        <f t="shared" si="440"/>
        <v>1.001768467</v>
      </c>
      <c r="X775" s="103">
        <f t="shared" si="441"/>
        <v>0.39596587999999999</v>
      </c>
      <c r="Y775" s="103">
        <f t="shared" si="442"/>
        <v>0</v>
      </c>
      <c r="Z775" s="114" t="str">
        <f t="shared" si="450"/>
        <v>A+J=</v>
      </c>
      <c r="AA775" s="108">
        <f t="shared" si="451"/>
        <v>45677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22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3"/>
      <c r="DH775" s="1"/>
      <c r="DI775" s="1"/>
      <c r="DJ775" s="1"/>
      <c r="DK775" s="1"/>
      <c r="DL775" s="1"/>
      <c r="DM775" s="1"/>
      <c r="DN775" s="1"/>
      <c r="DO775" s="1"/>
      <c r="DP775" s="1"/>
      <c r="DQ775" s="4"/>
      <c r="DR775" s="1"/>
      <c r="DS775" s="1"/>
      <c r="DT775" s="1"/>
      <c r="DU775" s="1"/>
      <c r="DV775" s="1"/>
      <c r="DW775" s="1"/>
    </row>
    <row r="776" spans="1:127" ht="15" x14ac:dyDescent="0.2">
      <c r="A776" s="102">
        <f t="shared" si="443"/>
        <v>45652</v>
      </c>
      <c r="B776" s="103">
        <f t="shared" si="435"/>
        <v>224.29943005999999</v>
      </c>
      <c r="C776" s="180">
        <f t="shared" si="453"/>
        <v>209.84533746304638</v>
      </c>
      <c r="D776" s="104">
        <f t="shared" si="444"/>
        <v>1143.3130000000001</v>
      </c>
      <c r="E776" s="105">
        <f t="shared" si="456"/>
        <v>1146.575</v>
      </c>
      <c r="F776" s="106">
        <f t="shared" si="457"/>
        <v>45616</v>
      </c>
      <c r="G776" s="107">
        <f t="shared" si="436"/>
        <v>2.8531119649648495E-3</v>
      </c>
      <c r="H776" s="108">
        <f t="shared" si="449"/>
        <v>45677</v>
      </c>
      <c r="I776" s="108">
        <f t="shared" si="437"/>
        <v>45677</v>
      </c>
      <c r="J776" s="109">
        <f t="shared" si="445"/>
        <v>19</v>
      </c>
      <c r="K776" s="109">
        <f t="shared" si="460"/>
        <v>3</v>
      </c>
      <c r="L776" s="8">
        <f t="shared" si="446"/>
        <v>1.0004499499999999</v>
      </c>
      <c r="M776" s="110">
        <f t="shared" si="459"/>
        <v>1.00285311</v>
      </c>
      <c r="N776" s="110">
        <f t="shared" si="454"/>
        <v>1.0665129240663074</v>
      </c>
      <c r="O776" s="103">
        <f t="shared" si="458"/>
        <v>1.0669928</v>
      </c>
      <c r="P776" s="103">
        <f t="shared" si="438"/>
        <v>223.90346417999999</v>
      </c>
      <c r="Q776" s="11">
        <f t="shared" si="452"/>
        <v>0</v>
      </c>
      <c r="R776" s="30">
        <f t="shared" si="447"/>
        <v>0</v>
      </c>
      <c r="S776" s="8">
        <f t="shared" si="439"/>
        <v>0</v>
      </c>
      <c r="T776" s="113">
        <f t="shared" si="448"/>
        <v>0.16</v>
      </c>
      <c r="U776" s="111">
        <f t="shared" si="455"/>
        <v>3</v>
      </c>
      <c r="V776" s="111">
        <v>252</v>
      </c>
      <c r="W776" s="110">
        <f t="shared" si="440"/>
        <v>1.001768467</v>
      </c>
      <c r="X776" s="103">
        <f t="shared" si="441"/>
        <v>0.39596587999999999</v>
      </c>
      <c r="Y776" s="103">
        <f t="shared" si="442"/>
        <v>0</v>
      </c>
      <c r="Z776" s="114" t="str">
        <f t="shared" si="450"/>
        <v>A+J=</v>
      </c>
      <c r="AA776" s="108">
        <f t="shared" si="451"/>
        <v>45677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22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3"/>
      <c r="DH776" s="1"/>
      <c r="DI776" s="1"/>
      <c r="DJ776" s="1"/>
      <c r="DK776" s="1"/>
      <c r="DL776" s="1"/>
      <c r="DM776" s="1"/>
      <c r="DN776" s="1"/>
      <c r="DO776" s="1"/>
      <c r="DP776" s="1"/>
      <c r="DQ776" s="4"/>
      <c r="DR776" s="1"/>
      <c r="DS776" s="1"/>
      <c r="DT776" s="1"/>
      <c r="DU776" s="1"/>
      <c r="DV776" s="1"/>
      <c r="DW776" s="1"/>
    </row>
    <row r="777" spans="1:127" ht="15" x14ac:dyDescent="0.2">
      <c r="A777" s="102">
        <f t="shared" si="443"/>
        <v>45653</v>
      </c>
      <c r="B777" s="103">
        <f t="shared" si="435"/>
        <v>224.46522643</v>
      </c>
      <c r="C777" s="180">
        <f t="shared" si="453"/>
        <v>209.84533746304638</v>
      </c>
      <c r="D777" s="104">
        <f t="shared" si="444"/>
        <v>1143.3130000000001</v>
      </c>
      <c r="E777" s="105">
        <f t="shared" si="456"/>
        <v>1146.575</v>
      </c>
      <c r="F777" s="106">
        <f t="shared" si="457"/>
        <v>45616</v>
      </c>
      <c r="G777" s="107">
        <f t="shared" si="436"/>
        <v>2.8531119649648495E-3</v>
      </c>
      <c r="H777" s="108">
        <f t="shared" si="449"/>
        <v>45677</v>
      </c>
      <c r="I777" s="108">
        <f t="shared" si="437"/>
        <v>45677</v>
      </c>
      <c r="J777" s="109">
        <f t="shared" si="445"/>
        <v>19</v>
      </c>
      <c r="K777" s="109">
        <f t="shared" si="460"/>
        <v>4</v>
      </c>
      <c r="L777" s="8">
        <f t="shared" si="446"/>
        <v>1.0005999699999999</v>
      </c>
      <c r="M777" s="110">
        <f t="shared" si="459"/>
        <v>1.00285311</v>
      </c>
      <c r="N777" s="110">
        <f t="shared" si="454"/>
        <v>1.0665129240663074</v>
      </c>
      <c r="O777" s="103">
        <f t="shared" si="458"/>
        <v>1.06715279</v>
      </c>
      <c r="P777" s="103">
        <f t="shared" si="438"/>
        <v>223.93703733999999</v>
      </c>
      <c r="Q777" s="11">
        <f t="shared" si="452"/>
        <v>0</v>
      </c>
      <c r="R777" s="30">
        <f t="shared" si="447"/>
        <v>0</v>
      </c>
      <c r="S777" s="8">
        <f t="shared" si="439"/>
        <v>0</v>
      </c>
      <c r="T777" s="113">
        <f t="shared" si="448"/>
        <v>0.16</v>
      </c>
      <c r="U777" s="111">
        <f t="shared" si="455"/>
        <v>4</v>
      </c>
      <c r="V777" s="111">
        <v>252</v>
      </c>
      <c r="W777" s="110">
        <f t="shared" si="440"/>
        <v>1.0023586499999999</v>
      </c>
      <c r="X777" s="103">
        <f t="shared" si="441"/>
        <v>0.52818909000000003</v>
      </c>
      <c r="Y777" s="103">
        <f t="shared" si="442"/>
        <v>0</v>
      </c>
      <c r="Z777" s="114" t="str">
        <f t="shared" si="450"/>
        <v>A+J=</v>
      </c>
      <c r="AA777" s="108">
        <f t="shared" si="451"/>
        <v>45677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22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3"/>
      <c r="DH777" s="1"/>
      <c r="DI777" s="1"/>
      <c r="DJ777" s="1"/>
      <c r="DK777" s="1"/>
      <c r="DL777" s="1"/>
      <c r="DM777" s="1"/>
      <c r="DN777" s="1"/>
      <c r="DO777" s="1"/>
      <c r="DP777" s="1"/>
      <c r="DQ777" s="4"/>
      <c r="DR777" s="1"/>
      <c r="DS777" s="1"/>
      <c r="DT777" s="1"/>
      <c r="DU777" s="1"/>
      <c r="DV777" s="1"/>
      <c r="DW777" s="1"/>
    </row>
    <row r="778" spans="1:127" ht="15" x14ac:dyDescent="0.2">
      <c r="A778" s="102">
        <f t="shared" si="443"/>
        <v>45654</v>
      </c>
      <c r="B778" s="103">
        <f t="shared" ref="B778:B841" si="461">(P778+X778)</f>
        <v>224.63115321000001</v>
      </c>
      <c r="C778" s="180">
        <f t="shared" si="453"/>
        <v>209.84533746304638</v>
      </c>
      <c r="D778" s="104">
        <f t="shared" si="444"/>
        <v>1143.3130000000001</v>
      </c>
      <c r="E778" s="105">
        <f t="shared" si="456"/>
        <v>1146.575</v>
      </c>
      <c r="F778" s="106">
        <f t="shared" si="457"/>
        <v>45616</v>
      </c>
      <c r="G778" s="107">
        <f t="shared" ref="G778:G841" si="462">(E778/D778)-1</f>
        <v>2.8531119649648495E-3</v>
      </c>
      <c r="H778" s="108">
        <f t="shared" si="449"/>
        <v>45677</v>
      </c>
      <c r="I778" s="108">
        <f t="shared" ref="I778:I841" si="463">IF(A778&gt;I777,H778,I777)</f>
        <v>45677</v>
      </c>
      <c r="J778" s="109">
        <f t="shared" si="445"/>
        <v>19</v>
      </c>
      <c r="K778" s="109">
        <f t="shared" si="460"/>
        <v>5</v>
      </c>
      <c r="L778" s="8">
        <f t="shared" si="446"/>
        <v>1.0007500300000001</v>
      </c>
      <c r="M778" s="110">
        <f t="shared" si="459"/>
        <v>1.00285311</v>
      </c>
      <c r="N778" s="110">
        <f t="shared" si="454"/>
        <v>1.0665129240663074</v>
      </c>
      <c r="O778" s="103">
        <f t="shared" si="458"/>
        <v>1.06731284</v>
      </c>
      <c r="P778" s="103">
        <f t="shared" ref="P778:P841" si="464">TRUNC(C778*O778,8)</f>
        <v>223.97062308</v>
      </c>
      <c r="Q778" s="11">
        <f t="shared" si="452"/>
        <v>0</v>
      </c>
      <c r="R778" s="30">
        <f t="shared" si="447"/>
        <v>0</v>
      </c>
      <c r="S778" s="8">
        <f t="shared" ref="S778:S841" si="465">IF(R778&gt;0,TRUNC(R778*P778,8),0)</f>
        <v>0</v>
      </c>
      <c r="T778" s="113">
        <f t="shared" si="448"/>
        <v>0.16</v>
      </c>
      <c r="U778" s="111">
        <f t="shared" si="455"/>
        <v>5</v>
      </c>
      <c r="V778" s="111">
        <v>252</v>
      </c>
      <c r="W778" s="110">
        <f t="shared" ref="W778:W841" si="466">ROUND((1+T778)^TRUNC((U778/V778),9),9)</f>
        <v>1.0029491820000001</v>
      </c>
      <c r="X778" s="103">
        <f t="shared" ref="X778:X841" si="467">TRUNC((P778*(W778-1)),8)</f>
        <v>0.66053013000000005</v>
      </c>
      <c r="Y778" s="103">
        <f t="shared" ref="Y778:Y841" si="468">IF(Q778&gt;0,S778+X778,0)</f>
        <v>0</v>
      </c>
      <c r="Z778" s="114" t="str">
        <f t="shared" si="450"/>
        <v>A+J=</v>
      </c>
      <c r="AA778" s="108">
        <f t="shared" si="451"/>
        <v>45677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22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3"/>
      <c r="DH778" s="1"/>
      <c r="DI778" s="1"/>
      <c r="DJ778" s="1"/>
      <c r="DK778" s="1"/>
      <c r="DL778" s="1"/>
      <c r="DM778" s="1"/>
      <c r="DN778" s="1"/>
      <c r="DO778" s="1"/>
      <c r="DP778" s="1"/>
      <c r="DQ778" s="4"/>
      <c r="DR778" s="1"/>
      <c r="DS778" s="1"/>
      <c r="DT778" s="1"/>
      <c r="DU778" s="1"/>
      <c r="DV778" s="1"/>
      <c r="DW778" s="1"/>
    </row>
    <row r="779" spans="1:127" ht="15" x14ac:dyDescent="0.2">
      <c r="A779" s="102">
        <f t="shared" ref="A779:A842" si="469">(A778+1)</f>
        <v>45655</v>
      </c>
      <c r="B779" s="103">
        <f t="shared" si="461"/>
        <v>224.63115321000001</v>
      </c>
      <c r="C779" s="180">
        <f t="shared" si="453"/>
        <v>209.84533746304638</v>
      </c>
      <c r="D779" s="104">
        <f t="shared" ref="D779:D842" si="470">IF(E779=E778,D778,E778)</f>
        <v>1143.3130000000001</v>
      </c>
      <c r="E779" s="105">
        <f t="shared" si="456"/>
        <v>1146.575</v>
      </c>
      <c r="F779" s="106">
        <f t="shared" si="457"/>
        <v>45616</v>
      </c>
      <c r="G779" s="107">
        <f t="shared" si="462"/>
        <v>2.8531119649648495E-3</v>
      </c>
      <c r="H779" s="108">
        <f t="shared" si="449"/>
        <v>45677</v>
      </c>
      <c r="I779" s="108">
        <f t="shared" si="463"/>
        <v>45677</v>
      </c>
      <c r="J779" s="109">
        <f t="shared" ref="J779:J842" si="471">IF(I779=I778,J778,NETWORKDAYS(I778,I779,$AD$171:$AD$502)-1)</f>
        <v>19</v>
      </c>
      <c r="K779" s="109">
        <f t="shared" si="460"/>
        <v>5</v>
      </c>
      <c r="L779" s="8">
        <f t="shared" ref="L779:L842" si="472">IF(E779&lt;D779,1,TRUNC((E779/D779)^TRUNC((K779/J779),9),8))</f>
        <v>1.0007500300000001</v>
      </c>
      <c r="M779" s="110">
        <f t="shared" si="459"/>
        <v>1.00285311</v>
      </c>
      <c r="N779" s="110">
        <f t="shared" si="454"/>
        <v>1.0665129240663074</v>
      </c>
      <c r="O779" s="103">
        <f t="shared" si="458"/>
        <v>1.06731284</v>
      </c>
      <c r="P779" s="103">
        <f t="shared" si="464"/>
        <v>223.97062308</v>
      </c>
      <c r="Q779" s="11">
        <f t="shared" si="452"/>
        <v>0</v>
      </c>
      <c r="R779" s="30">
        <f t="shared" ref="R779:R842" si="473">IF(Q779&gt;0,VLOOKUP($A779,$AD$10:$AI$165,6),0)</f>
        <v>0</v>
      </c>
      <c r="S779" s="8">
        <f t="shared" si="465"/>
        <v>0</v>
      </c>
      <c r="T779" s="113">
        <f t="shared" ref="T779:T842" si="474">(T778)</f>
        <v>0.16</v>
      </c>
      <c r="U779" s="111">
        <f t="shared" si="455"/>
        <v>5</v>
      </c>
      <c r="V779" s="111">
        <v>252</v>
      </c>
      <c r="W779" s="110">
        <f t="shared" si="466"/>
        <v>1.0029491820000001</v>
      </c>
      <c r="X779" s="103">
        <f t="shared" si="467"/>
        <v>0.66053013000000005</v>
      </c>
      <c r="Y779" s="103">
        <f t="shared" si="468"/>
        <v>0</v>
      </c>
      <c r="Z779" s="114" t="str">
        <f t="shared" si="450"/>
        <v>A+J=</v>
      </c>
      <c r="AA779" s="108">
        <f t="shared" si="451"/>
        <v>45677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22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3"/>
      <c r="DH779" s="1"/>
      <c r="DI779" s="1"/>
      <c r="DJ779" s="1"/>
      <c r="DK779" s="1"/>
      <c r="DL779" s="1"/>
      <c r="DM779" s="1"/>
      <c r="DN779" s="1"/>
      <c r="DO779" s="1"/>
      <c r="DP779" s="1"/>
      <c r="DQ779" s="4"/>
      <c r="DR779" s="1"/>
      <c r="DS779" s="1"/>
      <c r="DT779" s="1"/>
      <c r="DU779" s="1"/>
      <c r="DV779" s="1"/>
      <c r="DW779" s="1"/>
    </row>
    <row r="780" spans="1:127" ht="15" x14ac:dyDescent="0.2">
      <c r="A780" s="102">
        <f t="shared" si="469"/>
        <v>45656</v>
      </c>
      <c r="B780" s="103">
        <f t="shared" si="461"/>
        <v>224.63115321000001</v>
      </c>
      <c r="C780" s="180">
        <f t="shared" si="453"/>
        <v>209.84533746304638</v>
      </c>
      <c r="D780" s="104">
        <f t="shared" si="470"/>
        <v>1143.3130000000001</v>
      </c>
      <c r="E780" s="105">
        <f t="shared" si="456"/>
        <v>1146.575</v>
      </c>
      <c r="F780" s="106">
        <f t="shared" si="457"/>
        <v>45616</v>
      </c>
      <c r="G780" s="107">
        <f t="shared" si="462"/>
        <v>2.8531119649648495E-3</v>
      </c>
      <c r="H780" s="108">
        <f t="shared" ref="H780:H843" si="475">IF(DAY(A780)=H$9,VLOOKUP(A780,AH$118:AN$450,4),H779)</f>
        <v>45677</v>
      </c>
      <c r="I780" s="108">
        <f t="shared" si="463"/>
        <v>45677</v>
      </c>
      <c r="J780" s="109">
        <f t="shared" si="471"/>
        <v>19</v>
      </c>
      <c r="K780" s="109">
        <f t="shared" si="460"/>
        <v>5</v>
      </c>
      <c r="L780" s="8">
        <f t="shared" si="472"/>
        <v>1.0007500300000001</v>
      </c>
      <c r="M780" s="110">
        <f t="shared" si="459"/>
        <v>1.00285311</v>
      </c>
      <c r="N780" s="110">
        <f t="shared" si="454"/>
        <v>1.0665129240663074</v>
      </c>
      <c r="O780" s="103">
        <f t="shared" si="458"/>
        <v>1.06731284</v>
      </c>
      <c r="P780" s="103">
        <f t="shared" si="464"/>
        <v>223.97062308</v>
      </c>
      <c r="Q780" s="11">
        <f t="shared" si="452"/>
        <v>0</v>
      </c>
      <c r="R780" s="30">
        <f t="shared" si="473"/>
        <v>0</v>
      </c>
      <c r="S780" s="8">
        <f t="shared" si="465"/>
        <v>0</v>
      </c>
      <c r="T780" s="113">
        <f t="shared" si="474"/>
        <v>0.16</v>
      </c>
      <c r="U780" s="111">
        <f t="shared" si="455"/>
        <v>5</v>
      </c>
      <c r="V780" s="111">
        <v>252</v>
      </c>
      <c r="W780" s="110">
        <f t="shared" si="466"/>
        <v>1.0029491820000001</v>
      </c>
      <c r="X780" s="103">
        <f t="shared" si="467"/>
        <v>0.66053013000000005</v>
      </c>
      <c r="Y780" s="103">
        <f t="shared" si="468"/>
        <v>0</v>
      </c>
      <c r="Z780" s="114" t="str">
        <f t="shared" ref="Z780:Z843" si="476">IF($Q779&gt;0,VLOOKUP($A779,$AD$10:$AM$165,9),Z779)</f>
        <v>A+J=</v>
      </c>
      <c r="AA780" s="108">
        <f t="shared" ref="AA780:AA843" si="477">IF($Q779&gt;0,VLOOKUP($A779,$AD$10:$AM$165,10),AA779)</f>
        <v>45677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22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3"/>
      <c r="DH780" s="1"/>
      <c r="DI780" s="1"/>
      <c r="DJ780" s="1"/>
      <c r="DK780" s="1"/>
      <c r="DL780" s="1"/>
      <c r="DM780" s="1"/>
      <c r="DN780" s="1"/>
      <c r="DO780" s="1"/>
      <c r="DP780" s="1"/>
      <c r="DQ780" s="4"/>
      <c r="DR780" s="1"/>
      <c r="DS780" s="1"/>
      <c r="DT780" s="1"/>
      <c r="DU780" s="1"/>
      <c r="DV780" s="1"/>
      <c r="DW780" s="1"/>
    </row>
    <row r="781" spans="1:127" ht="15" x14ac:dyDescent="0.2">
      <c r="A781" s="102">
        <f t="shared" si="469"/>
        <v>45657</v>
      </c>
      <c r="B781" s="103">
        <f t="shared" si="461"/>
        <v>224.79719739000001</v>
      </c>
      <c r="C781" s="180">
        <f t="shared" si="453"/>
        <v>209.84533746304638</v>
      </c>
      <c r="D781" s="104">
        <f t="shared" si="470"/>
        <v>1143.3130000000001</v>
      </c>
      <c r="E781" s="105">
        <f t="shared" si="456"/>
        <v>1146.575</v>
      </c>
      <c r="F781" s="106">
        <f t="shared" si="457"/>
        <v>45616</v>
      </c>
      <c r="G781" s="107">
        <f t="shared" si="462"/>
        <v>2.8531119649648495E-3</v>
      </c>
      <c r="H781" s="108">
        <f t="shared" si="475"/>
        <v>45677</v>
      </c>
      <c r="I781" s="108">
        <f t="shared" si="463"/>
        <v>45677</v>
      </c>
      <c r="J781" s="109">
        <f t="shared" si="471"/>
        <v>19</v>
      </c>
      <c r="K781" s="109">
        <f t="shared" si="460"/>
        <v>6</v>
      </c>
      <c r="L781" s="8">
        <f t="shared" si="472"/>
        <v>1.0009001</v>
      </c>
      <c r="M781" s="110">
        <f t="shared" si="459"/>
        <v>1.00285311</v>
      </c>
      <c r="N781" s="110">
        <f t="shared" si="454"/>
        <v>1.0665129240663074</v>
      </c>
      <c r="O781" s="103">
        <f t="shared" si="458"/>
        <v>1.0674728899999999</v>
      </c>
      <c r="P781" s="103">
        <f t="shared" si="464"/>
        <v>224.00420883000001</v>
      </c>
      <c r="Q781" s="11">
        <f t="shared" ref="Q781:Q844" si="478">IF(VLOOKUP(A781,AD$10:AK$165,8)=VLOOKUP(A780,AD$10:AK$165,8),0,VLOOKUP(A781,AD$10:AK$165,8))</f>
        <v>0</v>
      </c>
      <c r="R781" s="30">
        <f t="shared" si="473"/>
        <v>0</v>
      </c>
      <c r="S781" s="8">
        <f t="shared" si="465"/>
        <v>0</v>
      </c>
      <c r="T781" s="113">
        <f t="shared" si="474"/>
        <v>0.16</v>
      </c>
      <c r="U781" s="111">
        <f t="shared" si="455"/>
        <v>6</v>
      </c>
      <c r="V781" s="111">
        <v>252</v>
      </c>
      <c r="W781" s="110">
        <f t="shared" si="466"/>
        <v>1.003540061</v>
      </c>
      <c r="X781" s="103">
        <f t="shared" si="467"/>
        <v>0.79298855999999995</v>
      </c>
      <c r="Y781" s="103">
        <f t="shared" si="468"/>
        <v>0</v>
      </c>
      <c r="Z781" s="114" t="str">
        <f t="shared" si="476"/>
        <v>A+J=</v>
      </c>
      <c r="AA781" s="108">
        <f t="shared" si="477"/>
        <v>45677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22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3"/>
      <c r="DH781" s="1"/>
      <c r="DI781" s="1"/>
      <c r="DJ781" s="1"/>
      <c r="DK781" s="1"/>
      <c r="DL781" s="1"/>
      <c r="DM781" s="1"/>
      <c r="DN781" s="1"/>
      <c r="DO781" s="1"/>
      <c r="DP781" s="1"/>
      <c r="DQ781" s="4"/>
      <c r="DR781" s="1"/>
      <c r="DS781" s="1"/>
      <c r="DT781" s="1"/>
      <c r="DU781" s="1"/>
      <c r="DV781" s="1"/>
      <c r="DW781" s="1"/>
    </row>
    <row r="782" spans="1:127" ht="15" x14ac:dyDescent="0.2">
      <c r="A782" s="102">
        <f t="shared" si="469"/>
        <v>45658</v>
      </c>
      <c r="B782" s="103">
        <f t="shared" si="461"/>
        <v>224.96336554000001</v>
      </c>
      <c r="C782" s="180">
        <f t="shared" si="453"/>
        <v>209.84533746304638</v>
      </c>
      <c r="D782" s="104">
        <f t="shared" si="470"/>
        <v>1143.3130000000001</v>
      </c>
      <c r="E782" s="105">
        <f t="shared" si="456"/>
        <v>1146.575</v>
      </c>
      <c r="F782" s="106">
        <f t="shared" si="457"/>
        <v>45616</v>
      </c>
      <c r="G782" s="107">
        <f t="shared" si="462"/>
        <v>2.8531119649648495E-3</v>
      </c>
      <c r="H782" s="108">
        <f t="shared" si="475"/>
        <v>45677</v>
      </c>
      <c r="I782" s="108">
        <f t="shared" si="463"/>
        <v>45677</v>
      </c>
      <c r="J782" s="109">
        <f t="shared" si="471"/>
        <v>19</v>
      </c>
      <c r="K782" s="109">
        <f t="shared" si="460"/>
        <v>7</v>
      </c>
      <c r="L782" s="8">
        <f t="shared" si="472"/>
        <v>1.0010501999999999</v>
      </c>
      <c r="M782" s="110">
        <f t="shared" si="459"/>
        <v>1.00285311</v>
      </c>
      <c r="N782" s="110">
        <f t="shared" si="454"/>
        <v>1.0665129240663074</v>
      </c>
      <c r="O782" s="103">
        <f t="shared" si="458"/>
        <v>1.06763297</v>
      </c>
      <c r="P782" s="103">
        <f t="shared" si="464"/>
        <v>224.03780087000001</v>
      </c>
      <c r="Q782" s="11">
        <f t="shared" si="478"/>
        <v>0</v>
      </c>
      <c r="R782" s="30">
        <f t="shared" si="473"/>
        <v>0</v>
      </c>
      <c r="S782" s="8">
        <f t="shared" si="465"/>
        <v>0</v>
      </c>
      <c r="T782" s="113">
        <f t="shared" si="474"/>
        <v>0.16</v>
      </c>
      <c r="U782" s="111">
        <f t="shared" si="455"/>
        <v>7</v>
      </c>
      <c r="V782" s="111">
        <v>252</v>
      </c>
      <c r="W782" s="110">
        <f t="shared" si="466"/>
        <v>1.004131288</v>
      </c>
      <c r="X782" s="103">
        <f t="shared" si="467"/>
        <v>0.92556466999999998</v>
      </c>
      <c r="Y782" s="103">
        <f t="shared" si="468"/>
        <v>0</v>
      </c>
      <c r="Z782" s="114" t="str">
        <f t="shared" si="476"/>
        <v>A+J=</v>
      </c>
      <c r="AA782" s="108">
        <f t="shared" si="477"/>
        <v>45677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22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3"/>
      <c r="DH782" s="1"/>
      <c r="DI782" s="1"/>
      <c r="DJ782" s="1"/>
      <c r="DK782" s="1"/>
      <c r="DL782" s="1"/>
      <c r="DM782" s="1"/>
      <c r="DN782" s="1"/>
      <c r="DO782" s="1"/>
      <c r="DP782" s="1"/>
      <c r="DQ782" s="4"/>
      <c r="DR782" s="1"/>
      <c r="DS782" s="1"/>
      <c r="DT782" s="1"/>
      <c r="DU782" s="1"/>
      <c r="DV782" s="1"/>
      <c r="DW782" s="1"/>
    </row>
    <row r="783" spans="1:127" ht="15" x14ac:dyDescent="0.2">
      <c r="A783" s="102">
        <f t="shared" si="469"/>
        <v>45659</v>
      </c>
      <c r="B783" s="103">
        <f t="shared" si="461"/>
        <v>224.96336554000001</v>
      </c>
      <c r="C783" s="180">
        <f t="shared" si="453"/>
        <v>209.84533746304638</v>
      </c>
      <c r="D783" s="104">
        <f t="shared" si="470"/>
        <v>1143.3130000000001</v>
      </c>
      <c r="E783" s="105">
        <f t="shared" si="456"/>
        <v>1146.575</v>
      </c>
      <c r="F783" s="106">
        <f t="shared" si="457"/>
        <v>45616</v>
      </c>
      <c r="G783" s="107">
        <f t="shared" si="462"/>
        <v>2.8531119649648495E-3</v>
      </c>
      <c r="H783" s="108">
        <f t="shared" si="475"/>
        <v>45677</v>
      </c>
      <c r="I783" s="108">
        <f t="shared" si="463"/>
        <v>45677</v>
      </c>
      <c r="J783" s="109">
        <f t="shared" si="471"/>
        <v>19</v>
      </c>
      <c r="K783" s="109">
        <f t="shared" si="460"/>
        <v>7</v>
      </c>
      <c r="L783" s="8">
        <f t="shared" si="472"/>
        <v>1.0010501999999999</v>
      </c>
      <c r="M783" s="110">
        <f t="shared" si="459"/>
        <v>1.00285311</v>
      </c>
      <c r="N783" s="110">
        <f t="shared" si="454"/>
        <v>1.0665129240663074</v>
      </c>
      <c r="O783" s="103">
        <f t="shared" si="458"/>
        <v>1.06763297</v>
      </c>
      <c r="P783" s="103">
        <f t="shared" si="464"/>
        <v>224.03780087000001</v>
      </c>
      <c r="Q783" s="11">
        <f t="shared" si="478"/>
        <v>0</v>
      </c>
      <c r="R783" s="30">
        <f t="shared" si="473"/>
        <v>0</v>
      </c>
      <c r="S783" s="8">
        <f t="shared" si="465"/>
        <v>0</v>
      </c>
      <c r="T783" s="113">
        <f t="shared" si="474"/>
        <v>0.16</v>
      </c>
      <c r="U783" s="111">
        <f t="shared" si="455"/>
        <v>7</v>
      </c>
      <c r="V783" s="111">
        <v>252</v>
      </c>
      <c r="W783" s="110">
        <f t="shared" si="466"/>
        <v>1.004131288</v>
      </c>
      <c r="X783" s="103">
        <f t="shared" si="467"/>
        <v>0.92556466999999998</v>
      </c>
      <c r="Y783" s="103">
        <f t="shared" si="468"/>
        <v>0</v>
      </c>
      <c r="Z783" s="114" t="str">
        <f t="shared" si="476"/>
        <v>A+J=</v>
      </c>
      <c r="AA783" s="108">
        <f t="shared" si="477"/>
        <v>45677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22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3"/>
      <c r="DH783" s="1"/>
      <c r="DI783" s="1"/>
      <c r="DJ783" s="1"/>
      <c r="DK783" s="1"/>
      <c r="DL783" s="1"/>
      <c r="DM783" s="1"/>
      <c r="DN783" s="1"/>
      <c r="DO783" s="1"/>
      <c r="DP783" s="1"/>
      <c r="DQ783" s="4"/>
      <c r="DR783" s="1"/>
      <c r="DS783" s="1"/>
      <c r="DT783" s="1"/>
      <c r="DU783" s="1"/>
      <c r="DV783" s="1"/>
      <c r="DW783" s="1"/>
    </row>
    <row r="784" spans="1:127" ht="15" x14ac:dyDescent="0.2">
      <c r="A784" s="102">
        <f t="shared" si="469"/>
        <v>45660</v>
      </c>
      <c r="B784" s="103">
        <f t="shared" si="461"/>
        <v>225.12965584</v>
      </c>
      <c r="C784" s="180">
        <f t="shared" si="453"/>
        <v>209.84533746304638</v>
      </c>
      <c r="D784" s="104">
        <f t="shared" si="470"/>
        <v>1143.3130000000001</v>
      </c>
      <c r="E784" s="105">
        <f t="shared" si="456"/>
        <v>1146.575</v>
      </c>
      <c r="F784" s="106">
        <f t="shared" si="457"/>
        <v>45616</v>
      </c>
      <c r="G784" s="107">
        <f t="shared" si="462"/>
        <v>2.8531119649648495E-3</v>
      </c>
      <c r="H784" s="108">
        <f t="shared" si="475"/>
        <v>45677</v>
      </c>
      <c r="I784" s="108">
        <f t="shared" si="463"/>
        <v>45677</v>
      </c>
      <c r="J784" s="109">
        <f t="shared" si="471"/>
        <v>19</v>
      </c>
      <c r="K784" s="109">
        <f t="shared" si="460"/>
        <v>8</v>
      </c>
      <c r="L784" s="8">
        <f t="shared" si="472"/>
        <v>1.00120031</v>
      </c>
      <c r="M784" s="110">
        <f t="shared" si="459"/>
        <v>1.00285311</v>
      </c>
      <c r="N784" s="110">
        <f t="shared" si="454"/>
        <v>1.0665129240663074</v>
      </c>
      <c r="O784" s="103">
        <f t="shared" si="458"/>
        <v>1.06779307</v>
      </c>
      <c r="P784" s="103">
        <f t="shared" si="464"/>
        <v>224.07139710999999</v>
      </c>
      <c r="Q784" s="11">
        <f t="shared" si="478"/>
        <v>0</v>
      </c>
      <c r="R784" s="30">
        <f t="shared" si="473"/>
        <v>0</v>
      </c>
      <c r="S784" s="8">
        <f t="shared" si="465"/>
        <v>0</v>
      </c>
      <c r="T784" s="113">
        <f t="shared" si="474"/>
        <v>0.16</v>
      </c>
      <c r="U784" s="111">
        <f t="shared" si="455"/>
        <v>8</v>
      </c>
      <c r="V784" s="111">
        <v>252</v>
      </c>
      <c r="W784" s="110">
        <f t="shared" si="466"/>
        <v>1.0047228640000001</v>
      </c>
      <c r="X784" s="103">
        <f t="shared" si="467"/>
        <v>1.0582587299999999</v>
      </c>
      <c r="Y784" s="103">
        <f t="shared" si="468"/>
        <v>0</v>
      </c>
      <c r="Z784" s="114" t="str">
        <f t="shared" si="476"/>
        <v>A+J=</v>
      </c>
      <c r="AA784" s="108">
        <f t="shared" si="477"/>
        <v>45677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22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3"/>
      <c r="DH784" s="1"/>
      <c r="DI784" s="1"/>
      <c r="DJ784" s="1"/>
      <c r="DK784" s="1"/>
      <c r="DL784" s="1"/>
      <c r="DM784" s="1"/>
      <c r="DN784" s="1"/>
      <c r="DO784" s="1"/>
      <c r="DP784" s="1"/>
      <c r="DQ784" s="4"/>
      <c r="DR784" s="1"/>
      <c r="DS784" s="1"/>
      <c r="DT784" s="1"/>
      <c r="DU784" s="1"/>
      <c r="DV784" s="1"/>
      <c r="DW784" s="1"/>
    </row>
    <row r="785" spans="1:127" ht="15" x14ac:dyDescent="0.2">
      <c r="A785" s="102">
        <f t="shared" si="469"/>
        <v>45661</v>
      </c>
      <c r="B785" s="103">
        <f t="shared" si="461"/>
        <v>225.29607019999997</v>
      </c>
      <c r="C785" s="180">
        <f t="shared" si="453"/>
        <v>209.84533746304638</v>
      </c>
      <c r="D785" s="104">
        <f t="shared" si="470"/>
        <v>1143.3130000000001</v>
      </c>
      <c r="E785" s="105">
        <f t="shared" si="456"/>
        <v>1146.575</v>
      </c>
      <c r="F785" s="106">
        <f t="shared" si="457"/>
        <v>45616</v>
      </c>
      <c r="G785" s="107">
        <f t="shared" si="462"/>
        <v>2.8531119649648495E-3</v>
      </c>
      <c r="H785" s="108">
        <f t="shared" si="475"/>
        <v>45677</v>
      </c>
      <c r="I785" s="108">
        <f t="shared" si="463"/>
        <v>45677</v>
      </c>
      <c r="J785" s="109">
        <f t="shared" si="471"/>
        <v>19</v>
      </c>
      <c r="K785" s="109">
        <f t="shared" si="460"/>
        <v>9</v>
      </c>
      <c r="L785" s="8">
        <f t="shared" si="472"/>
        <v>1.0013504600000001</v>
      </c>
      <c r="M785" s="110">
        <f t="shared" si="459"/>
        <v>1.00285311</v>
      </c>
      <c r="N785" s="110">
        <f t="shared" si="454"/>
        <v>1.0665129240663074</v>
      </c>
      <c r="O785" s="103">
        <f t="shared" si="458"/>
        <v>1.0679532</v>
      </c>
      <c r="P785" s="103">
        <f t="shared" si="464"/>
        <v>224.10499963999999</v>
      </c>
      <c r="Q785" s="11">
        <f t="shared" si="478"/>
        <v>0</v>
      </c>
      <c r="R785" s="30">
        <f t="shared" si="473"/>
        <v>0</v>
      </c>
      <c r="S785" s="8">
        <f t="shared" si="465"/>
        <v>0</v>
      </c>
      <c r="T785" s="113">
        <f t="shared" si="474"/>
        <v>0.16</v>
      </c>
      <c r="U785" s="111">
        <f t="shared" si="455"/>
        <v>9</v>
      </c>
      <c r="V785" s="111">
        <v>252</v>
      </c>
      <c r="W785" s="110">
        <f t="shared" si="466"/>
        <v>1.005314788</v>
      </c>
      <c r="X785" s="103">
        <f t="shared" si="467"/>
        <v>1.19107056</v>
      </c>
      <c r="Y785" s="103">
        <f t="shared" si="468"/>
        <v>0</v>
      </c>
      <c r="Z785" s="114" t="str">
        <f t="shared" si="476"/>
        <v>A+J=</v>
      </c>
      <c r="AA785" s="108">
        <f t="shared" si="477"/>
        <v>45677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22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3"/>
      <c r="DH785" s="1"/>
      <c r="DI785" s="1"/>
      <c r="DJ785" s="1"/>
      <c r="DK785" s="1"/>
      <c r="DL785" s="1"/>
      <c r="DM785" s="1"/>
      <c r="DN785" s="1"/>
      <c r="DO785" s="1"/>
      <c r="DP785" s="1"/>
      <c r="DQ785" s="4"/>
      <c r="DR785" s="1"/>
      <c r="DS785" s="1"/>
      <c r="DT785" s="1"/>
      <c r="DU785" s="1"/>
      <c r="DV785" s="1"/>
      <c r="DW785" s="1"/>
    </row>
    <row r="786" spans="1:127" ht="15" x14ac:dyDescent="0.2">
      <c r="A786" s="102">
        <f t="shared" si="469"/>
        <v>45662</v>
      </c>
      <c r="B786" s="103">
        <f t="shared" si="461"/>
        <v>225.29607019999997</v>
      </c>
      <c r="C786" s="180">
        <f t="shared" ref="C786:C849" si="479">C785-(S785/O785)</f>
        <v>209.84533746304638</v>
      </c>
      <c r="D786" s="104">
        <f t="shared" si="470"/>
        <v>1143.3130000000001</v>
      </c>
      <c r="E786" s="105">
        <f t="shared" si="456"/>
        <v>1146.575</v>
      </c>
      <c r="F786" s="106">
        <f t="shared" si="457"/>
        <v>45616</v>
      </c>
      <c r="G786" s="107">
        <f t="shared" si="462"/>
        <v>2.8531119649648495E-3</v>
      </c>
      <c r="H786" s="108">
        <f t="shared" si="475"/>
        <v>45677</v>
      </c>
      <c r="I786" s="108">
        <f t="shared" si="463"/>
        <v>45677</v>
      </c>
      <c r="J786" s="109">
        <f t="shared" si="471"/>
        <v>19</v>
      </c>
      <c r="K786" s="109">
        <f t="shared" si="460"/>
        <v>9</v>
      </c>
      <c r="L786" s="8">
        <f t="shared" si="472"/>
        <v>1.0013504600000001</v>
      </c>
      <c r="M786" s="110">
        <f t="shared" si="459"/>
        <v>1.00285311</v>
      </c>
      <c r="N786" s="110">
        <f t="shared" si="454"/>
        <v>1.0665129240663074</v>
      </c>
      <c r="O786" s="103">
        <f t="shared" si="458"/>
        <v>1.0679532</v>
      </c>
      <c r="P786" s="103">
        <f t="shared" si="464"/>
        <v>224.10499963999999</v>
      </c>
      <c r="Q786" s="11">
        <f t="shared" si="478"/>
        <v>0</v>
      </c>
      <c r="R786" s="30">
        <f t="shared" si="473"/>
        <v>0</v>
      </c>
      <c r="S786" s="8">
        <f t="shared" si="465"/>
        <v>0</v>
      </c>
      <c r="T786" s="113">
        <f t="shared" si="474"/>
        <v>0.16</v>
      </c>
      <c r="U786" s="111">
        <f t="shared" si="455"/>
        <v>9</v>
      </c>
      <c r="V786" s="111">
        <v>252</v>
      </c>
      <c r="W786" s="110">
        <f t="shared" si="466"/>
        <v>1.005314788</v>
      </c>
      <c r="X786" s="103">
        <f t="shared" si="467"/>
        <v>1.19107056</v>
      </c>
      <c r="Y786" s="103">
        <f t="shared" si="468"/>
        <v>0</v>
      </c>
      <c r="Z786" s="114" t="str">
        <f t="shared" si="476"/>
        <v>A+J=</v>
      </c>
      <c r="AA786" s="108">
        <f t="shared" si="477"/>
        <v>45677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22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3"/>
      <c r="DH786" s="1"/>
      <c r="DI786" s="1"/>
      <c r="DJ786" s="1"/>
      <c r="DK786" s="1"/>
      <c r="DL786" s="1"/>
      <c r="DM786" s="1"/>
      <c r="DN786" s="1"/>
      <c r="DO786" s="1"/>
      <c r="DP786" s="1"/>
      <c r="DQ786" s="4"/>
      <c r="DR786" s="1"/>
      <c r="DS786" s="1"/>
      <c r="DT786" s="1"/>
      <c r="DU786" s="1"/>
      <c r="DV786" s="1"/>
      <c r="DW786" s="1"/>
    </row>
    <row r="787" spans="1:127" ht="15" x14ac:dyDescent="0.2">
      <c r="A787" s="102">
        <f t="shared" si="469"/>
        <v>45663</v>
      </c>
      <c r="B787" s="103">
        <f t="shared" si="461"/>
        <v>225.29607019999997</v>
      </c>
      <c r="C787" s="180">
        <f t="shared" si="479"/>
        <v>209.84533746304638</v>
      </c>
      <c r="D787" s="104">
        <f t="shared" si="470"/>
        <v>1143.3130000000001</v>
      </c>
      <c r="E787" s="105">
        <f t="shared" si="456"/>
        <v>1146.575</v>
      </c>
      <c r="F787" s="106">
        <f t="shared" si="457"/>
        <v>45616</v>
      </c>
      <c r="G787" s="107">
        <f t="shared" si="462"/>
        <v>2.8531119649648495E-3</v>
      </c>
      <c r="H787" s="108">
        <f t="shared" si="475"/>
        <v>45677</v>
      </c>
      <c r="I787" s="108">
        <f t="shared" si="463"/>
        <v>45677</v>
      </c>
      <c r="J787" s="109">
        <f t="shared" si="471"/>
        <v>19</v>
      </c>
      <c r="K787" s="109">
        <f t="shared" si="460"/>
        <v>9</v>
      </c>
      <c r="L787" s="8">
        <f t="shared" si="472"/>
        <v>1.0013504600000001</v>
      </c>
      <c r="M787" s="110">
        <f t="shared" si="459"/>
        <v>1.00285311</v>
      </c>
      <c r="N787" s="110">
        <f t="shared" si="454"/>
        <v>1.0665129240663074</v>
      </c>
      <c r="O787" s="103">
        <f t="shared" si="458"/>
        <v>1.0679532</v>
      </c>
      <c r="P787" s="103">
        <f t="shared" si="464"/>
        <v>224.10499963999999</v>
      </c>
      <c r="Q787" s="11">
        <f t="shared" si="478"/>
        <v>0</v>
      </c>
      <c r="R787" s="30">
        <f t="shared" si="473"/>
        <v>0</v>
      </c>
      <c r="S787" s="8">
        <f t="shared" si="465"/>
        <v>0</v>
      </c>
      <c r="T787" s="113">
        <f t="shared" si="474"/>
        <v>0.16</v>
      </c>
      <c r="U787" s="111">
        <f t="shared" si="455"/>
        <v>9</v>
      </c>
      <c r="V787" s="111">
        <v>252</v>
      </c>
      <c r="W787" s="110">
        <f t="shared" si="466"/>
        <v>1.005314788</v>
      </c>
      <c r="X787" s="103">
        <f t="shared" si="467"/>
        <v>1.19107056</v>
      </c>
      <c r="Y787" s="103">
        <f t="shared" si="468"/>
        <v>0</v>
      </c>
      <c r="Z787" s="114" t="str">
        <f t="shared" si="476"/>
        <v>A+J=</v>
      </c>
      <c r="AA787" s="108">
        <f t="shared" si="477"/>
        <v>45677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22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3"/>
      <c r="DH787" s="1"/>
      <c r="DI787" s="1"/>
      <c r="DJ787" s="1"/>
      <c r="DK787" s="1"/>
      <c r="DL787" s="1"/>
      <c r="DM787" s="1"/>
      <c r="DN787" s="1"/>
      <c r="DO787" s="1"/>
      <c r="DP787" s="1"/>
      <c r="DQ787" s="4"/>
      <c r="DR787" s="1"/>
      <c r="DS787" s="1"/>
      <c r="DT787" s="1"/>
      <c r="DU787" s="1"/>
      <c r="DV787" s="1"/>
      <c r="DW787" s="1"/>
    </row>
    <row r="788" spans="1:127" ht="15" x14ac:dyDescent="0.2">
      <c r="A788" s="102">
        <f t="shared" si="469"/>
        <v>45664</v>
      </c>
      <c r="B788" s="103">
        <f t="shared" si="461"/>
        <v>225.46260679</v>
      </c>
      <c r="C788" s="180">
        <f t="shared" si="479"/>
        <v>209.84533746304638</v>
      </c>
      <c r="D788" s="104">
        <f t="shared" si="470"/>
        <v>1143.3130000000001</v>
      </c>
      <c r="E788" s="105">
        <f t="shared" si="456"/>
        <v>1146.575</v>
      </c>
      <c r="F788" s="106">
        <f t="shared" si="457"/>
        <v>45616</v>
      </c>
      <c r="G788" s="107">
        <f t="shared" si="462"/>
        <v>2.8531119649648495E-3</v>
      </c>
      <c r="H788" s="108">
        <f t="shared" si="475"/>
        <v>45677</v>
      </c>
      <c r="I788" s="108">
        <f t="shared" si="463"/>
        <v>45677</v>
      </c>
      <c r="J788" s="109">
        <f t="shared" si="471"/>
        <v>19</v>
      </c>
      <c r="K788" s="109">
        <f t="shared" si="460"/>
        <v>10</v>
      </c>
      <c r="L788" s="8">
        <f t="shared" si="472"/>
        <v>1.0015006200000001</v>
      </c>
      <c r="M788" s="110">
        <f t="shared" si="459"/>
        <v>1.00285311</v>
      </c>
      <c r="N788" s="110">
        <f t="shared" si="454"/>
        <v>1.0665129240663074</v>
      </c>
      <c r="O788" s="103">
        <f t="shared" si="458"/>
        <v>1.06811335</v>
      </c>
      <c r="P788" s="103">
        <f t="shared" si="464"/>
        <v>224.13860636999999</v>
      </c>
      <c r="Q788" s="11">
        <f t="shared" si="478"/>
        <v>0</v>
      </c>
      <c r="R788" s="30">
        <f t="shared" si="473"/>
        <v>0</v>
      </c>
      <c r="S788" s="8">
        <f t="shared" si="465"/>
        <v>0</v>
      </c>
      <c r="T788" s="113">
        <f t="shared" si="474"/>
        <v>0.16</v>
      </c>
      <c r="U788" s="111">
        <f t="shared" si="455"/>
        <v>10</v>
      </c>
      <c r="V788" s="111">
        <v>252</v>
      </c>
      <c r="W788" s="110">
        <f t="shared" si="466"/>
        <v>1.005907061</v>
      </c>
      <c r="X788" s="103">
        <f t="shared" si="467"/>
        <v>1.32400042</v>
      </c>
      <c r="Y788" s="103">
        <f t="shared" si="468"/>
        <v>0</v>
      </c>
      <c r="Z788" s="114" t="str">
        <f t="shared" si="476"/>
        <v>A+J=</v>
      </c>
      <c r="AA788" s="108">
        <f t="shared" si="477"/>
        <v>45677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22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3"/>
      <c r="DH788" s="1"/>
      <c r="DI788" s="1"/>
      <c r="DJ788" s="1"/>
      <c r="DK788" s="1"/>
      <c r="DL788" s="1"/>
      <c r="DM788" s="1"/>
      <c r="DN788" s="1"/>
      <c r="DO788" s="1"/>
      <c r="DP788" s="1"/>
      <c r="DQ788" s="4"/>
      <c r="DR788" s="1"/>
      <c r="DS788" s="1"/>
      <c r="DT788" s="1"/>
      <c r="DU788" s="1"/>
      <c r="DV788" s="1"/>
      <c r="DW788" s="1"/>
    </row>
    <row r="789" spans="1:127" ht="15" x14ac:dyDescent="0.2">
      <c r="A789" s="102">
        <f t="shared" si="469"/>
        <v>45665</v>
      </c>
      <c r="B789" s="103">
        <f t="shared" si="461"/>
        <v>225.62926775999998</v>
      </c>
      <c r="C789" s="180">
        <f t="shared" si="479"/>
        <v>209.84533746304638</v>
      </c>
      <c r="D789" s="104">
        <f t="shared" si="470"/>
        <v>1143.3130000000001</v>
      </c>
      <c r="E789" s="105">
        <f t="shared" si="456"/>
        <v>1146.575</v>
      </c>
      <c r="F789" s="106">
        <f t="shared" si="457"/>
        <v>45616</v>
      </c>
      <c r="G789" s="107">
        <f t="shared" si="462"/>
        <v>2.8531119649648495E-3</v>
      </c>
      <c r="H789" s="108">
        <f t="shared" si="475"/>
        <v>45677</v>
      </c>
      <c r="I789" s="108">
        <f t="shared" si="463"/>
        <v>45677</v>
      </c>
      <c r="J789" s="109">
        <f t="shared" si="471"/>
        <v>19</v>
      </c>
      <c r="K789" s="109">
        <f t="shared" si="460"/>
        <v>11</v>
      </c>
      <c r="L789" s="8">
        <f t="shared" si="472"/>
        <v>1.0016508099999999</v>
      </c>
      <c r="M789" s="110">
        <f t="shared" si="459"/>
        <v>1.00285311</v>
      </c>
      <c r="N789" s="110">
        <f t="shared" si="454"/>
        <v>1.0665129240663074</v>
      </c>
      <c r="O789" s="103">
        <f t="shared" si="458"/>
        <v>1.0682735299999999</v>
      </c>
      <c r="P789" s="103">
        <f t="shared" si="464"/>
        <v>224.17221939999999</v>
      </c>
      <c r="Q789" s="11">
        <f t="shared" si="478"/>
        <v>0</v>
      </c>
      <c r="R789" s="30">
        <f t="shared" si="473"/>
        <v>0</v>
      </c>
      <c r="S789" s="8">
        <f t="shared" si="465"/>
        <v>0</v>
      </c>
      <c r="T789" s="113">
        <f t="shared" si="474"/>
        <v>0.16</v>
      </c>
      <c r="U789" s="111">
        <f t="shared" si="455"/>
        <v>11</v>
      </c>
      <c r="V789" s="111">
        <v>252</v>
      </c>
      <c r="W789" s="110">
        <f t="shared" si="466"/>
        <v>1.0064996829999999</v>
      </c>
      <c r="X789" s="103">
        <f t="shared" si="467"/>
        <v>1.4570483599999999</v>
      </c>
      <c r="Y789" s="103">
        <f t="shared" si="468"/>
        <v>0</v>
      </c>
      <c r="Z789" s="114" t="str">
        <f t="shared" si="476"/>
        <v>A+J=</v>
      </c>
      <c r="AA789" s="108">
        <f t="shared" si="477"/>
        <v>45677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22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3"/>
      <c r="DH789" s="1"/>
      <c r="DI789" s="1"/>
      <c r="DJ789" s="1"/>
      <c r="DK789" s="1"/>
      <c r="DL789" s="1"/>
      <c r="DM789" s="1"/>
      <c r="DN789" s="1"/>
      <c r="DO789" s="1"/>
      <c r="DP789" s="1"/>
      <c r="DQ789" s="4"/>
      <c r="DR789" s="1"/>
      <c r="DS789" s="1"/>
      <c r="DT789" s="1"/>
      <c r="DU789" s="1"/>
      <c r="DV789" s="1"/>
      <c r="DW789" s="1"/>
    </row>
    <row r="790" spans="1:127" ht="15" x14ac:dyDescent="0.2">
      <c r="A790" s="102">
        <f t="shared" si="469"/>
        <v>45666</v>
      </c>
      <c r="B790" s="103">
        <f t="shared" si="461"/>
        <v>225.79604893000001</v>
      </c>
      <c r="C790" s="180">
        <f t="shared" si="479"/>
        <v>209.84533746304638</v>
      </c>
      <c r="D790" s="104">
        <f t="shared" si="470"/>
        <v>1143.3130000000001</v>
      </c>
      <c r="E790" s="105">
        <f t="shared" si="456"/>
        <v>1146.575</v>
      </c>
      <c r="F790" s="106">
        <f t="shared" si="457"/>
        <v>45616</v>
      </c>
      <c r="G790" s="107">
        <f t="shared" si="462"/>
        <v>2.8531119649648495E-3</v>
      </c>
      <c r="H790" s="108">
        <f t="shared" si="475"/>
        <v>45677</v>
      </c>
      <c r="I790" s="108">
        <f t="shared" si="463"/>
        <v>45677</v>
      </c>
      <c r="J790" s="109">
        <f t="shared" si="471"/>
        <v>19</v>
      </c>
      <c r="K790" s="109">
        <f t="shared" si="460"/>
        <v>12</v>
      </c>
      <c r="L790" s="8">
        <f t="shared" si="472"/>
        <v>1.0018010100000001</v>
      </c>
      <c r="M790" s="110">
        <f t="shared" si="459"/>
        <v>1.00285311</v>
      </c>
      <c r="N790" s="110">
        <f t="shared" si="454"/>
        <v>1.0665129240663074</v>
      </c>
      <c r="O790" s="103">
        <f t="shared" si="458"/>
        <v>1.06843372</v>
      </c>
      <c r="P790" s="103">
        <f t="shared" si="464"/>
        <v>224.20583453</v>
      </c>
      <c r="Q790" s="11">
        <f t="shared" si="478"/>
        <v>0</v>
      </c>
      <c r="R790" s="30">
        <f t="shared" si="473"/>
        <v>0</v>
      </c>
      <c r="S790" s="8">
        <f t="shared" si="465"/>
        <v>0</v>
      </c>
      <c r="T790" s="113">
        <f t="shared" si="474"/>
        <v>0.16</v>
      </c>
      <c r="U790" s="111">
        <f t="shared" si="455"/>
        <v>12</v>
      </c>
      <c r="V790" s="111">
        <v>252</v>
      </c>
      <c r="W790" s="110">
        <f t="shared" si="466"/>
        <v>1.007092654</v>
      </c>
      <c r="X790" s="103">
        <f t="shared" si="467"/>
        <v>1.5902144</v>
      </c>
      <c r="Y790" s="103">
        <f t="shared" si="468"/>
        <v>0</v>
      </c>
      <c r="Z790" s="114" t="str">
        <f t="shared" si="476"/>
        <v>A+J=</v>
      </c>
      <c r="AA790" s="108">
        <f t="shared" si="477"/>
        <v>45677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22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3"/>
      <c r="DH790" s="1"/>
      <c r="DI790" s="1"/>
      <c r="DJ790" s="1"/>
      <c r="DK790" s="1"/>
      <c r="DL790" s="1"/>
      <c r="DM790" s="1"/>
      <c r="DN790" s="1"/>
      <c r="DO790" s="1"/>
      <c r="DP790" s="1"/>
      <c r="DQ790" s="4"/>
      <c r="DR790" s="1"/>
      <c r="DS790" s="1"/>
      <c r="DT790" s="1"/>
      <c r="DU790" s="1"/>
      <c r="DV790" s="1"/>
      <c r="DW790" s="1"/>
    </row>
    <row r="791" spans="1:127" ht="15" x14ac:dyDescent="0.2">
      <c r="A791" s="102">
        <f t="shared" si="469"/>
        <v>45667</v>
      </c>
      <c r="B791" s="103">
        <f t="shared" si="461"/>
        <v>225.96295667999999</v>
      </c>
      <c r="C791" s="180">
        <f t="shared" si="479"/>
        <v>209.84533746304638</v>
      </c>
      <c r="D791" s="104">
        <f t="shared" si="470"/>
        <v>1143.3130000000001</v>
      </c>
      <c r="E791" s="105">
        <f t="shared" si="456"/>
        <v>1146.575</v>
      </c>
      <c r="F791" s="106">
        <f t="shared" si="457"/>
        <v>45616</v>
      </c>
      <c r="G791" s="107">
        <f t="shared" si="462"/>
        <v>2.8531119649648495E-3</v>
      </c>
      <c r="H791" s="108">
        <f t="shared" si="475"/>
        <v>45677</v>
      </c>
      <c r="I791" s="108">
        <f t="shared" si="463"/>
        <v>45677</v>
      </c>
      <c r="J791" s="109">
        <f t="shared" si="471"/>
        <v>19</v>
      </c>
      <c r="K791" s="109">
        <f t="shared" si="460"/>
        <v>13</v>
      </c>
      <c r="L791" s="8">
        <f t="shared" si="472"/>
        <v>1.0019512500000001</v>
      </c>
      <c r="M791" s="110">
        <f t="shared" si="459"/>
        <v>1.00285311</v>
      </c>
      <c r="N791" s="110">
        <f t="shared" si="454"/>
        <v>1.0665129240663074</v>
      </c>
      <c r="O791" s="103">
        <f t="shared" si="458"/>
        <v>1.0685939499999999</v>
      </c>
      <c r="P791" s="103">
        <f t="shared" si="464"/>
        <v>224.23945803999999</v>
      </c>
      <c r="Q791" s="11">
        <f t="shared" si="478"/>
        <v>0</v>
      </c>
      <c r="R791" s="30">
        <f t="shared" si="473"/>
        <v>0</v>
      </c>
      <c r="S791" s="8">
        <f t="shared" si="465"/>
        <v>0</v>
      </c>
      <c r="T791" s="113">
        <f t="shared" si="474"/>
        <v>0.16</v>
      </c>
      <c r="U791" s="111">
        <f t="shared" si="455"/>
        <v>13</v>
      </c>
      <c r="V791" s="111">
        <v>252</v>
      </c>
      <c r="W791" s="110">
        <f t="shared" si="466"/>
        <v>1.0076859739999999</v>
      </c>
      <c r="X791" s="103">
        <f t="shared" si="467"/>
        <v>1.7234986400000001</v>
      </c>
      <c r="Y791" s="103">
        <f t="shared" si="468"/>
        <v>0</v>
      </c>
      <c r="Z791" s="114" t="str">
        <f t="shared" si="476"/>
        <v>A+J=</v>
      </c>
      <c r="AA791" s="108">
        <f t="shared" si="477"/>
        <v>45677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22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3"/>
      <c r="DH791" s="1"/>
      <c r="DI791" s="1"/>
      <c r="DJ791" s="1"/>
      <c r="DK791" s="1"/>
      <c r="DL791" s="1"/>
      <c r="DM791" s="1"/>
      <c r="DN791" s="1"/>
      <c r="DO791" s="1"/>
      <c r="DP791" s="1"/>
      <c r="DQ791" s="4"/>
      <c r="DR791" s="1"/>
      <c r="DS791" s="1"/>
      <c r="DT791" s="1"/>
      <c r="DU791" s="1"/>
      <c r="DV791" s="1"/>
      <c r="DW791" s="1"/>
    </row>
    <row r="792" spans="1:127" ht="15" x14ac:dyDescent="0.2">
      <c r="A792" s="102">
        <f t="shared" si="469"/>
        <v>45668</v>
      </c>
      <c r="B792" s="103">
        <f t="shared" si="461"/>
        <v>226.12998705999999</v>
      </c>
      <c r="C792" s="180">
        <f t="shared" si="479"/>
        <v>209.84533746304638</v>
      </c>
      <c r="D792" s="104">
        <f t="shared" si="470"/>
        <v>1143.3130000000001</v>
      </c>
      <c r="E792" s="105">
        <f t="shared" si="456"/>
        <v>1146.575</v>
      </c>
      <c r="F792" s="106">
        <f t="shared" si="457"/>
        <v>45616</v>
      </c>
      <c r="G792" s="107">
        <f t="shared" si="462"/>
        <v>2.8531119649648495E-3</v>
      </c>
      <c r="H792" s="108">
        <f t="shared" si="475"/>
        <v>45677</v>
      </c>
      <c r="I792" s="108">
        <f t="shared" si="463"/>
        <v>45677</v>
      </c>
      <c r="J792" s="109">
        <f t="shared" si="471"/>
        <v>19</v>
      </c>
      <c r="K792" s="109">
        <f t="shared" si="460"/>
        <v>14</v>
      </c>
      <c r="L792" s="8">
        <f t="shared" si="472"/>
        <v>1.0021015</v>
      </c>
      <c r="M792" s="110">
        <f t="shared" si="459"/>
        <v>1.00285311</v>
      </c>
      <c r="N792" s="110">
        <f t="shared" si="454"/>
        <v>1.0665129240663074</v>
      </c>
      <c r="O792" s="103">
        <f t="shared" si="458"/>
        <v>1.0687542000000001</v>
      </c>
      <c r="P792" s="103">
        <f t="shared" si="464"/>
        <v>224.27308575999999</v>
      </c>
      <c r="Q792" s="11">
        <f t="shared" si="478"/>
        <v>0</v>
      </c>
      <c r="R792" s="30">
        <f t="shared" si="473"/>
        <v>0</v>
      </c>
      <c r="S792" s="8">
        <f t="shared" si="465"/>
        <v>0</v>
      </c>
      <c r="T792" s="113">
        <f t="shared" si="474"/>
        <v>0.16</v>
      </c>
      <c r="U792" s="111">
        <f t="shared" si="455"/>
        <v>14</v>
      </c>
      <c r="V792" s="111">
        <v>252</v>
      </c>
      <c r="W792" s="110">
        <f t="shared" si="466"/>
        <v>1.0082796439999999</v>
      </c>
      <c r="X792" s="103">
        <f t="shared" si="467"/>
        <v>1.8569013000000001</v>
      </c>
      <c r="Y792" s="103">
        <f t="shared" si="468"/>
        <v>0</v>
      </c>
      <c r="Z792" s="114" t="str">
        <f t="shared" si="476"/>
        <v>A+J=</v>
      </c>
      <c r="AA792" s="108">
        <f t="shared" si="477"/>
        <v>45677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22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3"/>
      <c r="DH792" s="1"/>
      <c r="DI792" s="1"/>
      <c r="DJ792" s="1"/>
      <c r="DK792" s="1"/>
      <c r="DL792" s="1"/>
      <c r="DM792" s="1"/>
      <c r="DN792" s="1"/>
      <c r="DO792" s="1"/>
      <c r="DP792" s="1"/>
      <c r="DQ792" s="4"/>
      <c r="DR792" s="1"/>
      <c r="DS792" s="1"/>
      <c r="DT792" s="1"/>
      <c r="DU792" s="1"/>
      <c r="DV792" s="1"/>
      <c r="DW792" s="1"/>
    </row>
    <row r="793" spans="1:127" ht="15" x14ac:dyDescent="0.2">
      <c r="A793" s="102">
        <f t="shared" si="469"/>
        <v>45669</v>
      </c>
      <c r="B793" s="103">
        <f t="shared" si="461"/>
        <v>226.12998705999999</v>
      </c>
      <c r="C793" s="180">
        <f t="shared" si="479"/>
        <v>209.84533746304638</v>
      </c>
      <c r="D793" s="104">
        <f t="shared" si="470"/>
        <v>1143.3130000000001</v>
      </c>
      <c r="E793" s="105">
        <f t="shared" si="456"/>
        <v>1146.575</v>
      </c>
      <c r="F793" s="106">
        <f t="shared" si="457"/>
        <v>45616</v>
      </c>
      <c r="G793" s="107">
        <f t="shared" si="462"/>
        <v>2.8531119649648495E-3</v>
      </c>
      <c r="H793" s="108">
        <f t="shared" si="475"/>
        <v>45677</v>
      </c>
      <c r="I793" s="108">
        <f t="shared" si="463"/>
        <v>45677</v>
      </c>
      <c r="J793" s="109">
        <f t="shared" si="471"/>
        <v>19</v>
      </c>
      <c r="K793" s="109">
        <f t="shared" si="460"/>
        <v>14</v>
      </c>
      <c r="L793" s="8">
        <f t="shared" si="472"/>
        <v>1.0021015</v>
      </c>
      <c r="M793" s="110">
        <f t="shared" si="459"/>
        <v>1.00285311</v>
      </c>
      <c r="N793" s="110">
        <f t="shared" si="454"/>
        <v>1.0665129240663074</v>
      </c>
      <c r="O793" s="103">
        <f t="shared" si="458"/>
        <v>1.0687542000000001</v>
      </c>
      <c r="P793" s="103">
        <f t="shared" si="464"/>
        <v>224.27308575999999</v>
      </c>
      <c r="Q793" s="11">
        <f t="shared" si="478"/>
        <v>0</v>
      </c>
      <c r="R793" s="30">
        <f t="shared" si="473"/>
        <v>0</v>
      </c>
      <c r="S793" s="8">
        <f t="shared" si="465"/>
        <v>0</v>
      </c>
      <c r="T793" s="113">
        <f t="shared" si="474"/>
        <v>0.16</v>
      </c>
      <c r="U793" s="111">
        <f t="shared" si="455"/>
        <v>14</v>
      </c>
      <c r="V793" s="111">
        <v>252</v>
      </c>
      <c r="W793" s="110">
        <f t="shared" si="466"/>
        <v>1.0082796439999999</v>
      </c>
      <c r="X793" s="103">
        <f t="shared" si="467"/>
        <v>1.8569013000000001</v>
      </c>
      <c r="Y793" s="103">
        <f t="shared" si="468"/>
        <v>0</v>
      </c>
      <c r="Z793" s="114" t="str">
        <f t="shared" si="476"/>
        <v>A+J=</v>
      </c>
      <c r="AA793" s="108">
        <f t="shared" si="477"/>
        <v>45677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22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3"/>
      <c r="DH793" s="1"/>
      <c r="DI793" s="1"/>
      <c r="DJ793" s="1"/>
      <c r="DK793" s="1"/>
      <c r="DL793" s="1"/>
      <c r="DM793" s="1"/>
      <c r="DN793" s="1"/>
      <c r="DO793" s="1"/>
      <c r="DP793" s="1"/>
      <c r="DQ793" s="4"/>
      <c r="DR793" s="1"/>
      <c r="DS793" s="1"/>
      <c r="DT793" s="1"/>
      <c r="DU793" s="1"/>
      <c r="DV793" s="1"/>
      <c r="DW793" s="1"/>
    </row>
    <row r="794" spans="1:127" ht="15" x14ac:dyDescent="0.2">
      <c r="A794" s="102">
        <f t="shared" si="469"/>
        <v>45670</v>
      </c>
      <c r="B794" s="103">
        <f t="shared" si="461"/>
        <v>226.12998705999999</v>
      </c>
      <c r="C794" s="180">
        <f t="shared" si="479"/>
        <v>209.84533746304638</v>
      </c>
      <c r="D794" s="104">
        <f t="shared" si="470"/>
        <v>1143.3130000000001</v>
      </c>
      <c r="E794" s="105">
        <f t="shared" si="456"/>
        <v>1146.575</v>
      </c>
      <c r="F794" s="106">
        <f t="shared" si="457"/>
        <v>45616</v>
      </c>
      <c r="G794" s="107">
        <f t="shared" si="462"/>
        <v>2.8531119649648495E-3</v>
      </c>
      <c r="H794" s="108">
        <f t="shared" si="475"/>
        <v>45677</v>
      </c>
      <c r="I794" s="108">
        <f t="shared" si="463"/>
        <v>45677</v>
      </c>
      <c r="J794" s="109">
        <f t="shared" si="471"/>
        <v>19</v>
      </c>
      <c r="K794" s="109">
        <f t="shared" si="460"/>
        <v>14</v>
      </c>
      <c r="L794" s="8">
        <f t="shared" si="472"/>
        <v>1.0021015</v>
      </c>
      <c r="M794" s="110">
        <f t="shared" si="459"/>
        <v>1.00285311</v>
      </c>
      <c r="N794" s="110">
        <f t="shared" si="454"/>
        <v>1.0665129240663074</v>
      </c>
      <c r="O794" s="103">
        <f t="shared" si="458"/>
        <v>1.0687542000000001</v>
      </c>
      <c r="P794" s="103">
        <f t="shared" si="464"/>
        <v>224.27308575999999</v>
      </c>
      <c r="Q794" s="11">
        <f t="shared" si="478"/>
        <v>0</v>
      </c>
      <c r="R794" s="30">
        <f t="shared" si="473"/>
        <v>0</v>
      </c>
      <c r="S794" s="8">
        <f t="shared" si="465"/>
        <v>0</v>
      </c>
      <c r="T794" s="113">
        <f t="shared" si="474"/>
        <v>0.16</v>
      </c>
      <c r="U794" s="111">
        <f t="shared" si="455"/>
        <v>14</v>
      </c>
      <c r="V794" s="111">
        <v>252</v>
      </c>
      <c r="W794" s="110">
        <f t="shared" si="466"/>
        <v>1.0082796439999999</v>
      </c>
      <c r="X794" s="103">
        <f t="shared" si="467"/>
        <v>1.8569013000000001</v>
      </c>
      <c r="Y794" s="103">
        <f t="shared" si="468"/>
        <v>0</v>
      </c>
      <c r="Z794" s="114" t="str">
        <f t="shared" si="476"/>
        <v>A+J=</v>
      </c>
      <c r="AA794" s="108">
        <f t="shared" si="477"/>
        <v>45677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22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3"/>
      <c r="DH794" s="1"/>
      <c r="DI794" s="1"/>
      <c r="DJ794" s="1"/>
      <c r="DK794" s="1"/>
      <c r="DL794" s="1"/>
      <c r="DM794" s="1"/>
      <c r="DN794" s="1"/>
      <c r="DO794" s="1"/>
      <c r="DP794" s="1"/>
      <c r="DQ794" s="4"/>
      <c r="DR794" s="1"/>
      <c r="DS794" s="1"/>
      <c r="DT794" s="1"/>
      <c r="DU794" s="1"/>
      <c r="DV794" s="1"/>
      <c r="DW794" s="1"/>
    </row>
    <row r="795" spans="1:127" ht="15" x14ac:dyDescent="0.2">
      <c r="A795" s="102">
        <f t="shared" si="469"/>
        <v>45671</v>
      </c>
      <c r="B795" s="103">
        <f t="shared" si="461"/>
        <v>226.29714011000002</v>
      </c>
      <c r="C795" s="180">
        <f t="shared" si="479"/>
        <v>209.84533746304638</v>
      </c>
      <c r="D795" s="104">
        <f t="shared" si="470"/>
        <v>1143.3130000000001</v>
      </c>
      <c r="E795" s="105">
        <f t="shared" si="456"/>
        <v>1146.575</v>
      </c>
      <c r="F795" s="106">
        <f t="shared" si="457"/>
        <v>45616</v>
      </c>
      <c r="G795" s="107">
        <f t="shared" si="462"/>
        <v>2.8531119649648495E-3</v>
      </c>
      <c r="H795" s="108">
        <f t="shared" si="475"/>
        <v>45677</v>
      </c>
      <c r="I795" s="108">
        <f t="shared" si="463"/>
        <v>45677</v>
      </c>
      <c r="J795" s="109">
        <f t="shared" si="471"/>
        <v>19</v>
      </c>
      <c r="K795" s="109">
        <f t="shared" si="460"/>
        <v>15</v>
      </c>
      <c r="L795" s="8">
        <f t="shared" si="472"/>
        <v>1.0022517799999999</v>
      </c>
      <c r="M795" s="110">
        <f t="shared" si="459"/>
        <v>1.00285311</v>
      </c>
      <c r="N795" s="110">
        <f t="shared" si="454"/>
        <v>1.0665129240663074</v>
      </c>
      <c r="O795" s="103">
        <f t="shared" si="458"/>
        <v>1.0689144699999999</v>
      </c>
      <c r="P795" s="103">
        <f t="shared" si="464"/>
        <v>224.30671767000001</v>
      </c>
      <c r="Q795" s="11">
        <f t="shared" si="478"/>
        <v>0</v>
      </c>
      <c r="R795" s="30">
        <f t="shared" si="473"/>
        <v>0</v>
      </c>
      <c r="S795" s="8">
        <f t="shared" si="465"/>
        <v>0</v>
      </c>
      <c r="T795" s="113">
        <f t="shared" si="474"/>
        <v>0.16</v>
      </c>
      <c r="U795" s="111">
        <f t="shared" si="455"/>
        <v>15</v>
      </c>
      <c r="V795" s="111">
        <v>252</v>
      </c>
      <c r="W795" s="110">
        <f t="shared" si="466"/>
        <v>1.008873664</v>
      </c>
      <c r="X795" s="103">
        <f t="shared" si="467"/>
        <v>1.9904224399999999</v>
      </c>
      <c r="Y795" s="103">
        <f t="shared" si="468"/>
        <v>0</v>
      </c>
      <c r="Z795" s="114" t="str">
        <f t="shared" si="476"/>
        <v>A+J=</v>
      </c>
      <c r="AA795" s="108">
        <f t="shared" si="477"/>
        <v>45677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22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3"/>
      <c r="DH795" s="1"/>
      <c r="DI795" s="1"/>
      <c r="DJ795" s="1"/>
      <c r="DK795" s="1"/>
      <c r="DL795" s="1"/>
      <c r="DM795" s="1"/>
      <c r="DN795" s="1"/>
      <c r="DO795" s="1"/>
      <c r="DP795" s="1"/>
      <c r="DQ795" s="4"/>
      <c r="DR795" s="1"/>
      <c r="DS795" s="1"/>
      <c r="DT795" s="1"/>
      <c r="DU795" s="1"/>
      <c r="DV795" s="1"/>
      <c r="DW795" s="1"/>
    </row>
    <row r="796" spans="1:127" ht="15" x14ac:dyDescent="0.2">
      <c r="A796" s="102">
        <f t="shared" si="469"/>
        <v>45672</v>
      </c>
      <c r="B796" s="103">
        <f t="shared" si="461"/>
        <v>226.46441777000001</v>
      </c>
      <c r="C796" s="180">
        <f t="shared" si="479"/>
        <v>209.84533746304638</v>
      </c>
      <c r="D796" s="104">
        <f t="shared" si="470"/>
        <v>1143.3130000000001</v>
      </c>
      <c r="E796" s="105">
        <f t="shared" si="456"/>
        <v>1146.575</v>
      </c>
      <c r="F796" s="106">
        <f t="shared" si="457"/>
        <v>45616</v>
      </c>
      <c r="G796" s="107">
        <f t="shared" si="462"/>
        <v>2.8531119649648495E-3</v>
      </c>
      <c r="H796" s="108">
        <f t="shared" si="475"/>
        <v>45677</v>
      </c>
      <c r="I796" s="108">
        <f t="shared" si="463"/>
        <v>45677</v>
      </c>
      <c r="J796" s="109">
        <f t="shared" si="471"/>
        <v>19</v>
      </c>
      <c r="K796" s="109">
        <f t="shared" si="460"/>
        <v>16</v>
      </c>
      <c r="L796" s="8">
        <f t="shared" si="472"/>
        <v>1.00240208</v>
      </c>
      <c r="M796" s="110">
        <f t="shared" si="459"/>
        <v>1.00285311</v>
      </c>
      <c r="N796" s="110">
        <f t="shared" si="454"/>
        <v>1.0665129240663074</v>
      </c>
      <c r="O796" s="103">
        <f t="shared" si="458"/>
        <v>1.0690747700000001</v>
      </c>
      <c r="P796" s="103">
        <f t="shared" si="464"/>
        <v>224.34035588</v>
      </c>
      <c r="Q796" s="11">
        <f t="shared" si="478"/>
        <v>0</v>
      </c>
      <c r="R796" s="30">
        <f t="shared" si="473"/>
        <v>0</v>
      </c>
      <c r="S796" s="8">
        <f t="shared" si="465"/>
        <v>0</v>
      </c>
      <c r="T796" s="113">
        <f t="shared" si="474"/>
        <v>0.16</v>
      </c>
      <c r="U796" s="111">
        <f t="shared" si="455"/>
        <v>16</v>
      </c>
      <c r="V796" s="111">
        <v>252</v>
      </c>
      <c r="W796" s="110">
        <f t="shared" si="466"/>
        <v>1.0094680330000001</v>
      </c>
      <c r="X796" s="103">
        <f t="shared" si="467"/>
        <v>2.1240618900000001</v>
      </c>
      <c r="Y796" s="103">
        <f t="shared" si="468"/>
        <v>0</v>
      </c>
      <c r="Z796" s="114" t="str">
        <f t="shared" si="476"/>
        <v>A+J=</v>
      </c>
      <c r="AA796" s="108">
        <f t="shared" si="477"/>
        <v>45677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22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3"/>
      <c r="DH796" s="1"/>
      <c r="DI796" s="1"/>
      <c r="DJ796" s="1"/>
      <c r="DK796" s="1"/>
      <c r="DL796" s="1"/>
      <c r="DM796" s="1"/>
      <c r="DN796" s="1"/>
      <c r="DO796" s="1"/>
      <c r="DP796" s="1"/>
      <c r="DQ796" s="4"/>
      <c r="DR796" s="1"/>
      <c r="DS796" s="1"/>
      <c r="DT796" s="1"/>
      <c r="DU796" s="1"/>
      <c r="DV796" s="1"/>
      <c r="DW796" s="1"/>
    </row>
    <row r="797" spans="1:127" ht="15" x14ac:dyDescent="0.2">
      <c r="A797" s="102">
        <f t="shared" si="469"/>
        <v>45673</v>
      </c>
      <c r="B797" s="103">
        <f t="shared" si="461"/>
        <v>226.63181839999999</v>
      </c>
      <c r="C797" s="180">
        <f t="shared" si="479"/>
        <v>209.84533746304638</v>
      </c>
      <c r="D797" s="104">
        <f t="shared" si="470"/>
        <v>1143.3130000000001</v>
      </c>
      <c r="E797" s="105">
        <f t="shared" si="456"/>
        <v>1146.575</v>
      </c>
      <c r="F797" s="106">
        <f t="shared" si="457"/>
        <v>45616</v>
      </c>
      <c r="G797" s="107">
        <f t="shared" si="462"/>
        <v>2.8531119649648495E-3</v>
      </c>
      <c r="H797" s="108">
        <f t="shared" si="475"/>
        <v>45677</v>
      </c>
      <c r="I797" s="108">
        <f t="shared" si="463"/>
        <v>45677</v>
      </c>
      <c r="J797" s="109">
        <f t="shared" si="471"/>
        <v>19</v>
      </c>
      <c r="K797" s="109">
        <f t="shared" si="460"/>
        <v>17</v>
      </c>
      <c r="L797" s="8">
        <f t="shared" si="472"/>
        <v>1.0025523999999999</v>
      </c>
      <c r="M797" s="110">
        <f t="shared" si="459"/>
        <v>1.00285311</v>
      </c>
      <c r="N797" s="110">
        <f t="shared" si="454"/>
        <v>1.0665129240663074</v>
      </c>
      <c r="O797" s="103">
        <f t="shared" si="458"/>
        <v>1.0692350900000001</v>
      </c>
      <c r="P797" s="103">
        <f t="shared" si="464"/>
        <v>224.37399828</v>
      </c>
      <c r="Q797" s="11">
        <f t="shared" si="478"/>
        <v>0</v>
      </c>
      <c r="R797" s="30">
        <f t="shared" si="473"/>
        <v>0</v>
      </c>
      <c r="S797" s="8">
        <f t="shared" si="465"/>
        <v>0</v>
      </c>
      <c r="T797" s="113">
        <f t="shared" si="474"/>
        <v>0.16</v>
      </c>
      <c r="U797" s="111">
        <f t="shared" si="455"/>
        <v>17</v>
      </c>
      <c r="V797" s="111">
        <v>252</v>
      </c>
      <c r="W797" s="110">
        <f t="shared" si="466"/>
        <v>1.0100627529999999</v>
      </c>
      <c r="X797" s="103">
        <f t="shared" si="467"/>
        <v>2.2578201199999999</v>
      </c>
      <c r="Y797" s="103">
        <f t="shared" si="468"/>
        <v>0</v>
      </c>
      <c r="Z797" s="114" t="str">
        <f t="shared" si="476"/>
        <v>A+J=</v>
      </c>
      <c r="AA797" s="108">
        <f t="shared" si="477"/>
        <v>45677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22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3"/>
      <c r="DH797" s="1"/>
      <c r="DI797" s="1"/>
      <c r="DJ797" s="1"/>
      <c r="DK797" s="1"/>
      <c r="DL797" s="1"/>
      <c r="DM797" s="1"/>
      <c r="DN797" s="1"/>
      <c r="DO797" s="1"/>
      <c r="DP797" s="1"/>
      <c r="DQ797" s="4"/>
      <c r="DR797" s="1"/>
      <c r="DS797" s="1"/>
      <c r="DT797" s="1"/>
      <c r="DU797" s="1"/>
      <c r="DV797" s="1"/>
      <c r="DW797" s="1"/>
    </row>
    <row r="798" spans="1:127" ht="15" x14ac:dyDescent="0.2">
      <c r="A798" s="102">
        <f t="shared" si="469"/>
        <v>45674</v>
      </c>
      <c r="B798" s="103">
        <f t="shared" si="461"/>
        <v>226.79934183</v>
      </c>
      <c r="C798" s="180">
        <f t="shared" si="479"/>
        <v>209.84533746304638</v>
      </c>
      <c r="D798" s="104">
        <f t="shared" si="470"/>
        <v>1143.3130000000001</v>
      </c>
      <c r="E798" s="105">
        <f t="shared" si="456"/>
        <v>1146.575</v>
      </c>
      <c r="F798" s="106">
        <f t="shared" si="457"/>
        <v>45616</v>
      </c>
      <c r="G798" s="107">
        <f t="shared" si="462"/>
        <v>2.8531119649648495E-3</v>
      </c>
      <c r="H798" s="108">
        <f t="shared" si="475"/>
        <v>45677</v>
      </c>
      <c r="I798" s="108">
        <f t="shared" si="463"/>
        <v>45677</v>
      </c>
      <c r="J798" s="109">
        <f t="shared" si="471"/>
        <v>19</v>
      </c>
      <c r="K798" s="109">
        <f t="shared" si="460"/>
        <v>18</v>
      </c>
      <c r="L798" s="8">
        <f t="shared" si="472"/>
        <v>1.0027027399999999</v>
      </c>
      <c r="M798" s="110">
        <f t="shared" si="459"/>
        <v>1.00285311</v>
      </c>
      <c r="N798" s="110">
        <f t="shared" si="454"/>
        <v>1.0665129240663074</v>
      </c>
      <c r="O798" s="103">
        <f t="shared" si="458"/>
        <v>1.0693954299999999</v>
      </c>
      <c r="P798" s="103">
        <f t="shared" si="464"/>
        <v>224.40764487999999</v>
      </c>
      <c r="Q798" s="11">
        <f t="shared" si="478"/>
        <v>0</v>
      </c>
      <c r="R798" s="30">
        <f t="shared" si="473"/>
        <v>0</v>
      </c>
      <c r="S798" s="8">
        <f t="shared" si="465"/>
        <v>0</v>
      </c>
      <c r="T798" s="113">
        <f t="shared" si="474"/>
        <v>0.16</v>
      </c>
      <c r="U798" s="111">
        <f t="shared" si="455"/>
        <v>18</v>
      </c>
      <c r="V798" s="111">
        <v>252</v>
      </c>
      <c r="W798" s="110">
        <f t="shared" si="466"/>
        <v>1.0106578230000001</v>
      </c>
      <c r="X798" s="103">
        <f t="shared" si="467"/>
        <v>2.39169695</v>
      </c>
      <c r="Y798" s="103">
        <f t="shared" si="468"/>
        <v>0</v>
      </c>
      <c r="Z798" s="114" t="str">
        <f t="shared" si="476"/>
        <v>A+J=</v>
      </c>
      <c r="AA798" s="108">
        <f t="shared" si="477"/>
        <v>45677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22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3"/>
      <c r="DH798" s="1"/>
      <c r="DI798" s="1"/>
      <c r="DJ798" s="1"/>
      <c r="DK798" s="1"/>
      <c r="DL798" s="1"/>
      <c r="DM798" s="1"/>
      <c r="DN798" s="1"/>
      <c r="DO798" s="1"/>
      <c r="DP798" s="1"/>
      <c r="DQ798" s="4"/>
      <c r="DR798" s="1"/>
      <c r="DS798" s="1"/>
      <c r="DT798" s="1"/>
      <c r="DU798" s="1"/>
      <c r="DV798" s="1"/>
      <c r="DW798" s="1"/>
    </row>
    <row r="799" spans="1:127" ht="15" x14ac:dyDescent="0.2">
      <c r="A799" s="102">
        <f t="shared" si="469"/>
        <v>45675</v>
      </c>
      <c r="B799" s="103">
        <f t="shared" si="461"/>
        <v>226.96699046000001</v>
      </c>
      <c r="C799" s="180">
        <f t="shared" si="479"/>
        <v>209.84533746304638</v>
      </c>
      <c r="D799" s="104">
        <f t="shared" si="470"/>
        <v>1143.3130000000001</v>
      </c>
      <c r="E799" s="105">
        <f t="shared" si="456"/>
        <v>1146.575</v>
      </c>
      <c r="F799" s="106">
        <f t="shared" si="457"/>
        <v>45616</v>
      </c>
      <c r="G799" s="107">
        <f t="shared" si="462"/>
        <v>2.8531119649648495E-3</v>
      </c>
      <c r="H799" s="108">
        <f t="shared" si="475"/>
        <v>45677</v>
      </c>
      <c r="I799" s="108">
        <f t="shared" si="463"/>
        <v>45677</v>
      </c>
      <c r="J799" s="109">
        <f t="shared" si="471"/>
        <v>19</v>
      </c>
      <c r="K799" s="109">
        <f t="shared" si="460"/>
        <v>19</v>
      </c>
      <c r="L799" s="8">
        <f t="shared" si="472"/>
        <v>1.00285311</v>
      </c>
      <c r="M799" s="110">
        <f t="shared" si="459"/>
        <v>1.00285311</v>
      </c>
      <c r="N799" s="110">
        <f t="shared" ref="N799:N862" si="480">IF(I799&gt;I798,N798*M799,N798)</f>
        <v>1.0665129240663074</v>
      </c>
      <c r="O799" s="103">
        <f t="shared" si="458"/>
        <v>1.0695558000000001</v>
      </c>
      <c r="P799" s="103">
        <f t="shared" si="464"/>
        <v>224.44129778000001</v>
      </c>
      <c r="Q799" s="11">
        <f t="shared" si="478"/>
        <v>0</v>
      </c>
      <c r="R799" s="30">
        <f t="shared" si="473"/>
        <v>0</v>
      </c>
      <c r="S799" s="8">
        <f t="shared" si="465"/>
        <v>0</v>
      </c>
      <c r="T799" s="113">
        <f t="shared" si="474"/>
        <v>0.16</v>
      </c>
      <c r="U799" s="111">
        <f t="shared" si="455"/>
        <v>19</v>
      </c>
      <c r="V799" s="111">
        <v>252</v>
      </c>
      <c r="W799" s="110">
        <f t="shared" si="466"/>
        <v>1.0112532439999999</v>
      </c>
      <c r="X799" s="103">
        <f t="shared" si="467"/>
        <v>2.5256926800000001</v>
      </c>
      <c r="Y799" s="103">
        <f t="shared" si="468"/>
        <v>0</v>
      </c>
      <c r="Z799" s="114" t="str">
        <f t="shared" si="476"/>
        <v>A+J=</v>
      </c>
      <c r="AA799" s="108">
        <f t="shared" si="477"/>
        <v>45677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22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3"/>
      <c r="DH799" s="1"/>
      <c r="DI799" s="1"/>
      <c r="DJ799" s="1"/>
      <c r="DK799" s="1"/>
      <c r="DL799" s="1"/>
      <c r="DM799" s="1"/>
      <c r="DN799" s="1"/>
      <c r="DO799" s="1"/>
      <c r="DP799" s="1"/>
      <c r="DQ799" s="4"/>
      <c r="DR799" s="1"/>
      <c r="DS799" s="1"/>
      <c r="DT799" s="1"/>
      <c r="DU799" s="1"/>
      <c r="DV799" s="1"/>
      <c r="DW799" s="1"/>
    </row>
    <row r="800" spans="1:127" ht="15" x14ac:dyDescent="0.2">
      <c r="A800" s="102">
        <f t="shared" si="469"/>
        <v>45676</v>
      </c>
      <c r="B800" s="103">
        <f t="shared" si="461"/>
        <v>226.96699046000001</v>
      </c>
      <c r="C800" s="180">
        <f t="shared" si="479"/>
        <v>209.84533746304638</v>
      </c>
      <c r="D800" s="104">
        <f t="shared" si="470"/>
        <v>1143.3130000000001</v>
      </c>
      <c r="E800" s="105">
        <f t="shared" si="456"/>
        <v>1146.575</v>
      </c>
      <c r="F800" s="106">
        <f t="shared" si="457"/>
        <v>45616</v>
      </c>
      <c r="G800" s="107">
        <f t="shared" si="462"/>
        <v>2.8531119649648495E-3</v>
      </c>
      <c r="H800" s="108">
        <f t="shared" si="475"/>
        <v>45677</v>
      </c>
      <c r="I800" s="108">
        <f t="shared" si="463"/>
        <v>45677</v>
      </c>
      <c r="J800" s="109">
        <f t="shared" si="471"/>
        <v>19</v>
      </c>
      <c r="K800" s="109">
        <f t="shared" si="460"/>
        <v>19</v>
      </c>
      <c r="L800" s="8">
        <f t="shared" si="472"/>
        <v>1.00285311</v>
      </c>
      <c r="M800" s="110">
        <f t="shared" si="459"/>
        <v>1.00285311</v>
      </c>
      <c r="N800" s="110">
        <f t="shared" si="480"/>
        <v>1.0665129240663074</v>
      </c>
      <c r="O800" s="103">
        <f t="shared" si="458"/>
        <v>1.0695558000000001</v>
      </c>
      <c r="P800" s="103">
        <f t="shared" si="464"/>
        <v>224.44129778000001</v>
      </c>
      <c r="Q800" s="11">
        <f t="shared" si="478"/>
        <v>0</v>
      </c>
      <c r="R800" s="30">
        <f t="shared" si="473"/>
        <v>0</v>
      </c>
      <c r="S800" s="8">
        <f t="shared" si="465"/>
        <v>0</v>
      </c>
      <c r="T800" s="113">
        <f t="shared" si="474"/>
        <v>0.16</v>
      </c>
      <c r="U800" s="111">
        <f t="shared" si="455"/>
        <v>19</v>
      </c>
      <c r="V800" s="111">
        <v>252</v>
      </c>
      <c r="W800" s="110">
        <f t="shared" si="466"/>
        <v>1.0112532439999999</v>
      </c>
      <c r="X800" s="103">
        <f t="shared" si="467"/>
        <v>2.5256926800000001</v>
      </c>
      <c r="Y800" s="103">
        <f t="shared" si="468"/>
        <v>0</v>
      </c>
      <c r="Z800" s="114" t="str">
        <f t="shared" si="476"/>
        <v>A+J=</v>
      </c>
      <c r="AA800" s="108">
        <f t="shared" si="477"/>
        <v>45677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22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3"/>
      <c r="DH800" s="1"/>
      <c r="DI800" s="1"/>
      <c r="DJ800" s="1"/>
      <c r="DK800" s="1"/>
      <c r="DL800" s="1"/>
      <c r="DM800" s="1"/>
      <c r="DN800" s="1"/>
      <c r="DO800" s="1"/>
      <c r="DP800" s="1"/>
      <c r="DQ800" s="4"/>
      <c r="DR800" s="1"/>
      <c r="DS800" s="1"/>
      <c r="DT800" s="1"/>
      <c r="DU800" s="1"/>
      <c r="DV800" s="1"/>
      <c r="DW800" s="1"/>
    </row>
    <row r="801" spans="1:127" ht="15" x14ac:dyDescent="0.2">
      <c r="A801" s="102">
        <f t="shared" si="469"/>
        <v>45677</v>
      </c>
      <c r="B801" s="103">
        <f t="shared" si="461"/>
        <v>226.96699046000001</v>
      </c>
      <c r="C801" s="180">
        <f t="shared" si="479"/>
        <v>209.84533746304638</v>
      </c>
      <c r="D801" s="104">
        <f t="shared" si="470"/>
        <v>1143.3130000000001</v>
      </c>
      <c r="E801" s="105">
        <f t="shared" si="456"/>
        <v>1146.575</v>
      </c>
      <c r="F801" s="106">
        <f t="shared" si="457"/>
        <v>45616</v>
      </c>
      <c r="G801" s="107">
        <f t="shared" si="462"/>
        <v>2.8531119649648495E-3</v>
      </c>
      <c r="H801" s="108">
        <f t="shared" si="475"/>
        <v>45708</v>
      </c>
      <c r="I801" s="108">
        <f t="shared" si="463"/>
        <v>45677</v>
      </c>
      <c r="J801" s="109">
        <f t="shared" si="471"/>
        <v>19</v>
      </c>
      <c r="K801" s="109">
        <f t="shared" si="460"/>
        <v>19</v>
      </c>
      <c r="L801" s="8">
        <f t="shared" si="472"/>
        <v>1.00285311</v>
      </c>
      <c r="M801" s="110">
        <f t="shared" si="459"/>
        <v>1.00285311</v>
      </c>
      <c r="N801" s="110">
        <f t="shared" si="480"/>
        <v>1.0665129240663074</v>
      </c>
      <c r="O801" s="103">
        <f t="shared" si="458"/>
        <v>1.0695558000000001</v>
      </c>
      <c r="P801" s="103">
        <f t="shared" si="464"/>
        <v>224.44129778000001</v>
      </c>
      <c r="Q801" s="11">
        <f t="shared" si="478"/>
        <v>26</v>
      </c>
      <c r="R801" s="30">
        <f t="shared" si="473"/>
        <v>8.4363999999999995E-2</v>
      </c>
      <c r="S801" s="8">
        <f t="shared" si="465"/>
        <v>18.934765639999998</v>
      </c>
      <c r="T801" s="113">
        <f t="shared" si="474"/>
        <v>0.16</v>
      </c>
      <c r="U801" s="111">
        <f t="shared" si="455"/>
        <v>19</v>
      </c>
      <c r="V801" s="111">
        <v>252</v>
      </c>
      <c r="W801" s="110">
        <f t="shared" si="466"/>
        <v>1.0112532439999999</v>
      </c>
      <c r="X801" s="103">
        <f t="shared" si="467"/>
        <v>2.5256926800000001</v>
      </c>
      <c r="Y801" s="103">
        <f t="shared" si="468"/>
        <v>21.460458319999997</v>
      </c>
      <c r="Z801" s="114" t="str">
        <f t="shared" si="476"/>
        <v>A+J=</v>
      </c>
      <c r="AA801" s="108">
        <f t="shared" si="477"/>
        <v>45677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22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3"/>
      <c r="DH801" s="1"/>
      <c r="DI801" s="1"/>
      <c r="DJ801" s="1"/>
      <c r="DK801" s="1"/>
      <c r="DL801" s="1"/>
      <c r="DM801" s="1"/>
      <c r="DN801" s="1"/>
      <c r="DO801" s="1"/>
      <c r="DP801" s="1"/>
      <c r="DQ801" s="4"/>
      <c r="DR801" s="1"/>
      <c r="DS801" s="1"/>
      <c r="DT801" s="1"/>
      <c r="DU801" s="1"/>
      <c r="DV801" s="1"/>
      <c r="DW801" s="1"/>
    </row>
    <row r="802" spans="1:127" ht="15" x14ac:dyDescent="0.2">
      <c r="A802" s="102">
        <f t="shared" si="469"/>
        <v>45678</v>
      </c>
      <c r="B802" s="103">
        <f t="shared" si="461"/>
        <v>205.65307462999999</v>
      </c>
      <c r="C802" s="180">
        <f t="shared" si="479"/>
        <v>192.14194541935871</v>
      </c>
      <c r="D802" s="104">
        <f t="shared" si="470"/>
        <v>1143.3130000000001</v>
      </c>
      <c r="E802" s="105">
        <f t="shared" si="456"/>
        <v>1146.575</v>
      </c>
      <c r="F802" s="106">
        <f t="shared" si="457"/>
        <v>45646</v>
      </c>
      <c r="G802" s="107">
        <f t="shared" si="462"/>
        <v>2.8531119649648495E-3</v>
      </c>
      <c r="H802" s="108">
        <f t="shared" si="475"/>
        <v>45708</v>
      </c>
      <c r="I802" s="108">
        <f t="shared" si="463"/>
        <v>45708</v>
      </c>
      <c r="J802" s="109">
        <f t="shared" si="471"/>
        <v>23</v>
      </c>
      <c r="K802" s="109">
        <f t="shared" si="460"/>
        <v>1</v>
      </c>
      <c r="L802" s="8">
        <f t="shared" si="472"/>
        <v>1.0001238699999999</v>
      </c>
      <c r="M802" s="110">
        <f t="shared" si="459"/>
        <v>1.00285311</v>
      </c>
      <c r="N802" s="110">
        <f t="shared" si="480"/>
        <v>1.0695558027550902</v>
      </c>
      <c r="O802" s="103">
        <f t="shared" si="458"/>
        <v>1.06968828</v>
      </c>
      <c r="P802" s="103">
        <f t="shared" si="464"/>
        <v>205.53198710999999</v>
      </c>
      <c r="Q802" s="11">
        <f t="shared" si="478"/>
        <v>0</v>
      </c>
      <c r="R802" s="30">
        <f t="shared" si="473"/>
        <v>0</v>
      </c>
      <c r="S802" s="8">
        <f t="shared" si="465"/>
        <v>0</v>
      </c>
      <c r="T802" s="113">
        <f t="shared" si="474"/>
        <v>0.16</v>
      </c>
      <c r="U802" s="111">
        <f t="shared" si="455"/>
        <v>1</v>
      </c>
      <c r="V802" s="111">
        <v>252</v>
      </c>
      <c r="W802" s="110">
        <f t="shared" si="466"/>
        <v>1.0005891419999999</v>
      </c>
      <c r="X802" s="103">
        <f t="shared" si="467"/>
        <v>0.12108752</v>
      </c>
      <c r="Y802" s="103">
        <f t="shared" si="468"/>
        <v>0</v>
      </c>
      <c r="Z802" s="114" t="str">
        <f t="shared" si="476"/>
        <v>A+J=</v>
      </c>
      <c r="AA802" s="108">
        <f t="shared" si="477"/>
        <v>45708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22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3"/>
      <c r="DH802" s="1"/>
      <c r="DI802" s="1"/>
      <c r="DJ802" s="1"/>
      <c r="DK802" s="1"/>
      <c r="DL802" s="1"/>
      <c r="DM802" s="1"/>
      <c r="DN802" s="1"/>
      <c r="DO802" s="1"/>
      <c r="DP802" s="1"/>
      <c r="DQ802" s="4"/>
      <c r="DR802" s="1"/>
      <c r="DS802" s="1"/>
      <c r="DT802" s="1"/>
      <c r="DU802" s="1"/>
      <c r="DV802" s="1"/>
      <c r="DW802" s="1"/>
    </row>
    <row r="803" spans="1:127" ht="15" x14ac:dyDescent="0.2">
      <c r="A803" s="102">
        <f t="shared" si="469"/>
        <v>45679</v>
      </c>
      <c r="B803" s="103">
        <f t="shared" si="461"/>
        <v>205.79972592999999</v>
      </c>
      <c r="C803" s="180">
        <f t="shared" si="479"/>
        <v>192.14194541935871</v>
      </c>
      <c r="D803" s="104">
        <f t="shared" si="470"/>
        <v>1143.3130000000001</v>
      </c>
      <c r="E803" s="105">
        <f t="shared" si="456"/>
        <v>1146.575</v>
      </c>
      <c r="F803" s="106">
        <f t="shared" si="457"/>
        <v>45646</v>
      </c>
      <c r="G803" s="107">
        <f t="shared" si="462"/>
        <v>2.8531119649648495E-3</v>
      </c>
      <c r="H803" s="108">
        <f t="shared" si="475"/>
        <v>45708</v>
      </c>
      <c r="I803" s="108">
        <f t="shared" si="463"/>
        <v>45708</v>
      </c>
      <c r="J803" s="109">
        <f t="shared" si="471"/>
        <v>23</v>
      </c>
      <c r="K803" s="109">
        <f t="shared" si="460"/>
        <v>2</v>
      </c>
      <c r="L803" s="8">
        <f t="shared" si="472"/>
        <v>1.0002477700000001</v>
      </c>
      <c r="M803" s="110">
        <f t="shared" si="459"/>
        <v>1.00285311</v>
      </c>
      <c r="N803" s="110">
        <f t="shared" si="480"/>
        <v>1.0695558027550902</v>
      </c>
      <c r="O803" s="103">
        <f t="shared" si="458"/>
        <v>1.0698208</v>
      </c>
      <c r="P803" s="103">
        <f t="shared" si="464"/>
        <v>205.55744976</v>
      </c>
      <c r="Q803" s="11">
        <f t="shared" si="478"/>
        <v>0</v>
      </c>
      <c r="R803" s="30">
        <f t="shared" si="473"/>
        <v>0</v>
      </c>
      <c r="S803" s="8">
        <f t="shared" si="465"/>
        <v>0</v>
      </c>
      <c r="T803" s="113">
        <f t="shared" si="474"/>
        <v>0.16</v>
      </c>
      <c r="U803" s="111">
        <f t="shared" si="455"/>
        <v>2</v>
      </c>
      <c r="V803" s="111">
        <v>252</v>
      </c>
      <c r="W803" s="110">
        <f t="shared" si="466"/>
        <v>1.0011786300000001</v>
      </c>
      <c r="X803" s="103">
        <f t="shared" si="467"/>
        <v>0.24227617000000001</v>
      </c>
      <c r="Y803" s="103">
        <f t="shared" si="468"/>
        <v>0</v>
      </c>
      <c r="Z803" s="114" t="str">
        <f t="shared" si="476"/>
        <v>A+J=</v>
      </c>
      <c r="AA803" s="108">
        <f t="shared" si="477"/>
        <v>45708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22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3"/>
      <c r="DH803" s="1"/>
      <c r="DI803" s="1"/>
      <c r="DJ803" s="1"/>
      <c r="DK803" s="1"/>
      <c r="DL803" s="1"/>
      <c r="DM803" s="1"/>
      <c r="DN803" s="1"/>
      <c r="DO803" s="1"/>
      <c r="DP803" s="1"/>
      <c r="DQ803" s="4"/>
      <c r="DR803" s="1"/>
      <c r="DS803" s="1"/>
      <c r="DT803" s="1"/>
      <c r="DU803" s="1"/>
      <c r="DV803" s="1"/>
      <c r="DW803" s="1"/>
    </row>
    <row r="804" spans="1:127" ht="15" x14ac:dyDescent="0.2">
      <c r="A804" s="102">
        <f t="shared" si="469"/>
        <v>45680</v>
      </c>
      <c r="B804" s="103">
        <f t="shared" si="461"/>
        <v>205.94648092</v>
      </c>
      <c r="C804" s="180">
        <f t="shared" si="479"/>
        <v>192.14194541935871</v>
      </c>
      <c r="D804" s="104">
        <f t="shared" si="470"/>
        <v>1143.3130000000001</v>
      </c>
      <c r="E804" s="105">
        <f t="shared" si="456"/>
        <v>1146.575</v>
      </c>
      <c r="F804" s="106">
        <f t="shared" si="457"/>
        <v>45646</v>
      </c>
      <c r="G804" s="107">
        <f t="shared" si="462"/>
        <v>2.8531119649648495E-3</v>
      </c>
      <c r="H804" s="108">
        <f t="shared" si="475"/>
        <v>45708</v>
      </c>
      <c r="I804" s="108">
        <f t="shared" si="463"/>
        <v>45708</v>
      </c>
      <c r="J804" s="109">
        <f t="shared" si="471"/>
        <v>23</v>
      </c>
      <c r="K804" s="109">
        <f t="shared" si="460"/>
        <v>3</v>
      </c>
      <c r="L804" s="8">
        <f t="shared" si="472"/>
        <v>1.00037168</v>
      </c>
      <c r="M804" s="110">
        <f t="shared" si="459"/>
        <v>1.00285311</v>
      </c>
      <c r="N804" s="110">
        <f t="shared" si="480"/>
        <v>1.0695558027550902</v>
      </c>
      <c r="O804" s="103">
        <f t="shared" si="458"/>
        <v>1.0699533299999999</v>
      </c>
      <c r="P804" s="103">
        <f t="shared" si="464"/>
        <v>205.58291432999999</v>
      </c>
      <c r="Q804" s="11">
        <f t="shared" si="478"/>
        <v>0</v>
      </c>
      <c r="R804" s="30">
        <f t="shared" si="473"/>
        <v>0</v>
      </c>
      <c r="S804" s="8">
        <f t="shared" si="465"/>
        <v>0</v>
      </c>
      <c r="T804" s="113">
        <f t="shared" si="474"/>
        <v>0.16</v>
      </c>
      <c r="U804" s="111">
        <f t="shared" si="455"/>
        <v>3</v>
      </c>
      <c r="V804" s="111">
        <v>252</v>
      </c>
      <c r="W804" s="110">
        <f t="shared" si="466"/>
        <v>1.001768467</v>
      </c>
      <c r="X804" s="103">
        <f t="shared" si="467"/>
        <v>0.36356659000000002</v>
      </c>
      <c r="Y804" s="103">
        <f t="shared" si="468"/>
        <v>0</v>
      </c>
      <c r="Z804" s="114" t="str">
        <f t="shared" si="476"/>
        <v>A+J=</v>
      </c>
      <c r="AA804" s="108">
        <f t="shared" si="477"/>
        <v>45708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22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3"/>
      <c r="DH804" s="1"/>
      <c r="DI804" s="1"/>
      <c r="DJ804" s="1"/>
      <c r="DK804" s="1"/>
      <c r="DL804" s="1"/>
      <c r="DM804" s="1"/>
      <c r="DN804" s="1"/>
      <c r="DO804" s="1"/>
      <c r="DP804" s="1"/>
      <c r="DQ804" s="4"/>
      <c r="DR804" s="1"/>
      <c r="DS804" s="1"/>
      <c r="DT804" s="1"/>
      <c r="DU804" s="1"/>
      <c r="DV804" s="1"/>
      <c r="DW804" s="1"/>
    </row>
    <row r="805" spans="1:127" ht="15" x14ac:dyDescent="0.2">
      <c r="A805" s="102">
        <f t="shared" si="469"/>
        <v>45681</v>
      </c>
      <c r="B805" s="103">
        <f t="shared" si="461"/>
        <v>206.09333902</v>
      </c>
      <c r="C805" s="180">
        <f t="shared" si="479"/>
        <v>192.14194541935871</v>
      </c>
      <c r="D805" s="104">
        <f t="shared" si="470"/>
        <v>1143.3130000000001</v>
      </c>
      <c r="E805" s="105">
        <f t="shared" si="456"/>
        <v>1146.575</v>
      </c>
      <c r="F805" s="106">
        <f t="shared" si="457"/>
        <v>45646</v>
      </c>
      <c r="G805" s="107">
        <f t="shared" si="462"/>
        <v>2.8531119649648495E-3</v>
      </c>
      <c r="H805" s="108">
        <f t="shared" si="475"/>
        <v>45708</v>
      </c>
      <c r="I805" s="108">
        <f t="shared" si="463"/>
        <v>45708</v>
      </c>
      <c r="J805" s="109">
        <f t="shared" si="471"/>
        <v>23</v>
      </c>
      <c r="K805" s="109">
        <f t="shared" si="460"/>
        <v>4</v>
      </c>
      <c r="L805" s="8">
        <f t="shared" si="472"/>
        <v>1.0004956</v>
      </c>
      <c r="M805" s="110">
        <f t="shared" si="459"/>
        <v>1.00285311</v>
      </c>
      <c r="N805" s="110">
        <f t="shared" si="480"/>
        <v>1.0695558027550902</v>
      </c>
      <c r="O805" s="103">
        <f t="shared" si="458"/>
        <v>1.07008587</v>
      </c>
      <c r="P805" s="103">
        <f t="shared" si="464"/>
        <v>205.60838082000001</v>
      </c>
      <c r="Q805" s="11">
        <f t="shared" si="478"/>
        <v>0</v>
      </c>
      <c r="R805" s="30">
        <f t="shared" si="473"/>
        <v>0</v>
      </c>
      <c r="S805" s="8">
        <f t="shared" si="465"/>
        <v>0</v>
      </c>
      <c r="T805" s="113">
        <f t="shared" si="474"/>
        <v>0.16</v>
      </c>
      <c r="U805" s="111">
        <f t="shared" ref="U805:U868" si="481">IF(Q804&gt;0,1,IF(K805=K804,U804,U804+1))</f>
        <v>4</v>
      </c>
      <c r="V805" s="111">
        <v>252</v>
      </c>
      <c r="W805" s="110">
        <f t="shared" si="466"/>
        <v>1.0023586499999999</v>
      </c>
      <c r="X805" s="103">
        <f t="shared" si="467"/>
        <v>0.48495820000000001</v>
      </c>
      <c r="Y805" s="103">
        <f t="shared" si="468"/>
        <v>0</v>
      </c>
      <c r="Z805" s="114" t="str">
        <f t="shared" si="476"/>
        <v>A+J=</v>
      </c>
      <c r="AA805" s="108">
        <f t="shared" si="477"/>
        <v>45708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22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3"/>
      <c r="DH805" s="1"/>
      <c r="DI805" s="1"/>
      <c r="DJ805" s="1"/>
      <c r="DK805" s="1"/>
      <c r="DL805" s="1"/>
      <c r="DM805" s="1"/>
      <c r="DN805" s="1"/>
      <c r="DO805" s="1"/>
      <c r="DP805" s="1"/>
      <c r="DQ805" s="4"/>
      <c r="DR805" s="1"/>
      <c r="DS805" s="1"/>
      <c r="DT805" s="1"/>
      <c r="DU805" s="1"/>
      <c r="DV805" s="1"/>
      <c r="DW805" s="1"/>
    </row>
    <row r="806" spans="1:127" ht="15" x14ac:dyDescent="0.2">
      <c r="A806" s="102">
        <f t="shared" si="469"/>
        <v>45682</v>
      </c>
      <c r="B806" s="103">
        <f t="shared" si="461"/>
        <v>206.24030472999999</v>
      </c>
      <c r="C806" s="180">
        <f t="shared" si="479"/>
        <v>192.14194541935871</v>
      </c>
      <c r="D806" s="104">
        <f t="shared" si="470"/>
        <v>1143.3130000000001</v>
      </c>
      <c r="E806" s="105">
        <f t="shared" si="456"/>
        <v>1146.575</v>
      </c>
      <c r="F806" s="106">
        <f t="shared" si="457"/>
        <v>45646</v>
      </c>
      <c r="G806" s="107">
        <f t="shared" si="462"/>
        <v>2.8531119649648495E-3</v>
      </c>
      <c r="H806" s="108">
        <f t="shared" si="475"/>
        <v>45708</v>
      </c>
      <c r="I806" s="108">
        <f t="shared" si="463"/>
        <v>45708</v>
      </c>
      <c r="J806" s="109">
        <f t="shared" si="471"/>
        <v>23</v>
      </c>
      <c r="K806" s="109">
        <f t="shared" si="460"/>
        <v>5</v>
      </c>
      <c r="L806" s="8">
        <f t="shared" si="472"/>
        <v>1.0006195499999999</v>
      </c>
      <c r="M806" s="110">
        <f t="shared" si="459"/>
        <v>1.00285311</v>
      </c>
      <c r="N806" s="110">
        <f t="shared" si="480"/>
        <v>1.0695558027550902</v>
      </c>
      <c r="O806" s="103">
        <f t="shared" si="458"/>
        <v>1.0702184400000001</v>
      </c>
      <c r="P806" s="103">
        <f t="shared" si="464"/>
        <v>205.63385307999999</v>
      </c>
      <c r="Q806" s="11">
        <f t="shared" si="478"/>
        <v>0</v>
      </c>
      <c r="R806" s="30">
        <f t="shared" si="473"/>
        <v>0</v>
      </c>
      <c r="S806" s="8">
        <f t="shared" si="465"/>
        <v>0</v>
      </c>
      <c r="T806" s="113">
        <f t="shared" si="474"/>
        <v>0.16</v>
      </c>
      <c r="U806" s="111">
        <f t="shared" si="481"/>
        <v>5</v>
      </c>
      <c r="V806" s="111">
        <v>252</v>
      </c>
      <c r="W806" s="110">
        <f t="shared" si="466"/>
        <v>1.0029491820000001</v>
      </c>
      <c r="X806" s="103">
        <f t="shared" si="467"/>
        <v>0.60645165000000001</v>
      </c>
      <c r="Y806" s="103">
        <f t="shared" si="468"/>
        <v>0</v>
      </c>
      <c r="Z806" s="114" t="str">
        <f t="shared" si="476"/>
        <v>A+J=</v>
      </c>
      <c r="AA806" s="108">
        <f t="shared" si="477"/>
        <v>45708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22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3"/>
      <c r="DH806" s="1"/>
      <c r="DI806" s="1"/>
      <c r="DJ806" s="1"/>
      <c r="DK806" s="1"/>
      <c r="DL806" s="1"/>
      <c r="DM806" s="1"/>
      <c r="DN806" s="1"/>
      <c r="DO806" s="1"/>
      <c r="DP806" s="1"/>
      <c r="DQ806" s="4"/>
      <c r="DR806" s="1"/>
      <c r="DS806" s="1"/>
      <c r="DT806" s="1"/>
      <c r="DU806" s="1"/>
      <c r="DV806" s="1"/>
      <c r="DW806" s="1"/>
    </row>
    <row r="807" spans="1:127" ht="15" x14ac:dyDescent="0.2">
      <c r="A807" s="102">
        <f t="shared" si="469"/>
        <v>45683</v>
      </c>
      <c r="B807" s="103">
        <f t="shared" si="461"/>
        <v>206.24030472999999</v>
      </c>
      <c r="C807" s="180">
        <f t="shared" si="479"/>
        <v>192.14194541935871</v>
      </c>
      <c r="D807" s="104">
        <f t="shared" si="470"/>
        <v>1143.3130000000001</v>
      </c>
      <c r="E807" s="105">
        <f t="shared" si="456"/>
        <v>1146.575</v>
      </c>
      <c r="F807" s="106">
        <f t="shared" si="457"/>
        <v>45646</v>
      </c>
      <c r="G807" s="107">
        <f t="shared" si="462"/>
        <v>2.8531119649648495E-3</v>
      </c>
      <c r="H807" s="108">
        <f t="shared" si="475"/>
        <v>45708</v>
      </c>
      <c r="I807" s="108">
        <f t="shared" si="463"/>
        <v>45708</v>
      </c>
      <c r="J807" s="109">
        <f t="shared" si="471"/>
        <v>23</v>
      </c>
      <c r="K807" s="109">
        <f t="shared" si="460"/>
        <v>5</v>
      </c>
      <c r="L807" s="8">
        <f t="shared" si="472"/>
        <v>1.0006195499999999</v>
      </c>
      <c r="M807" s="110">
        <f t="shared" si="459"/>
        <v>1.00285311</v>
      </c>
      <c r="N807" s="110">
        <f t="shared" si="480"/>
        <v>1.0695558027550902</v>
      </c>
      <c r="O807" s="103">
        <f t="shared" si="458"/>
        <v>1.0702184400000001</v>
      </c>
      <c r="P807" s="103">
        <f t="shared" si="464"/>
        <v>205.63385307999999</v>
      </c>
      <c r="Q807" s="11">
        <f t="shared" si="478"/>
        <v>0</v>
      </c>
      <c r="R807" s="30">
        <f t="shared" si="473"/>
        <v>0</v>
      </c>
      <c r="S807" s="8">
        <f t="shared" si="465"/>
        <v>0</v>
      </c>
      <c r="T807" s="113">
        <f t="shared" si="474"/>
        <v>0.16</v>
      </c>
      <c r="U807" s="111">
        <f t="shared" si="481"/>
        <v>5</v>
      </c>
      <c r="V807" s="111">
        <v>252</v>
      </c>
      <c r="W807" s="110">
        <f t="shared" si="466"/>
        <v>1.0029491820000001</v>
      </c>
      <c r="X807" s="103">
        <f t="shared" si="467"/>
        <v>0.60645165000000001</v>
      </c>
      <c r="Y807" s="103">
        <f t="shared" si="468"/>
        <v>0</v>
      </c>
      <c r="Z807" s="114" t="str">
        <f t="shared" si="476"/>
        <v>A+J=</v>
      </c>
      <c r="AA807" s="108">
        <f t="shared" si="477"/>
        <v>45708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22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3"/>
      <c r="DH807" s="1"/>
      <c r="DI807" s="1"/>
      <c r="DJ807" s="1"/>
      <c r="DK807" s="1"/>
      <c r="DL807" s="1"/>
      <c r="DM807" s="1"/>
      <c r="DN807" s="1"/>
      <c r="DO807" s="1"/>
      <c r="DP807" s="1"/>
      <c r="DQ807" s="4"/>
      <c r="DR807" s="1"/>
      <c r="DS807" s="1"/>
      <c r="DT807" s="1"/>
      <c r="DU807" s="1"/>
      <c r="DV807" s="1"/>
      <c r="DW807" s="1"/>
    </row>
    <row r="808" spans="1:127" ht="15" x14ac:dyDescent="0.2">
      <c r="A808" s="102">
        <f t="shared" si="469"/>
        <v>45684</v>
      </c>
      <c r="B808" s="103">
        <f t="shared" si="461"/>
        <v>206.24030472999999</v>
      </c>
      <c r="C808" s="180">
        <f t="shared" si="479"/>
        <v>192.14194541935871</v>
      </c>
      <c r="D808" s="104">
        <f t="shared" si="470"/>
        <v>1143.3130000000001</v>
      </c>
      <c r="E808" s="105">
        <f t="shared" ref="E808:E871" si="482">IF($K808=1,VLOOKUP($A807,$AO$10:$AS$165,4),E807)</f>
        <v>1146.575</v>
      </c>
      <c r="F808" s="106">
        <f t="shared" ref="F808:F871" si="483">IF($K808=1,VLOOKUP($A807,$AO$10:$AS$165,5),F807)</f>
        <v>45646</v>
      </c>
      <c r="G808" s="107">
        <f t="shared" si="462"/>
        <v>2.8531119649648495E-3</v>
      </c>
      <c r="H808" s="108">
        <f t="shared" si="475"/>
        <v>45708</v>
      </c>
      <c r="I808" s="108">
        <f t="shared" si="463"/>
        <v>45708</v>
      </c>
      <c r="J808" s="109">
        <f t="shared" si="471"/>
        <v>23</v>
      </c>
      <c r="K808" s="109">
        <f t="shared" si="460"/>
        <v>5</v>
      </c>
      <c r="L808" s="8">
        <f t="shared" si="472"/>
        <v>1.0006195499999999</v>
      </c>
      <c r="M808" s="110">
        <f t="shared" si="459"/>
        <v>1.00285311</v>
      </c>
      <c r="N808" s="110">
        <f t="shared" si="480"/>
        <v>1.0695558027550902</v>
      </c>
      <c r="O808" s="103">
        <f t="shared" si="458"/>
        <v>1.0702184400000001</v>
      </c>
      <c r="P808" s="103">
        <f t="shared" si="464"/>
        <v>205.63385307999999</v>
      </c>
      <c r="Q808" s="11">
        <f t="shared" si="478"/>
        <v>0</v>
      </c>
      <c r="R808" s="30">
        <f t="shared" si="473"/>
        <v>0</v>
      </c>
      <c r="S808" s="8">
        <f t="shared" si="465"/>
        <v>0</v>
      </c>
      <c r="T808" s="113">
        <f t="shared" si="474"/>
        <v>0.16</v>
      </c>
      <c r="U808" s="111">
        <f t="shared" si="481"/>
        <v>5</v>
      </c>
      <c r="V808" s="111">
        <v>252</v>
      </c>
      <c r="W808" s="110">
        <f t="shared" si="466"/>
        <v>1.0029491820000001</v>
      </c>
      <c r="X808" s="103">
        <f t="shared" si="467"/>
        <v>0.60645165000000001</v>
      </c>
      <c r="Y808" s="103">
        <f t="shared" si="468"/>
        <v>0</v>
      </c>
      <c r="Z808" s="114" t="str">
        <f t="shared" si="476"/>
        <v>A+J=</v>
      </c>
      <c r="AA808" s="108">
        <f t="shared" si="477"/>
        <v>45708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22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3"/>
      <c r="DH808" s="1"/>
      <c r="DI808" s="1"/>
      <c r="DJ808" s="1"/>
      <c r="DK808" s="1"/>
      <c r="DL808" s="1"/>
      <c r="DM808" s="1"/>
      <c r="DN808" s="1"/>
      <c r="DO808" s="1"/>
      <c r="DP808" s="1"/>
      <c r="DQ808" s="4"/>
      <c r="DR808" s="1"/>
      <c r="DS808" s="1"/>
      <c r="DT808" s="1"/>
      <c r="DU808" s="1"/>
      <c r="DV808" s="1"/>
      <c r="DW808" s="1"/>
    </row>
    <row r="809" spans="1:127" ht="15" x14ac:dyDescent="0.2">
      <c r="A809" s="102">
        <f t="shared" si="469"/>
        <v>45685</v>
      </c>
      <c r="B809" s="103">
        <f t="shared" si="461"/>
        <v>206.38737189</v>
      </c>
      <c r="C809" s="180">
        <f t="shared" si="479"/>
        <v>192.14194541935871</v>
      </c>
      <c r="D809" s="104">
        <f t="shared" si="470"/>
        <v>1143.3130000000001</v>
      </c>
      <c r="E809" s="105">
        <f t="shared" si="482"/>
        <v>1146.575</v>
      </c>
      <c r="F809" s="106">
        <f t="shared" si="483"/>
        <v>45646</v>
      </c>
      <c r="G809" s="107">
        <f t="shared" si="462"/>
        <v>2.8531119649648495E-3</v>
      </c>
      <c r="H809" s="108">
        <f t="shared" si="475"/>
        <v>45708</v>
      </c>
      <c r="I809" s="108">
        <f t="shared" si="463"/>
        <v>45708</v>
      </c>
      <c r="J809" s="109">
        <f t="shared" si="471"/>
        <v>23</v>
      </c>
      <c r="K809" s="109">
        <f t="shared" si="460"/>
        <v>6</v>
      </c>
      <c r="L809" s="8">
        <f t="shared" si="472"/>
        <v>1.0007435</v>
      </c>
      <c r="M809" s="110">
        <f t="shared" si="459"/>
        <v>1.00285311</v>
      </c>
      <c r="N809" s="110">
        <f t="shared" si="480"/>
        <v>1.0695558027550902</v>
      </c>
      <c r="O809" s="103">
        <f t="shared" ref="O809:O872" si="484">TRUNC(TRUNC((L809*N809),15),8)</f>
        <v>1.07035101</v>
      </c>
      <c r="P809" s="103">
        <f t="shared" si="464"/>
        <v>205.65932534000001</v>
      </c>
      <c r="Q809" s="11">
        <f t="shared" si="478"/>
        <v>0</v>
      </c>
      <c r="R809" s="30">
        <f t="shared" si="473"/>
        <v>0</v>
      </c>
      <c r="S809" s="8">
        <f t="shared" si="465"/>
        <v>0</v>
      </c>
      <c r="T809" s="113">
        <f t="shared" si="474"/>
        <v>0.16</v>
      </c>
      <c r="U809" s="111">
        <f t="shared" si="481"/>
        <v>6</v>
      </c>
      <c r="V809" s="111">
        <v>252</v>
      </c>
      <c r="W809" s="110">
        <f t="shared" si="466"/>
        <v>1.003540061</v>
      </c>
      <c r="X809" s="103">
        <f t="shared" si="467"/>
        <v>0.72804654999999996</v>
      </c>
      <c r="Y809" s="103">
        <f t="shared" si="468"/>
        <v>0</v>
      </c>
      <c r="Z809" s="114" t="str">
        <f t="shared" si="476"/>
        <v>A+J=</v>
      </c>
      <c r="AA809" s="108">
        <f t="shared" si="477"/>
        <v>45708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22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3"/>
      <c r="DH809" s="1"/>
      <c r="DI809" s="1"/>
      <c r="DJ809" s="1"/>
      <c r="DK809" s="1"/>
      <c r="DL809" s="1"/>
      <c r="DM809" s="1"/>
      <c r="DN809" s="1"/>
      <c r="DO809" s="1"/>
      <c r="DP809" s="1"/>
      <c r="DQ809" s="4"/>
      <c r="DR809" s="1"/>
      <c r="DS809" s="1"/>
      <c r="DT809" s="1"/>
      <c r="DU809" s="1"/>
      <c r="DV809" s="1"/>
      <c r="DW809" s="1"/>
    </row>
    <row r="810" spans="1:127" ht="15" x14ac:dyDescent="0.2">
      <c r="A810" s="102">
        <f t="shared" si="469"/>
        <v>45686</v>
      </c>
      <c r="B810" s="103">
        <f t="shared" si="461"/>
        <v>206.53454650999998</v>
      </c>
      <c r="C810" s="180">
        <f t="shared" si="479"/>
        <v>192.14194541935871</v>
      </c>
      <c r="D810" s="104">
        <f t="shared" si="470"/>
        <v>1143.3130000000001</v>
      </c>
      <c r="E810" s="105">
        <f t="shared" si="482"/>
        <v>1146.575</v>
      </c>
      <c r="F810" s="106">
        <f t="shared" si="483"/>
        <v>45646</v>
      </c>
      <c r="G810" s="107">
        <f t="shared" si="462"/>
        <v>2.8531119649648495E-3</v>
      </c>
      <c r="H810" s="108">
        <f t="shared" si="475"/>
        <v>45708</v>
      </c>
      <c r="I810" s="108">
        <f t="shared" si="463"/>
        <v>45708</v>
      </c>
      <c r="J810" s="109">
        <f t="shared" si="471"/>
        <v>23</v>
      </c>
      <c r="K810" s="109">
        <f t="shared" si="460"/>
        <v>7</v>
      </c>
      <c r="L810" s="8">
        <f t="shared" si="472"/>
        <v>1.00086747</v>
      </c>
      <c r="M810" s="110">
        <f t="shared" ref="M810:M873" si="485">IF(I810&gt;I809,L809,M809)</f>
        <v>1.00285311</v>
      </c>
      <c r="N810" s="110">
        <f t="shared" si="480"/>
        <v>1.0695558027550902</v>
      </c>
      <c r="O810" s="103">
        <f t="shared" si="484"/>
        <v>1.0704836099999999</v>
      </c>
      <c r="P810" s="103">
        <f t="shared" si="464"/>
        <v>205.68480335999999</v>
      </c>
      <c r="Q810" s="11">
        <f t="shared" si="478"/>
        <v>0</v>
      </c>
      <c r="R810" s="30">
        <f t="shared" si="473"/>
        <v>0</v>
      </c>
      <c r="S810" s="8">
        <f t="shared" si="465"/>
        <v>0</v>
      </c>
      <c r="T810" s="113">
        <f t="shared" si="474"/>
        <v>0.16</v>
      </c>
      <c r="U810" s="111">
        <f t="shared" si="481"/>
        <v>7</v>
      </c>
      <c r="V810" s="111">
        <v>252</v>
      </c>
      <c r="W810" s="110">
        <f t="shared" si="466"/>
        <v>1.004131288</v>
      </c>
      <c r="X810" s="103">
        <f t="shared" si="467"/>
        <v>0.84974315</v>
      </c>
      <c r="Y810" s="103">
        <f t="shared" si="468"/>
        <v>0</v>
      </c>
      <c r="Z810" s="114" t="str">
        <f t="shared" si="476"/>
        <v>A+J=</v>
      </c>
      <c r="AA810" s="108">
        <f t="shared" si="477"/>
        <v>45708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22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3"/>
      <c r="DH810" s="1"/>
      <c r="DI810" s="1"/>
      <c r="DJ810" s="1"/>
      <c r="DK810" s="1"/>
      <c r="DL810" s="1"/>
      <c r="DM810" s="1"/>
      <c r="DN810" s="1"/>
      <c r="DO810" s="1"/>
      <c r="DP810" s="1"/>
      <c r="DQ810" s="4"/>
      <c r="DR810" s="1"/>
      <c r="DS810" s="1"/>
      <c r="DT810" s="1"/>
      <c r="DU810" s="1"/>
      <c r="DV810" s="1"/>
      <c r="DW810" s="1"/>
    </row>
    <row r="811" spans="1:127" ht="15" x14ac:dyDescent="0.2">
      <c r="A811" s="102">
        <f t="shared" si="469"/>
        <v>45687</v>
      </c>
      <c r="B811" s="103">
        <f t="shared" si="461"/>
        <v>206.68182499</v>
      </c>
      <c r="C811" s="180">
        <f t="shared" si="479"/>
        <v>192.14194541935871</v>
      </c>
      <c r="D811" s="104">
        <f t="shared" si="470"/>
        <v>1143.3130000000001</v>
      </c>
      <c r="E811" s="105">
        <f t="shared" si="482"/>
        <v>1146.575</v>
      </c>
      <c r="F811" s="106">
        <f t="shared" si="483"/>
        <v>45646</v>
      </c>
      <c r="G811" s="107">
        <f t="shared" si="462"/>
        <v>2.8531119649648495E-3</v>
      </c>
      <c r="H811" s="108">
        <f t="shared" si="475"/>
        <v>45708</v>
      </c>
      <c r="I811" s="108">
        <f t="shared" si="463"/>
        <v>45708</v>
      </c>
      <c r="J811" s="109">
        <f t="shared" si="471"/>
        <v>23</v>
      </c>
      <c r="K811" s="109">
        <f t="shared" si="460"/>
        <v>8</v>
      </c>
      <c r="L811" s="8">
        <f t="shared" si="472"/>
        <v>1.0009914600000001</v>
      </c>
      <c r="M811" s="110">
        <f t="shared" si="485"/>
        <v>1.00285311</v>
      </c>
      <c r="N811" s="110">
        <f t="shared" si="480"/>
        <v>1.0695558027550902</v>
      </c>
      <c r="O811" s="103">
        <f t="shared" si="484"/>
        <v>1.07061622</v>
      </c>
      <c r="P811" s="103">
        <f t="shared" si="464"/>
        <v>205.71028329999999</v>
      </c>
      <c r="Q811" s="11">
        <f t="shared" si="478"/>
        <v>0</v>
      </c>
      <c r="R811" s="30">
        <f t="shared" si="473"/>
        <v>0</v>
      </c>
      <c r="S811" s="8">
        <f t="shared" si="465"/>
        <v>0</v>
      </c>
      <c r="T811" s="113">
        <f t="shared" si="474"/>
        <v>0.16</v>
      </c>
      <c r="U811" s="111">
        <f t="shared" si="481"/>
        <v>8</v>
      </c>
      <c r="V811" s="111">
        <v>252</v>
      </c>
      <c r="W811" s="110">
        <f t="shared" si="466"/>
        <v>1.0047228640000001</v>
      </c>
      <c r="X811" s="103">
        <f t="shared" si="467"/>
        <v>0.97154169000000001</v>
      </c>
      <c r="Y811" s="103">
        <f t="shared" si="468"/>
        <v>0</v>
      </c>
      <c r="Z811" s="114" t="str">
        <f t="shared" si="476"/>
        <v>A+J=</v>
      </c>
      <c r="AA811" s="108">
        <f t="shared" si="477"/>
        <v>45708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22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3"/>
      <c r="DH811" s="1"/>
      <c r="DI811" s="1"/>
      <c r="DJ811" s="1"/>
      <c r="DK811" s="1"/>
      <c r="DL811" s="1"/>
      <c r="DM811" s="1"/>
      <c r="DN811" s="1"/>
      <c r="DO811" s="1"/>
      <c r="DP811" s="1"/>
      <c r="DQ811" s="4"/>
      <c r="DR811" s="1"/>
      <c r="DS811" s="1"/>
      <c r="DT811" s="1"/>
      <c r="DU811" s="1"/>
      <c r="DV811" s="1"/>
      <c r="DW811" s="1"/>
    </row>
    <row r="812" spans="1:127" ht="15" x14ac:dyDescent="0.2">
      <c r="A812" s="102">
        <f t="shared" si="469"/>
        <v>45688</v>
      </c>
      <c r="B812" s="103">
        <f t="shared" si="461"/>
        <v>206.82920713999999</v>
      </c>
      <c r="C812" s="180">
        <f t="shared" si="479"/>
        <v>192.14194541935871</v>
      </c>
      <c r="D812" s="104">
        <f t="shared" si="470"/>
        <v>1143.3130000000001</v>
      </c>
      <c r="E812" s="105">
        <f t="shared" si="482"/>
        <v>1146.575</v>
      </c>
      <c r="F812" s="106">
        <f t="shared" si="483"/>
        <v>45646</v>
      </c>
      <c r="G812" s="107">
        <f t="shared" si="462"/>
        <v>2.8531119649648495E-3</v>
      </c>
      <c r="H812" s="108">
        <f t="shared" si="475"/>
        <v>45708</v>
      </c>
      <c r="I812" s="108">
        <f t="shared" si="463"/>
        <v>45708</v>
      </c>
      <c r="J812" s="109">
        <f t="shared" si="471"/>
        <v>23</v>
      </c>
      <c r="K812" s="109">
        <f t="shared" ref="K812:K875" si="486">(J812-(NETWORKDAYS(A812,I812,AD$171:AD$502)-1))</f>
        <v>9</v>
      </c>
      <c r="L812" s="8">
        <f t="shared" si="472"/>
        <v>1.0011154600000001</v>
      </c>
      <c r="M812" s="110">
        <f t="shared" si="485"/>
        <v>1.00285311</v>
      </c>
      <c r="N812" s="110">
        <f t="shared" si="480"/>
        <v>1.0695558027550902</v>
      </c>
      <c r="O812" s="103">
        <f t="shared" si="484"/>
        <v>1.07074884</v>
      </c>
      <c r="P812" s="103">
        <f t="shared" si="464"/>
        <v>205.73576517000001</v>
      </c>
      <c r="Q812" s="11">
        <f t="shared" si="478"/>
        <v>0</v>
      </c>
      <c r="R812" s="30">
        <f t="shared" si="473"/>
        <v>0</v>
      </c>
      <c r="S812" s="8">
        <f t="shared" si="465"/>
        <v>0</v>
      </c>
      <c r="T812" s="113">
        <f t="shared" si="474"/>
        <v>0.16</v>
      </c>
      <c r="U812" s="111">
        <f t="shared" si="481"/>
        <v>9</v>
      </c>
      <c r="V812" s="111">
        <v>252</v>
      </c>
      <c r="W812" s="110">
        <f t="shared" si="466"/>
        <v>1.005314788</v>
      </c>
      <c r="X812" s="103">
        <f t="shared" si="467"/>
        <v>1.09344197</v>
      </c>
      <c r="Y812" s="103">
        <f t="shared" si="468"/>
        <v>0</v>
      </c>
      <c r="Z812" s="114" t="str">
        <f t="shared" si="476"/>
        <v>A+J=</v>
      </c>
      <c r="AA812" s="108">
        <f t="shared" si="477"/>
        <v>45708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22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3"/>
      <c r="DH812" s="1"/>
      <c r="DI812" s="1"/>
      <c r="DJ812" s="1"/>
      <c r="DK812" s="1"/>
      <c r="DL812" s="1"/>
      <c r="DM812" s="1"/>
      <c r="DN812" s="1"/>
      <c r="DO812" s="1"/>
      <c r="DP812" s="1"/>
      <c r="DQ812" s="4"/>
      <c r="DR812" s="1"/>
      <c r="DS812" s="1"/>
      <c r="DT812" s="1"/>
      <c r="DU812" s="1"/>
      <c r="DV812" s="1"/>
      <c r="DW812" s="1"/>
    </row>
    <row r="813" spans="1:127" ht="15" x14ac:dyDescent="0.2">
      <c r="A813" s="102">
        <f t="shared" si="469"/>
        <v>45689</v>
      </c>
      <c r="B813" s="103">
        <f t="shared" si="461"/>
        <v>206.97669707</v>
      </c>
      <c r="C813" s="180">
        <f t="shared" si="479"/>
        <v>192.14194541935871</v>
      </c>
      <c r="D813" s="104">
        <f t="shared" si="470"/>
        <v>1143.3130000000001</v>
      </c>
      <c r="E813" s="105">
        <f t="shared" si="482"/>
        <v>1146.575</v>
      </c>
      <c r="F813" s="106">
        <f t="shared" si="483"/>
        <v>45646</v>
      </c>
      <c r="G813" s="107">
        <f t="shared" si="462"/>
        <v>2.8531119649648495E-3</v>
      </c>
      <c r="H813" s="108">
        <f t="shared" si="475"/>
        <v>45708</v>
      </c>
      <c r="I813" s="108">
        <f t="shared" si="463"/>
        <v>45708</v>
      </c>
      <c r="J813" s="109">
        <f t="shared" si="471"/>
        <v>23</v>
      </c>
      <c r="K813" s="109">
        <f t="shared" si="486"/>
        <v>10</v>
      </c>
      <c r="L813" s="8">
        <f t="shared" si="472"/>
        <v>1.00123948</v>
      </c>
      <c r="M813" s="110">
        <f t="shared" si="485"/>
        <v>1.00285311</v>
      </c>
      <c r="N813" s="110">
        <f t="shared" si="480"/>
        <v>1.0695558027550902</v>
      </c>
      <c r="O813" s="103">
        <f t="shared" si="484"/>
        <v>1.0708814900000001</v>
      </c>
      <c r="P813" s="103">
        <f t="shared" si="464"/>
        <v>205.76125279999999</v>
      </c>
      <c r="Q813" s="11">
        <f t="shared" si="478"/>
        <v>0</v>
      </c>
      <c r="R813" s="30">
        <f t="shared" si="473"/>
        <v>0</v>
      </c>
      <c r="S813" s="8">
        <f t="shared" si="465"/>
        <v>0</v>
      </c>
      <c r="T813" s="113">
        <f t="shared" si="474"/>
        <v>0.16</v>
      </c>
      <c r="U813" s="111">
        <f t="shared" si="481"/>
        <v>10</v>
      </c>
      <c r="V813" s="111">
        <v>252</v>
      </c>
      <c r="W813" s="110">
        <f t="shared" si="466"/>
        <v>1.005907061</v>
      </c>
      <c r="X813" s="103">
        <f t="shared" si="467"/>
        <v>1.2154442700000001</v>
      </c>
      <c r="Y813" s="103">
        <f t="shared" si="468"/>
        <v>0</v>
      </c>
      <c r="Z813" s="114" t="str">
        <f t="shared" si="476"/>
        <v>A+J=</v>
      </c>
      <c r="AA813" s="108">
        <f t="shared" si="477"/>
        <v>45708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22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3"/>
      <c r="DH813" s="1"/>
      <c r="DI813" s="1"/>
      <c r="DJ813" s="1"/>
      <c r="DK813" s="1"/>
      <c r="DL813" s="1"/>
      <c r="DM813" s="1"/>
      <c r="DN813" s="1"/>
      <c r="DO813" s="1"/>
      <c r="DP813" s="1"/>
      <c r="DQ813" s="4"/>
      <c r="DR813" s="1"/>
      <c r="DS813" s="1"/>
      <c r="DT813" s="1"/>
      <c r="DU813" s="1"/>
      <c r="DV813" s="1"/>
      <c r="DW813" s="1"/>
    </row>
    <row r="814" spans="1:127" ht="15" x14ac:dyDescent="0.2">
      <c r="A814" s="102">
        <f t="shared" si="469"/>
        <v>45690</v>
      </c>
      <c r="B814" s="103">
        <f t="shared" si="461"/>
        <v>206.97669707</v>
      </c>
      <c r="C814" s="180">
        <f t="shared" si="479"/>
        <v>192.14194541935871</v>
      </c>
      <c r="D814" s="104">
        <f t="shared" si="470"/>
        <v>1143.3130000000001</v>
      </c>
      <c r="E814" s="105">
        <f t="shared" si="482"/>
        <v>1146.575</v>
      </c>
      <c r="F814" s="106">
        <f t="shared" si="483"/>
        <v>45646</v>
      </c>
      <c r="G814" s="107">
        <f t="shared" si="462"/>
        <v>2.8531119649648495E-3</v>
      </c>
      <c r="H814" s="108">
        <f t="shared" si="475"/>
        <v>45708</v>
      </c>
      <c r="I814" s="108">
        <f t="shared" si="463"/>
        <v>45708</v>
      </c>
      <c r="J814" s="109">
        <f t="shared" si="471"/>
        <v>23</v>
      </c>
      <c r="K814" s="109">
        <f t="shared" si="486"/>
        <v>10</v>
      </c>
      <c r="L814" s="8">
        <f t="shared" si="472"/>
        <v>1.00123948</v>
      </c>
      <c r="M814" s="110">
        <f t="shared" si="485"/>
        <v>1.00285311</v>
      </c>
      <c r="N814" s="110">
        <f t="shared" si="480"/>
        <v>1.0695558027550902</v>
      </c>
      <c r="O814" s="103">
        <f t="shared" si="484"/>
        <v>1.0708814900000001</v>
      </c>
      <c r="P814" s="103">
        <f t="shared" si="464"/>
        <v>205.76125279999999</v>
      </c>
      <c r="Q814" s="11">
        <f t="shared" si="478"/>
        <v>0</v>
      </c>
      <c r="R814" s="30">
        <f t="shared" si="473"/>
        <v>0</v>
      </c>
      <c r="S814" s="8">
        <f t="shared" si="465"/>
        <v>0</v>
      </c>
      <c r="T814" s="113">
        <f t="shared" si="474"/>
        <v>0.16</v>
      </c>
      <c r="U814" s="111">
        <f t="shared" si="481"/>
        <v>10</v>
      </c>
      <c r="V814" s="111">
        <v>252</v>
      </c>
      <c r="W814" s="110">
        <f t="shared" si="466"/>
        <v>1.005907061</v>
      </c>
      <c r="X814" s="103">
        <f t="shared" si="467"/>
        <v>1.2154442700000001</v>
      </c>
      <c r="Y814" s="103">
        <f t="shared" si="468"/>
        <v>0</v>
      </c>
      <c r="Z814" s="114" t="str">
        <f t="shared" si="476"/>
        <v>A+J=</v>
      </c>
      <c r="AA814" s="108">
        <f t="shared" si="477"/>
        <v>45708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22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3"/>
      <c r="DH814" s="1"/>
      <c r="DI814" s="1"/>
      <c r="DJ814" s="1"/>
      <c r="DK814" s="1"/>
      <c r="DL814" s="1"/>
      <c r="DM814" s="1"/>
      <c r="DN814" s="1"/>
      <c r="DO814" s="1"/>
      <c r="DP814" s="1"/>
      <c r="DQ814" s="4"/>
      <c r="DR814" s="1"/>
      <c r="DS814" s="1"/>
      <c r="DT814" s="1"/>
      <c r="DU814" s="1"/>
      <c r="DV814" s="1"/>
      <c r="DW814" s="1"/>
    </row>
    <row r="815" spans="1:127" ht="15" x14ac:dyDescent="0.2">
      <c r="A815" s="102">
        <f t="shared" si="469"/>
        <v>45691</v>
      </c>
      <c r="B815" s="103">
        <f t="shared" si="461"/>
        <v>206.97669707</v>
      </c>
      <c r="C815" s="180">
        <f t="shared" si="479"/>
        <v>192.14194541935871</v>
      </c>
      <c r="D815" s="104">
        <f t="shared" si="470"/>
        <v>1143.3130000000001</v>
      </c>
      <c r="E815" s="105">
        <f t="shared" si="482"/>
        <v>1146.575</v>
      </c>
      <c r="F815" s="106">
        <f t="shared" si="483"/>
        <v>45646</v>
      </c>
      <c r="G815" s="107">
        <f t="shared" si="462"/>
        <v>2.8531119649648495E-3</v>
      </c>
      <c r="H815" s="108">
        <f t="shared" si="475"/>
        <v>45708</v>
      </c>
      <c r="I815" s="108">
        <f t="shared" si="463"/>
        <v>45708</v>
      </c>
      <c r="J815" s="109">
        <f t="shared" si="471"/>
        <v>23</v>
      </c>
      <c r="K815" s="109">
        <f t="shared" si="486"/>
        <v>10</v>
      </c>
      <c r="L815" s="8">
        <f t="shared" si="472"/>
        <v>1.00123948</v>
      </c>
      <c r="M815" s="110">
        <f t="shared" si="485"/>
        <v>1.00285311</v>
      </c>
      <c r="N815" s="110">
        <f t="shared" si="480"/>
        <v>1.0695558027550902</v>
      </c>
      <c r="O815" s="103">
        <f t="shared" si="484"/>
        <v>1.0708814900000001</v>
      </c>
      <c r="P815" s="103">
        <f t="shared" si="464"/>
        <v>205.76125279999999</v>
      </c>
      <c r="Q815" s="11">
        <f t="shared" si="478"/>
        <v>0</v>
      </c>
      <c r="R815" s="30">
        <f t="shared" si="473"/>
        <v>0</v>
      </c>
      <c r="S815" s="8">
        <f t="shared" si="465"/>
        <v>0</v>
      </c>
      <c r="T815" s="113">
        <f t="shared" si="474"/>
        <v>0.16</v>
      </c>
      <c r="U815" s="111">
        <f t="shared" si="481"/>
        <v>10</v>
      </c>
      <c r="V815" s="111">
        <v>252</v>
      </c>
      <c r="W815" s="110">
        <f t="shared" si="466"/>
        <v>1.005907061</v>
      </c>
      <c r="X815" s="103">
        <f t="shared" si="467"/>
        <v>1.2154442700000001</v>
      </c>
      <c r="Y815" s="103">
        <f t="shared" si="468"/>
        <v>0</v>
      </c>
      <c r="Z815" s="114" t="str">
        <f t="shared" si="476"/>
        <v>A+J=</v>
      </c>
      <c r="AA815" s="108">
        <f t="shared" si="477"/>
        <v>45708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22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3"/>
      <c r="DH815" s="1"/>
      <c r="DI815" s="1"/>
      <c r="DJ815" s="1"/>
      <c r="DK815" s="1"/>
      <c r="DL815" s="1"/>
      <c r="DM815" s="1"/>
      <c r="DN815" s="1"/>
      <c r="DO815" s="1"/>
      <c r="DP815" s="1"/>
      <c r="DQ815" s="4"/>
      <c r="DR815" s="1"/>
      <c r="DS815" s="1"/>
      <c r="DT815" s="1"/>
      <c r="DU815" s="1"/>
      <c r="DV815" s="1"/>
      <c r="DW815" s="1"/>
    </row>
    <row r="816" spans="1:127" ht="15" x14ac:dyDescent="0.2">
      <c r="A816" s="102">
        <f t="shared" si="469"/>
        <v>45692</v>
      </c>
      <c r="B816" s="103">
        <f t="shared" si="461"/>
        <v>207.12429094000001</v>
      </c>
      <c r="C816" s="180">
        <f t="shared" si="479"/>
        <v>192.14194541935871</v>
      </c>
      <c r="D816" s="104">
        <f t="shared" si="470"/>
        <v>1143.3130000000001</v>
      </c>
      <c r="E816" s="105">
        <f t="shared" si="482"/>
        <v>1146.575</v>
      </c>
      <c r="F816" s="106">
        <f t="shared" si="483"/>
        <v>45646</v>
      </c>
      <c r="G816" s="107">
        <f t="shared" si="462"/>
        <v>2.8531119649648495E-3</v>
      </c>
      <c r="H816" s="108">
        <f t="shared" si="475"/>
        <v>45708</v>
      </c>
      <c r="I816" s="108">
        <f t="shared" si="463"/>
        <v>45708</v>
      </c>
      <c r="J816" s="109">
        <f t="shared" si="471"/>
        <v>23</v>
      </c>
      <c r="K816" s="109">
        <f t="shared" si="486"/>
        <v>11</v>
      </c>
      <c r="L816" s="8">
        <f t="shared" si="472"/>
        <v>1.00136351</v>
      </c>
      <c r="M816" s="110">
        <f t="shared" si="485"/>
        <v>1.00285311</v>
      </c>
      <c r="N816" s="110">
        <f t="shared" si="480"/>
        <v>1.0695558027550902</v>
      </c>
      <c r="O816" s="103">
        <f t="shared" si="484"/>
        <v>1.0710141500000001</v>
      </c>
      <c r="P816" s="103">
        <f t="shared" si="464"/>
        <v>205.78674235</v>
      </c>
      <c r="Q816" s="11">
        <f t="shared" si="478"/>
        <v>0</v>
      </c>
      <c r="R816" s="30">
        <f t="shared" si="473"/>
        <v>0</v>
      </c>
      <c r="S816" s="8">
        <f t="shared" si="465"/>
        <v>0</v>
      </c>
      <c r="T816" s="113">
        <f t="shared" si="474"/>
        <v>0.16</v>
      </c>
      <c r="U816" s="111">
        <f t="shared" si="481"/>
        <v>11</v>
      </c>
      <c r="V816" s="111">
        <v>252</v>
      </c>
      <c r="W816" s="110">
        <f t="shared" si="466"/>
        <v>1.0064996829999999</v>
      </c>
      <c r="X816" s="103">
        <f t="shared" si="467"/>
        <v>1.3375485899999999</v>
      </c>
      <c r="Y816" s="103">
        <f t="shared" si="468"/>
        <v>0</v>
      </c>
      <c r="Z816" s="114" t="str">
        <f t="shared" si="476"/>
        <v>A+J=</v>
      </c>
      <c r="AA816" s="108">
        <f t="shared" si="477"/>
        <v>45708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22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3"/>
      <c r="DH816" s="1"/>
      <c r="DI816" s="1"/>
      <c r="DJ816" s="1"/>
      <c r="DK816" s="1"/>
      <c r="DL816" s="1"/>
      <c r="DM816" s="1"/>
      <c r="DN816" s="1"/>
      <c r="DO816" s="1"/>
      <c r="DP816" s="1"/>
      <c r="DQ816" s="4"/>
      <c r="DR816" s="1"/>
      <c r="DS816" s="1"/>
      <c r="DT816" s="1"/>
      <c r="DU816" s="1"/>
      <c r="DV816" s="1"/>
      <c r="DW816" s="1"/>
    </row>
    <row r="817" spans="1:127" ht="15" x14ac:dyDescent="0.2">
      <c r="A817" s="102">
        <f t="shared" si="469"/>
        <v>45693</v>
      </c>
      <c r="B817" s="103">
        <f t="shared" si="461"/>
        <v>207.27199071000001</v>
      </c>
      <c r="C817" s="180">
        <f t="shared" si="479"/>
        <v>192.14194541935871</v>
      </c>
      <c r="D817" s="104">
        <f t="shared" si="470"/>
        <v>1143.3130000000001</v>
      </c>
      <c r="E817" s="105">
        <f t="shared" si="482"/>
        <v>1146.575</v>
      </c>
      <c r="F817" s="106">
        <f t="shared" si="483"/>
        <v>45646</v>
      </c>
      <c r="G817" s="107">
        <f t="shared" si="462"/>
        <v>2.8531119649648495E-3</v>
      </c>
      <c r="H817" s="108">
        <f t="shared" si="475"/>
        <v>45708</v>
      </c>
      <c r="I817" s="108">
        <f t="shared" si="463"/>
        <v>45708</v>
      </c>
      <c r="J817" s="109">
        <f t="shared" si="471"/>
        <v>23</v>
      </c>
      <c r="K817" s="109">
        <f t="shared" si="486"/>
        <v>12</v>
      </c>
      <c r="L817" s="8">
        <f t="shared" si="472"/>
        <v>1.0014875599999999</v>
      </c>
      <c r="M817" s="110">
        <f t="shared" si="485"/>
        <v>1.00285311</v>
      </c>
      <c r="N817" s="110">
        <f t="shared" si="480"/>
        <v>1.0695558027550902</v>
      </c>
      <c r="O817" s="103">
        <f t="shared" si="484"/>
        <v>1.07114683</v>
      </c>
      <c r="P817" s="103">
        <f t="shared" si="464"/>
        <v>205.81223574000001</v>
      </c>
      <c r="Q817" s="11">
        <f t="shared" si="478"/>
        <v>0</v>
      </c>
      <c r="R817" s="30">
        <f t="shared" si="473"/>
        <v>0</v>
      </c>
      <c r="S817" s="8">
        <f t="shared" si="465"/>
        <v>0</v>
      </c>
      <c r="T817" s="113">
        <f t="shared" si="474"/>
        <v>0.16</v>
      </c>
      <c r="U817" s="111">
        <f t="shared" si="481"/>
        <v>12</v>
      </c>
      <c r="V817" s="111">
        <v>252</v>
      </c>
      <c r="W817" s="110">
        <f t="shared" si="466"/>
        <v>1.007092654</v>
      </c>
      <c r="X817" s="103">
        <f t="shared" si="467"/>
        <v>1.4597549700000001</v>
      </c>
      <c r="Y817" s="103">
        <f t="shared" si="468"/>
        <v>0</v>
      </c>
      <c r="Z817" s="114" t="str">
        <f t="shared" si="476"/>
        <v>A+J=</v>
      </c>
      <c r="AA817" s="108">
        <f t="shared" si="477"/>
        <v>45708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22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3"/>
      <c r="DH817" s="1"/>
      <c r="DI817" s="1"/>
      <c r="DJ817" s="1"/>
      <c r="DK817" s="1"/>
      <c r="DL817" s="1"/>
      <c r="DM817" s="1"/>
      <c r="DN817" s="1"/>
      <c r="DO817" s="1"/>
      <c r="DP817" s="1"/>
      <c r="DQ817" s="4"/>
      <c r="DR817" s="1"/>
      <c r="DS817" s="1"/>
      <c r="DT817" s="1"/>
      <c r="DU817" s="1"/>
      <c r="DV817" s="1"/>
      <c r="DW817" s="1"/>
    </row>
    <row r="818" spans="1:127" ht="15" x14ac:dyDescent="0.2">
      <c r="A818" s="102">
        <f t="shared" si="469"/>
        <v>45694</v>
      </c>
      <c r="B818" s="103">
        <f t="shared" si="461"/>
        <v>207.41979450000002</v>
      </c>
      <c r="C818" s="180">
        <f t="shared" si="479"/>
        <v>192.14194541935871</v>
      </c>
      <c r="D818" s="104">
        <f t="shared" si="470"/>
        <v>1143.3130000000001</v>
      </c>
      <c r="E818" s="105">
        <f t="shared" si="482"/>
        <v>1146.575</v>
      </c>
      <c r="F818" s="106">
        <f t="shared" si="483"/>
        <v>45646</v>
      </c>
      <c r="G818" s="107">
        <f t="shared" si="462"/>
        <v>2.8531119649648495E-3</v>
      </c>
      <c r="H818" s="108">
        <f t="shared" si="475"/>
        <v>45708</v>
      </c>
      <c r="I818" s="108">
        <f t="shared" si="463"/>
        <v>45708</v>
      </c>
      <c r="J818" s="109">
        <f t="shared" si="471"/>
        <v>23</v>
      </c>
      <c r="K818" s="109">
        <f t="shared" si="486"/>
        <v>13</v>
      </c>
      <c r="L818" s="8">
        <f t="shared" si="472"/>
        <v>1.00161162</v>
      </c>
      <c r="M818" s="110">
        <f t="shared" si="485"/>
        <v>1.00285311</v>
      </c>
      <c r="N818" s="110">
        <f t="shared" si="480"/>
        <v>1.0695558027550902</v>
      </c>
      <c r="O818" s="103">
        <f t="shared" si="484"/>
        <v>1.07127952</v>
      </c>
      <c r="P818" s="103">
        <f t="shared" si="464"/>
        <v>205.83773106000001</v>
      </c>
      <c r="Q818" s="11">
        <f t="shared" si="478"/>
        <v>0</v>
      </c>
      <c r="R818" s="30">
        <f t="shared" si="473"/>
        <v>0</v>
      </c>
      <c r="S818" s="8">
        <f t="shared" si="465"/>
        <v>0</v>
      </c>
      <c r="T818" s="113">
        <f t="shared" si="474"/>
        <v>0.16</v>
      </c>
      <c r="U818" s="111">
        <f t="shared" si="481"/>
        <v>13</v>
      </c>
      <c r="V818" s="111">
        <v>252</v>
      </c>
      <c r="W818" s="110">
        <f t="shared" si="466"/>
        <v>1.0076859739999999</v>
      </c>
      <c r="X818" s="103">
        <f t="shared" si="467"/>
        <v>1.58206344</v>
      </c>
      <c r="Y818" s="103">
        <f t="shared" si="468"/>
        <v>0</v>
      </c>
      <c r="Z818" s="114" t="str">
        <f t="shared" si="476"/>
        <v>A+J=</v>
      </c>
      <c r="AA818" s="108">
        <f t="shared" si="477"/>
        <v>45708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22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3"/>
      <c r="DH818" s="1"/>
      <c r="DI818" s="1"/>
      <c r="DJ818" s="1"/>
      <c r="DK818" s="1"/>
      <c r="DL818" s="1"/>
      <c r="DM818" s="1"/>
      <c r="DN818" s="1"/>
      <c r="DO818" s="1"/>
      <c r="DP818" s="1"/>
      <c r="DQ818" s="4"/>
      <c r="DR818" s="1"/>
      <c r="DS818" s="1"/>
      <c r="DT818" s="1"/>
      <c r="DU818" s="1"/>
      <c r="DV818" s="1"/>
      <c r="DW818" s="1"/>
    </row>
    <row r="819" spans="1:127" ht="15" x14ac:dyDescent="0.2">
      <c r="A819" s="102">
        <f t="shared" si="469"/>
        <v>45695</v>
      </c>
      <c r="B819" s="103">
        <f t="shared" si="461"/>
        <v>207.56770446000002</v>
      </c>
      <c r="C819" s="180">
        <f t="shared" si="479"/>
        <v>192.14194541935871</v>
      </c>
      <c r="D819" s="104">
        <f t="shared" si="470"/>
        <v>1143.3130000000001</v>
      </c>
      <c r="E819" s="105">
        <f t="shared" si="482"/>
        <v>1146.575</v>
      </c>
      <c r="F819" s="106">
        <f t="shared" si="483"/>
        <v>45646</v>
      </c>
      <c r="G819" s="107">
        <f t="shared" si="462"/>
        <v>2.8531119649648495E-3</v>
      </c>
      <c r="H819" s="108">
        <f t="shared" si="475"/>
        <v>45708</v>
      </c>
      <c r="I819" s="108">
        <f t="shared" si="463"/>
        <v>45708</v>
      </c>
      <c r="J819" s="109">
        <f t="shared" si="471"/>
        <v>23</v>
      </c>
      <c r="K819" s="109">
        <f t="shared" si="486"/>
        <v>14</v>
      </c>
      <c r="L819" s="8">
        <f t="shared" si="472"/>
        <v>1.0017357</v>
      </c>
      <c r="M819" s="110">
        <f t="shared" si="485"/>
        <v>1.00285311</v>
      </c>
      <c r="N819" s="110">
        <f t="shared" si="480"/>
        <v>1.0695558027550902</v>
      </c>
      <c r="O819" s="103">
        <f t="shared" si="484"/>
        <v>1.07141223</v>
      </c>
      <c r="P819" s="103">
        <f t="shared" si="464"/>
        <v>205.86323021000001</v>
      </c>
      <c r="Q819" s="11">
        <f t="shared" si="478"/>
        <v>0</v>
      </c>
      <c r="R819" s="30">
        <f t="shared" si="473"/>
        <v>0</v>
      </c>
      <c r="S819" s="8">
        <f t="shared" si="465"/>
        <v>0</v>
      </c>
      <c r="T819" s="113">
        <f t="shared" si="474"/>
        <v>0.16</v>
      </c>
      <c r="U819" s="111">
        <f t="shared" si="481"/>
        <v>14</v>
      </c>
      <c r="V819" s="111">
        <v>252</v>
      </c>
      <c r="W819" s="110">
        <f t="shared" si="466"/>
        <v>1.0082796439999999</v>
      </c>
      <c r="X819" s="103">
        <f t="shared" si="467"/>
        <v>1.7044742500000001</v>
      </c>
      <c r="Y819" s="103">
        <f t="shared" si="468"/>
        <v>0</v>
      </c>
      <c r="Z819" s="114" t="str">
        <f t="shared" si="476"/>
        <v>A+J=</v>
      </c>
      <c r="AA819" s="108">
        <f t="shared" si="477"/>
        <v>45708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22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3"/>
      <c r="DH819" s="1"/>
      <c r="DI819" s="1"/>
      <c r="DJ819" s="1"/>
      <c r="DK819" s="1"/>
      <c r="DL819" s="1"/>
      <c r="DM819" s="1"/>
      <c r="DN819" s="1"/>
      <c r="DO819" s="1"/>
      <c r="DP819" s="1"/>
      <c r="DQ819" s="4"/>
      <c r="DR819" s="1"/>
      <c r="DS819" s="1"/>
      <c r="DT819" s="1"/>
      <c r="DU819" s="1"/>
      <c r="DV819" s="1"/>
      <c r="DW819" s="1"/>
    </row>
    <row r="820" spans="1:127" ht="15" x14ac:dyDescent="0.2">
      <c r="A820" s="102">
        <f t="shared" si="469"/>
        <v>45696</v>
      </c>
      <c r="B820" s="103">
        <f t="shared" si="461"/>
        <v>207.71572064</v>
      </c>
      <c r="C820" s="180">
        <f t="shared" si="479"/>
        <v>192.14194541935871</v>
      </c>
      <c r="D820" s="104">
        <f t="shared" si="470"/>
        <v>1143.3130000000001</v>
      </c>
      <c r="E820" s="105">
        <f t="shared" si="482"/>
        <v>1146.575</v>
      </c>
      <c r="F820" s="106">
        <f t="shared" si="483"/>
        <v>45646</v>
      </c>
      <c r="G820" s="107">
        <f t="shared" si="462"/>
        <v>2.8531119649648495E-3</v>
      </c>
      <c r="H820" s="108">
        <f t="shared" si="475"/>
        <v>45708</v>
      </c>
      <c r="I820" s="108">
        <f t="shared" si="463"/>
        <v>45708</v>
      </c>
      <c r="J820" s="109">
        <f t="shared" si="471"/>
        <v>23</v>
      </c>
      <c r="K820" s="109">
        <f t="shared" si="486"/>
        <v>15</v>
      </c>
      <c r="L820" s="8">
        <f t="shared" si="472"/>
        <v>1.0018598000000001</v>
      </c>
      <c r="M820" s="110">
        <f t="shared" si="485"/>
        <v>1.00285311</v>
      </c>
      <c r="N820" s="110">
        <f t="shared" si="480"/>
        <v>1.0695558027550902</v>
      </c>
      <c r="O820" s="103">
        <f t="shared" si="484"/>
        <v>1.07154496</v>
      </c>
      <c r="P820" s="103">
        <f t="shared" si="464"/>
        <v>205.88873321</v>
      </c>
      <c r="Q820" s="11">
        <f t="shared" si="478"/>
        <v>0</v>
      </c>
      <c r="R820" s="30">
        <f t="shared" si="473"/>
        <v>0</v>
      </c>
      <c r="S820" s="8">
        <f t="shared" si="465"/>
        <v>0</v>
      </c>
      <c r="T820" s="113">
        <f t="shared" si="474"/>
        <v>0.16</v>
      </c>
      <c r="U820" s="111">
        <f t="shared" si="481"/>
        <v>15</v>
      </c>
      <c r="V820" s="111">
        <v>252</v>
      </c>
      <c r="W820" s="110">
        <f t="shared" si="466"/>
        <v>1.008873664</v>
      </c>
      <c r="X820" s="103">
        <f t="shared" si="467"/>
        <v>1.82698743</v>
      </c>
      <c r="Y820" s="103">
        <f t="shared" si="468"/>
        <v>0</v>
      </c>
      <c r="Z820" s="114" t="str">
        <f t="shared" si="476"/>
        <v>A+J=</v>
      </c>
      <c r="AA820" s="108">
        <f t="shared" si="477"/>
        <v>45708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22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3"/>
      <c r="DH820" s="1"/>
      <c r="DI820" s="1"/>
      <c r="DJ820" s="1"/>
      <c r="DK820" s="1"/>
      <c r="DL820" s="1"/>
      <c r="DM820" s="1"/>
      <c r="DN820" s="1"/>
      <c r="DO820" s="1"/>
      <c r="DP820" s="1"/>
      <c r="DQ820" s="4"/>
      <c r="DR820" s="1"/>
      <c r="DS820" s="1"/>
      <c r="DT820" s="1"/>
      <c r="DU820" s="1"/>
      <c r="DV820" s="1"/>
      <c r="DW820" s="1"/>
    </row>
    <row r="821" spans="1:127" ht="15" x14ac:dyDescent="0.2">
      <c r="A821" s="102">
        <f t="shared" si="469"/>
        <v>45697</v>
      </c>
      <c r="B821" s="103">
        <f t="shared" si="461"/>
        <v>207.71572064</v>
      </c>
      <c r="C821" s="180">
        <f t="shared" si="479"/>
        <v>192.14194541935871</v>
      </c>
      <c r="D821" s="104">
        <f t="shared" si="470"/>
        <v>1143.3130000000001</v>
      </c>
      <c r="E821" s="105">
        <f t="shared" si="482"/>
        <v>1146.575</v>
      </c>
      <c r="F821" s="106">
        <f t="shared" si="483"/>
        <v>45646</v>
      </c>
      <c r="G821" s="107">
        <f t="shared" si="462"/>
        <v>2.8531119649648495E-3</v>
      </c>
      <c r="H821" s="108">
        <f t="shared" si="475"/>
        <v>45708</v>
      </c>
      <c r="I821" s="108">
        <f t="shared" si="463"/>
        <v>45708</v>
      </c>
      <c r="J821" s="109">
        <f t="shared" si="471"/>
        <v>23</v>
      </c>
      <c r="K821" s="109">
        <f t="shared" si="486"/>
        <v>15</v>
      </c>
      <c r="L821" s="8">
        <f t="shared" si="472"/>
        <v>1.0018598000000001</v>
      </c>
      <c r="M821" s="110">
        <f t="shared" si="485"/>
        <v>1.00285311</v>
      </c>
      <c r="N821" s="110">
        <f t="shared" si="480"/>
        <v>1.0695558027550902</v>
      </c>
      <c r="O821" s="103">
        <f t="shared" si="484"/>
        <v>1.07154496</v>
      </c>
      <c r="P821" s="103">
        <f t="shared" si="464"/>
        <v>205.88873321</v>
      </c>
      <c r="Q821" s="11">
        <f t="shared" si="478"/>
        <v>0</v>
      </c>
      <c r="R821" s="30">
        <f t="shared" si="473"/>
        <v>0</v>
      </c>
      <c r="S821" s="8">
        <f t="shared" si="465"/>
        <v>0</v>
      </c>
      <c r="T821" s="113">
        <f t="shared" si="474"/>
        <v>0.16</v>
      </c>
      <c r="U821" s="111">
        <f t="shared" si="481"/>
        <v>15</v>
      </c>
      <c r="V821" s="111">
        <v>252</v>
      </c>
      <c r="W821" s="110">
        <f t="shared" si="466"/>
        <v>1.008873664</v>
      </c>
      <c r="X821" s="103">
        <f t="shared" si="467"/>
        <v>1.82698743</v>
      </c>
      <c r="Y821" s="103">
        <f t="shared" si="468"/>
        <v>0</v>
      </c>
      <c r="Z821" s="114" t="str">
        <f t="shared" si="476"/>
        <v>A+J=</v>
      </c>
      <c r="AA821" s="108">
        <f t="shared" si="477"/>
        <v>45708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22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3"/>
      <c r="DH821" s="1"/>
      <c r="DI821" s="1"/>
      <c r="DJ821" s="1"/>
      <c r="DK821" s="1"/>
      <c r="DL821" s="1"/>
      <c r="DM821" s="1"/>
      <c r="DN821" s="1"/>
      <c r="DO821" s="1"/>
      <c r="DP821" s="1"/>
      <c r="DQ821" s="4"/>
      <c r="DR821" s="1"/>
      <c r="DS821" s="1"/>
      <c r="DT821" s="1"/>
      <c r="DU821" s="1"/>
      <c r="DV821" s="1"/>
      <c r="DW821" s="1"/>
    </row>
    <row r="822" spans="1:127" ht="15" x14ac:dyDescent="0.2">
      <c r="A822" s="102">
        <f t="shared" si="469"/>
        <v>45698</v>
      </c>
      <c r="B822" s="103">
        <f t="shared" si="461"/>
        <v>207.71572064</v>
      </c>
      <c r="C822" s="180">
        <f t="shared" si="479"/>
        <v>192.14194541935871</v>
      </c>
      <c r="D822" s="104">
        <f t="shared" si="470"/>
        <v>1143.3130000000001</v>
      </c>
      <c r="E822" s="105">
        <f t="shared" si="482"/>
        <v>1146.575</v>
      </c>
      <c r="F822" s="106">
        <f t="shared" si="483"/>
        <v>45646</v>
      </c>
      <c r="G822" s="107">
        <f t="shared" si="462"/>
        <v>2.8531119649648495E-3</v>
      </c>
      <c r="H822" s="108">
        <f t="shared" si="475"/>
        <v>45708</v>
      </c>
      <c r="I822" s="108">
        <f t="shared" si="463"/>
        <v>45708</v>
      </c>
      <c r="J822" s="109">
        <f t="shared" si="471"/>
        <v>23</v>
      </c>
      <c r="K822" s="109">
        <f t="shared" si="486"/>
        <v>15</v>
      </c>
      <c r="L822" s="8">
        <f t="shared" si="472"/>
        <v>1.0018598000000001</v>
      </c>
      <c r="M822" s="110">
        <f t="shared" si="485"/>
        <v>1.00285311</v>
      </c>
      <c r="N822" s="110">
        <f t="shared" si="480"/>
        <v>1.0695558027550902</v>
      </c>
      <c r="O822" s="103">
        <f t="shared" si="484"/>
        <v>1.07154496</v>
      </c>
      <c r="P822" s="103">
        <f t="shared" si="464"/>
        <v>205.88873321</v>
      </c>
      <c r="Q822" s="11">
        <f t="shared" si="478"/>
        <v>0</v>
      </c>
      <c r="R822" s="30">
        <f t="shared" si="473"/>
        <v>0</v>
      </c>
      <c r="S822" s="8">
        <f t="shared" si="465"/>
        <v>0</v>
      </c>
      <c r="T822" s="113">
        <f t="shared" si="474"/>
        <v>0.16</v>
      </c>
      <c r="U822" s="111">
        <f t="shared" si="481"/>
        <v>15</v>
      </c>
      <c r="V822" s="111">
        <v>252</v>
      </c>
      <c r="W822" s="110">
        <f t="shared" si="466"/>
        <v>1.008873664</v>
      </c>
      <c r="X822" s="103">
        <f t="shared" si="467"/>
        <v>1.82698743</v>
      </c>
      <c r="Y822" s="103">
        <f t="shared" si="468"/>
        <v>0</v>
      </c>
      <c r="Z822" s="114" t="str">
        <f t="shared" si="476"/>
        <v>A+J=</v>
      </c>
      <c r="AA822" s="108">
        <f t="shared" si="477"/>
        <v>45708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22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3"/>
      <c r="DH822" s="1"/>
      <c r="DI822" s="1"/>
      <c r="DJ822" s="1"/>
      <c r="DK822" s="1"/>
      <c r="DL822" s="1"/>
      <c r="DM822" s="1"/>
      <c r="DN822" s="1"/>
      <c r="DO822" s="1"/>
      <c r="DP822" s="1"/>
      <c r="DQ822" s="4"/>
      <c r="DR822" s="1"/>
      <c r="DS822" s="1"/>
      <c r="DT822" s="1"/>
      <c r="DU822" s="1"/>
      <c r="DV822" s="1"/>
      <c r="DW822" s="1"/>
    </row>
    <row r="823" spans="1:127" ht="15" x14ac:dyDescent="0.2">
      <c r="A823" s="102">
        <f t="shared" si="469"/>
        <v>45699</v>
      </c>
      <c r="B823" s="103">
        <f t="shared" si="461"/>
        <v>207.86384094000002</v>
      </c>
      <c r="C823" s="180">
        <f t="shared" si="479"/>
        <v>192.14194541935871</v>
      </c>
      <c r="D823" s="104">
        <f t="shared" si="470"/>
        <v>1143.3130000000001</v>
      </c>
      <c r="E823" s="105">
        <f t="shared" si="482"/>
        <v>1146.575</v>
      </c>
      <c r="F823" s="106">
        <f t="shared" si="483"/>
        <v>45646</v>
      </c>
      <c r="G823" s="107">
        <f t="shared" si="462"/>
        <v>2.8531119649648495E-3</v>
      </c>
      <c r="H823" s="108">
        <f t="shared" si="475"/>
        <v>45708</v>
      </c>
      <c r="I823" s="108">
        <f t="shared" si="463"/>
        <v>45708</v>
      </c>
      <c r="J823" s="109">
        <f t="shared" si="471"/>
        <v>23</v>
      </c>
      <c r="K823" s="109">
        <f t="shared" si="486"/>
        <v>16</v>
      </c>
      <c r="L823" s="8">
        <f t="shared" si="472"/>
        <v>1.0019839100000001</v>
      </c>
      <c r="M823" s="110">
        <f t="shared" si="485"/>
        <v>1.00285311</v>
      </c>
      <c r="N823" s="110">
        <f t="shared" si="480"/>
        <v>1.0695558027550902</v>
      </c>
      <c r="O823" s="103">
        <f t="shared" si="484"/>
        <v>1.0716777</v>
      </c>
      <c r="P823" s="103">
        <f t="shared" si="464"/>
        <v>205.91423814000001</v>
      </c>
      <c r="Q823" s="11">
        <f t="shared" si="478"/>
        <v>0</v>
      </c>
      <c r="R823" s="30">
        <f t="shared" si="473"/>
        <v>0</v>
      </c>
      <c r="S823" s="8">
        <f t="shared" si="465"/>
        <v>0</v>
      </c>
      <c r="T823" s="113">
        <f t="shared" si="474"/>
        <v>0.16</v>
      </c>
      <c r="U823" s="111">
        <f t="shared" si="481"/>
        <v>16</v>
      </c>
      <c r="V823" s="111">
        <v>252</v>
      </c>
      <c r="W823" s="110">
        <f t="shared" si="466"/>
        <v>1.0094680330000001</v>
      </c>
      <c r="X823" s="103">
        <f t="shared" si="467"/>
        <v>1.9496028000000001</v>
      </c>
      <c r="Y823" s="103">
        <f t="shared" si="468"/>
        <v>0</v>
      </c>
      <c r="Z823" s="114" t="str">
        <f t="shared" si="476"/>
        <v>A+J=</v>
      </c>
      <c r="AA823" s="108">
        <f t="shared" si="477"/>
        <v>45708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22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3"/>
      <c r="DH823" s="1"/>
      <c r="DI823" s="1"/>
      <c r="DJ823" s="1"/>
      <c r="DK823" s="1"/>
      <c r="DL823" s="1"/>
      <c r="DM823" s="1"/>
      <c r="DN823" s="1"/>
      <c r="DO823" s="1"/>
      <c r="DP823" s="1"/>
      <c r="DQ823" s="4"/>
      <c r="DR823" s="1"/>
      <c r="DS823" s="1"/>
      <c r="DT823" s="1"/>
      <c r="DU823" s="1"/>
      <c r="DV823" s="1"/>
      <c r="DW823" s="1"/>
    </row>
    <row r="824" spans="1:127" ht="15" x14ac:dyDescent="0.2">
      <c r="A824" s="102">
        <f t="shared" si="469"/>
        <v>45700</v>
      </c>
      <c r="B824" s="103">
        <f t="shared" si="461"/>
        <v>208.01206576000001</v>
      </c>
      <c r="C824" s="180">
        <f t="shared" si="479"/>
        <v>192.14194541935871</v>
      </c>
      <c r="D824" s="104">
        <f t="shared" si="470"/>
        <v>1143.3130000000001</v>
      </c>
      <c r="E824" s="105">
        <f t="shared" si="482"/>
        <v>1146.575</v>
      </c>
      <c r="F824" s="106">
        <f t="shared" si="483"/>
        <v>45646</v>
      </c>
      <c r="G824" s="107">
        <f t="shared" si="462"/>
        <v>2.8531119649648495E-3</v>
      </c>
      <c r="H824" s="108">
        <f t="shared" si="475"/>
        <v>45708</v>
      </c>
      <c r="I824" s="108">
        <f t="shared" si="463"/>
        <v>45708</v>
      </c>
      <c r="J824" s="109">
        <f t="shared" si="471"/>
        <v>23</v>
      </c>
      <c r="K824" s="109">
        <f t="shared" si="486"/>
        <v>17</v>
      </c>
      <c r="L824" s="8">
        <f t="shared" si="472"/>
        <v>1.00210803</v>
      </c>
      <c r="M824" s="110">
        <f t="shared" si="485"/>
        <v>1.00285311</v>
      </c>
      <c r="N824" s="110">
        <f t="shared" si="480"/>
        <v>1.0695558027550902</v>
      </c>
      <c r="O824" s="103">
        <f t="shared" si="484"/>
        <v>1.0718104500000001</v>
      </c>
      <c r="P824" s="103">
        <f t="shared" si="464"/>
        <v>205.93974498</v>
      </c>
      <c r="Q824" s="11">
        <f t="shared" si="478"/>
        <v>0</v>
      </c>
      <c r="R824" s="30">
        <f t="shared" si="473"/>
        <v>0</v>
      </c>
      <c r="S824" s="8">
        <f t="shared" si="465"/>
        <v>0</v>
      </c>
      <c r="T824" s="113">
        <f t="shared" si="474"/>
        <v>0.16</v>
      </c>
      <c r="U824" s="111">
        <f t="shared" si="481"/>
        <v>17</v>
      </c>
      <c r="V824" s="111">
        <v>252</v>
      </c>
      <c r="W824" s="110">
        <f t="shared" si="466"/>
        <v>1.0100627529999999</v>
      </c>
      <c r="X824" s="103">
        <f t="shared" si="467"/>
        <v>2.0723207800000001</v>
      </c>
      <c r="Y824" s="103">
        <f t="shared" si="468"/>
        <v>0</v>
      </c>
      <c r="Z824" s="114" t="str">
        <f t="shared" si="476"/>
        <v>A+J=</v>
      </c>
      <c r="AA824" s="108">
        <f t="shared" si="477"/>
        <v>45708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22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3"/>
      <c r="DH824" s="1"/>
      <c r="DI824" s="1"/>
      <c r="DJ824" s="1"/>
      <c r="DK824" s="1"/>
      <c r="DL824" s="1"/>
      <c r="DM824" s="1"/>
      <c r="DN824" s="1"/>
      <c r="DO824" s="1"/>
      <c r="DP824" s="1"/>
      <c r="DQ824" s="4"/>
      <c r="DR824" s="1"/>
      <c r="DS824" s="1"/>
      <c r="DT824" s="1"/>
      <c r="DU824" s="1"/>
      <c r="DV824" s="1"/>
      <c r="DW824" s="1"/>
    </row>
    <row r="825" spans="1:127" ht="15" x14ac:dyDescent="0.2">
      <c r="A825" s="102">
        <f t="shared" si="469"/>
        <v>45701</v>
      </c>
      <c r="B825" s="103">
        <f t="shared" si="461"/>
        <v>208.16039884</v>
      </c>
      <c r="C825" s="180">
        <f t="shared" si="479"/>
        <v>192.14194541935871</v>
      </c>
      <c r="D825" s="104">
        <f t="shared" si="470"/>
        <v>1143.3130000000001</v>
      </c>
      <c r="E825" s="105">
        <f t="shared" si="482"/>
        <v>1146.575</v>
      </c>
      <c r="F825" s="106">
        <f t="shared" si="483"/>
        <v>45646</v>
      </c>
      <c r="G825" s="107">
        <f t="shared" si="462"/>
        <v>2.8531119649648495E-3</v>
      </c>
      <c r="H825" s="108">
        <f t="shared" si="475"/>
        <v>45708</v>
      </c>
      <c r="I825" s="108">
        <f t="shared" si="463"/>
        <v>45708</v>
      </c>
      <c r="J825" s="109">
        <f t="shared" si="471"/>
        <v>23</v>
      </c>
      <c r="K825" s="109">
        <f t="shared" si="486"/>
        <v>18</v>
      </c>
      <c r="L825" s="8">
        <f t="shared" si="472"/>
        <v>1.0022321700000001</v>
      </c>
      <c r="M825" s="110">
        <f t="shared" si="485"/>
        <v>1.00285311</v>
      </c>
      <c r="N825" s="110">
        <f t="shared" si="480"/>
        <v>1.0695558027550902</v>
      </c>
      <c r="O825" s="103">
        <f t="shared" si="484"/>
        <v>1.07194323</v>
      </c>
      <c r="P825" s="103">
        <f t="shared" si="464"/>
        <v>205.96525758999999</v>
      </c>
      <c r="Q825" s="11">
        <f t="shared" si="478"/>
        <v>0</v>
      </c>
      <c r="R825" s="30">
        <f t="shared" si="473"/>
        <v>0</v>
      </c>
      <c r="S825" s="8">
        <f t="shared" si="465"/>
        <v>0</v>
      </c>
      <c r="T825" s="113">
        <f t="shared" si="474"/>
        <v>0.16</v>
      </c>
      <c r="U825" s="111">
        <f t="shared" si="481"/>
        <v>18</v>
      </c>
      <c r="V825" s="111">
        <v>252</v>
      </c>
      <c r="W825" s="110">
        <f t="shared" si="466"/>
        <v>1.0106578230000001</v>
      </c>
      <c r="X825" s="103">
        <f t="shared" si="467"/>
        <v>2.1951412499999998</v>
      </c>
      <c r="Y825" s="103">
        <f t="shared" si="468"/>
        <v>0</v>
      </c>
      <c r="Z825" s="114" t="str">
        <f t="shared" si="476"/>
        <v>A+J=</v>
      </c>
      <c r="AA825" s="108">
        <f t="shared" si="477"/>
        <v>45708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22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3"/>
      <c r="DH825" s="1"/>
      <c r="DI825" s="1"/>
      <c r="DJ825" s="1"/>
      <c r="DK825" s="1"/>
      <c r="DL825" s="1"/>
      <c r="DM825" s="1"/>
      <c r="DN825" s="1"/>
      <c r="DO825" s="1"/>
      <c r="DP825" s="1"/>
      <c r="DQ825" s="4"/>
      <c r="DR825" s="1"/>
      <c r="DS825" s="1"/>
      <c r="DT825" s="1"/>
      <c r="DU825" s="1"/>
      <c r="DV825" s="1"/>
      <c r="DW825" s="1"/>
    </row>
    <row r="826" spans="1:127" ht="15" x14ac:dyDescent="0.2">
      <c r="A826" s="102">
        <f t="shared" si="469"/>
        <v>45702</v>
      </c>
      <c r="B826" s="103">
        <f t="shared" si="461"/>
        <v>208.30883654000002</v>
      </c>
      <c r="C826" s="180">
        <f t="shared" si="479"/>
        <v>192.14194541935871</v>
      </c>
      <c r="D826" s="104">
        <f t="shared" si="470"/>
        <v>1143.3130000000001</v>
      </c>
      <c r="E826" s="105">
        <f t="shared" si="482"/>
        <v>1146.575</v>
      </c>
      <c r="F826" s="106">
        <f t="shared" si="483"/>
        <v>45646</v>
      </c>
      <c r="G826" s="107">
        <f t="shared" si="462"/>
        <v>2.8531119649648495E-3</v>
      </c>
      <c r="H826" s="108">
        <f t="shared" si="475"/>
        <v>45708</v>
      </c>
      <c r="I826" s="108">
        <f t="shared" si="463"/>
        <v>45708</v>
      </c>
      <c r="J826" s="109">
        <f t="shared" si="471"/>
        <v>23</v>
      </c>
      <c r="K826" s="109">
        <f t="shared" si="486"/>
        <v>19</v>
      </c>
      <c r="L826" s="8">
        <f t="shared" si="472"/>
        <v>1.00235633</v>
      </c>
      <c r="M826" s="110">
        <f t="shared" si="485"/>
        <v>1.00285311</v>
      </c>
      <c r="N826" s="110">
        <f t="shared" si="480"/>
        <v>1.0695558027550902</v>
      </c>
      <c r="O826" s="103">
        <f t="shared" si="484"/>
        <v>1.0720760199999999</v>
      </c>
      <c r="P826" s="103">
        <f t="shared" si="464"/>
        <v>205.99077212</v>
      </c>
      <c r="Q826" s="11">
        <f t="shared" si="478"/>
        <v>0</v>
      </c>
      <c r="R826" s="30">
        <f t="shared" si="473"/>
        <v>0</v>
      </c>
      <c r="S826" s="8">
        <f t="shared" si="465"/>
        <v>0</v>
      </c>
      <c r="T826" s="113">
        <f t="shared" si="474"/>
        <v>0.16</v>
      </c>
      <c r="U826" s="111">
        <f t="shared" si="481"/>
        <v>19</v>
      </c>
      <c r="V826" s="111">
        <v>252</v>
      </c>
      <c r="W826" s="110">
        <f t="shared" si="466"/>
        <v>1.0112532439999999</v>
      </c>
      <c r="X826" s="103">
        <f t="shared" si="467"/>
        <v>2.3180644199999998</v>
      </c>
      <c r="Y826" s="103">
        <f t="shared" si="468"/>
        <v>0</v>
      </c>
      <c r="Z826" s="114" t="str">
        <f t="shared" si="476"/>
        <v>A+J=</v>
      </c>
      <c r="AA826" s="108">
        <f t="shared" si="477"/>
        <v>45708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22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3"/>
      <c r="DH826" s="1"/>
      <c r="DI826" s="1"/>
      <c r="DJ826" s="1"/>
      <c r="DK826" s="1"/>
      <c r="DL826" s="1"/>
      <c r="DM826" s="1"/>
      <c r="DN826" s="1"/>
      <c r="DO826" s="1"/>
      <c r="DP826" s="1"/>
      <c r="DQ826" s="4"/>
      <c r="DR826" s="1"/>
      <c r="DS826" s="1"/>
      <c r="DT826" s="1"/>
      <c r="DU826" s="1"/>
      <c r="DV826" s="1"/>
      <c r="DW826" s="1"/>
    </row>
    <row r="827" spans="1:127" ht="15" x14ac:dyDescent="0.2">
      <c r="A827" s="102">
        <f t="shared" si="469"/>
        <v>45703</v>
      </c>
      <c r="B827" s="103">
        <f t="shared" si="461"/>
        <v>208.45738059999999</v>
      </c>
      <c r="C827" s="180">
        <f t="shared" si="479"/>
        <v>192.14194541935871</v>
      </c>
      <c r="D827" s="104">
        <f t="shared" si="470"/>
        <v>1143.3130000000001</v>
      </c>
      <c r="E827" s="105">
        <f t="shared" si="482"/>
        <v>1146.575</v>
      </c>
      <c r="F827" s="106">
        <f t="shared" si="483"/>
        <v>45646</v>
      </c>
      <c r="G827" s="107">
        <f t="shared" si="462"/>
        <v>2.8531119649648495E-3</v>
      </c>
      <c r="H827" s="108">
        <f t="shared" si="475"/>
        <v>45708</v>
      </c>
      <c r="I827" s="108">
        <f t="shared" si="463"/>
        <v>45708</v>
      </c>
      <c r="J827" s="109">
        <f t="shared" si="471"/>
        <v>23</v>
      </c>
      <c r="K827" s="109">
        <f t="shared" si="486"/>
        <v>20</v>
      </c>
      <c r="L827" s="8">
        <f t="shared" si="472"/>
        <v>1.0024805000000001</v>
      </c>
      <c r="M827" s="110">
        <f t="shared" si="485"/>
        <v>1.00285311</v>
      </c>
      <c r="N827" s="110">
        <f t="shared" si="480"/>
        <v>1.0695558027550902</v>
      </c>
      <c r="O827" s="103">
        <f t="shared" si="484"/>
        <v>1.0722088299999999</v>
      </c>
      <c r="P827" s="103">
        <f t="shared" si="464"/>
        <v>206.01629048999999</v>
      </c>
      <c r="Q827" s="11">
        <f t="shared" si="478"/>
        <v>0</v>
      </c>
      <c r="R827" s="30">
        <f t="shared" si="473"/>
        <v>0</v>
      </c>
      <c r="S827" s="8">
        <f t="shared" si="465"/>
        <v>0</v>
      </c>
      <c r="T827" s="113">
        <f t="shared" si="474"/>
        <v>0.16</v>
      </c>
      <c r="U827" s="111">
        <f t="shared" si="481"/>
        <v>20</v>
      </c>
      <c r="V827" s="111">
        <v>252</v>
      </c>
      <c r="W827" s="110">
        <f t="shared" si="466"/>
        <v>1.0118490149999999</v>
      </c>
      <c r="X827" s="103">
        <f t="shared" si="467"/>
        <v>2.4410901100000002</v>
      </c>
      <c r="Y827" s="103">
        <f t="shared" si="468"/>
        <v>0</v>
      </c>
      <c r="Z827" s="114" t="str">
        <f t="shared" si="476"/>
        <v>A+J=</v>
      </c>
      <c r="AA827" s="108">
        <f t="shared" si="477"/>
        <v>45708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22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3"/>
      <c r="DH827" s="1"/>
      <c r="DI827" s="1"/>
      <c r="DJ827" s="1"/>
      <c r="DK827" s="1"/>
      <c r="DL827" s="1"/>
      <c r="DM827" s="1"/>
      <c r="DN827" s="1"/>
      <c r="DO827" s="1"/>
      <c r="DP827" s="1"/>
      <c r="DQ827" s="4"/>
      <c r="DR827" s="1"/>
      <c r="DS827" s="1"/>
      <c r="DT827" s="1"/>
      <c r="DU827" s="1"/>
      <c r="DV827" s="1"/>
      <c r="DW827" s="1"/>
    </row>
    <row r="828" spans="1:127" ht="15" x14ac:dyDescent="0.2">
      <c r="A828" s="102">
        <f t="shared" si="469"/>
        <v>45704</v>
      </c>
      <c r="B828" s="103">
        <f t="shared" si="461"/>
        <v>208.45738059999999</v>
      </c>
      <c r="C828" s="180">
        <f t="shared" si="479"/>
        <v>192.14194541935871</v>
      </c>
      <c r="D828" s="104">
        <f t="shared" si="470"/>
        <v>1143.3130000000001</v>
      </c>
      <c r="E828" s="105">
        <f t="shared" si="482"/>
        <v>1146.575</v>
      </c>
      <c r="F828" s="106">
        <f t="shared" si="483"/>
        <v>45646</v>
      </c>
      <c r="G828" s="107">
        <f t="shared" si="462"/>
        <v>2.8531119649648495E-3</v>
      </c>
      <c r="H828" s="108">
        <f t="shared" si="475"/>
        <v>45708</v>
      </c>
      <c r="I828" s="108">
        <f t="shared" si="463"/>
        <v>45708</v>
      </c>
      <c r="J828" s="109">
        <f t="shared" si="471"/>
        <v>23</v>
      </c>
      <c r="K828" s="109">
        <f t="shared" si="486"/>
        <v>20</v>
      </c>
      <c r="L828" s="8">
        <f t="shared" si="472"/>
        <v>1.0024805000000001</v>
      </c>
      <c r="M828" s="110">
        <f t="shared" si="485"/>
        <v>1.00285311</v>
      </c>
      <c r="N828" s="110">
        <f t="shared" si="480"/>
        <v>1.0695558027550902</v>
      </c>
      <c r="O828" s="103">
        <f t="shared" si="484"/>
        <v>1.0722088299999999</v>
      </c>
      <c r="P828" s="103">
        <f t="shared" si="464"/>
        <v>206.01629048999999</v>
      </c>
      <c r="Q828" s="11">
        <f t="shared" si="478"/>
        <v>0</v>
      </c>
      <c r="R828" s="30">
        <f t="shared" si="473"/>
        <v>0</v>
      </c>
      <c r="S828" s="8">
        <f t="shared" si="465"/>
        <v>0</v>
      </c>
      <c r="T828" s="113">
        <f t="shared" si="474"/>
        <v>0.16</v>
      </c>
      <c r="U828" s="111">
        <f t="shared" si="481"/>
        <v>20</v>
      </c>
      <c r="V828" s="111">
        <v>252</v>
      </c>
      <c r="W828" s="110">
        <f t="shared" si="466"/>
        <v>1.0118490149999999</v>
      </c>
      <c r="X828" s="103">
        <f t="shared" si="467"/>
        <v>2.4410901100000002</v>
      </c>
      <c r="Y828" s="103">
        <f t="shared" si="468"/>
        <v>0</v>
      </c>
      <c r="Z828" s="114" t="str">
        <f t="shared" si="476"/>
        <v>A+J=</v>
      </c>
      <c r="AA828" s="108">
        <f t="shared" si="477"/>
        <v>45708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22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3"/>
      <c r="DH828" s="1"/>
      <c r="DI828" s="1"/>
      <c r="DJ828" s="1"/>
      <c r="DK828" s="1"/>
      <c r="DL828" s="1"/>
      <c r="DM828" s="1"/>
      <c r="DN828" s="1"/>
      <c r="DO828" s="1"/>
      <c r="DP828" s="1"/>
      <c r="DQ828" s="4"/>
      <c r="DR828" s="1"/>
      <c r="DS828" s="1"/>
      <c r="DT828" s="1"/>
      <c r="DU828" s="1"/>
      <c r="DV828" s="1"/>
      <c r="DW828" s="1"/>
    </row>
    <row r="829" spans="1:127" ht="15" x14ac:dyDescent="0.2">
      <c r="A829" s="102">
        <f t="shared" si="469"/>
        <v>45705</v>
      </c>
      <c r="B829" s="103">
        <f t="shared" si="461"/>
        <v>208.45738059999999</v>
      </c>
      <c r="C829" s="180">
        <f t="shared" si="479"/>
        <v>192.14194541935871</v>
      </c>
      <c r="D829" s="104">
        <f t="shared" si="470"/>
        <v>1143.3130000000001</v>
      </c>
      <c r="E829" s="105">
        <f t="shared" si="482"/>
        <v>1146.575</v>
      </c>
      <c r="F829" s="106">
        <f t="shared" si="483"/>
        <v>45646</v>
      </c>
      <c r="G829" s="107">
        <f t="shared" si="462"/>
        <v>2.8531119649648495E-3</v>
      </c>
      <c r="H829" s="108">
        <f t="shared" si="475"/>
        <v>45708</v>
      </c>
      <c r="I829" s="108">
        <f t="shared" si="463"/>
        <v>45708</v>
      </c>
      <c r="J829" s="109">
        <f t="shared" si="471"/>
        <v>23</v>
      </c>
      <c r="K829" s="109">
        <f t="shared" si="486"/>
        <v>20</v>
      </c>
      <c r="L829" s="8">
        <f t="shared" si="472"/>
        <v>1.0024805000000001</v>
      </c>
      <c r="M829" s="110">
        <f t="shared" si="485"/>
        <v>1.00285311</v>
      </c>
      <c r="N829" s="110">
        <f t="shared" si="480"/>
        <v>1.0695558027550902</v>
      </c>
      <c r="O829" s="103">
        <f t="shared" si="484"/>
        <v>1.0722088299999999</v>
      </c>
      <c r="P829" s="103">
        <f t="shared" si="464"/>
        <v>206.01629048999999</v>
      </c>
      <c r="Q829" s="11">
        <f t="shared" si="478"/>
        <v>0</v>
      </c>
      <c r="R829" s="30">
        <f t="shared" si="473"/>
        <v>0</v>
      </c>
      <c r="S829" s="8">
        <f t="shared" si="465"/>
        <v>0</v>
      </c>
      <c r="T829" s="113">
        <f t="shared" si="474"/>
        <v>0.16</v>
      </c>
      <c r="U829" s="111">
        <f t="shared" si="481"/>
        <v>20</v>
      </c>
      <c r="V829" s="111">
        <v>252</v>
      </c>
      <c r="W829" s="110">
        <f t="shared" si="466"/>
        <v>1.0118490149999999</v>
      </c>
      <c r="X829" s="103">
        <f t="shared" si="467"/>
        <v>2.4410901100000002</v>
      </c>
      <c r="Y829" s="103">
        <f t="shared" si="468"/>
        <v>0</v>
      </c>
      <c r="Z829" s="114" t="str">
        <f t="shared" si="476"/>
        <v>A+J=</v>
      </c>
      <c r="AA829" s="108">
        <f t="shared" si="477"/>
        <v>45708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22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3"/>
      <c r="DH829" s="1"/>
      <c r="DI829" s="1"/>
      <c r="DJ829" s="1"/>
      <c r="DK829" s="1"/>
      <c r="DL829" s="1"/>
      <c r="DM829" s="1"/>
      <c r="DN829" s="1"/>
      <c r="DO829" s="1"/>
      <c r="DP829" s="1"/>
      <c r="DQ829" s="4"/>
      <c r="DR829" s="1"/>
      <c r="DS829" s="1"/>
      <c r="DT829" s="1"/>
      <c r="DU829" s="1"/>
      <c r="DV829" s="1"/>
      <c r="DW829" s="1"/>
    </row>
    <row r="830" spans="1:127" ht="15" x14ac:dyDescent="0.2">
      <c r="A830" s="102">
        <f t="shared" si="469"/>
        <v>45706</v>
      </c>
      <c r="B830" s="103">
        <f t="shared" si="461"/>
        <v>208.60603149000002</v>
      </c>
      <c r="C830" s="180">
        <f t="shared" si="479"/>
        <v>192.14194541935871</v>
      </c>
      <c r="D830" s="104">
        <f t="shared" si="470"/>
        <v>1143.3130000000001</v>
      </c>
      <c r="E830" s="105">
        <f t="shared" si="482"/>
        <v>1146.575</v>
      </c>
      <c r="F830" s="106">
        <f t="shared" si="483"/>
        <v>45646</v>
      </c>
      <c r="G830" s="107">
        <f t="shared" si="462"/>
        <v>2.8531119649648495E-3</v>
      </c>
      <c r="H830" s="108">
        <f t="shared" si="475"/>
        <v>45708</v>
      </c>
      <c r="I830" s="108">
        <f t="shared" si="463"/>
        <v>45708</v>
      </c>
      <c r="J830" s="109">
        <f t="shared" si="471"/>
        <v>23</v>
      </c>
      <c r="K830" s="109">
        <f t="shared" si="486"/>
        <v>21</v>
      </c>
      <c r="L830" s="8">
        <f t="shared" si="472"/>
        <v>1.0026046900000001</v>
      </c>
      <c r="M830" s="110">
        <f t="shared" si="485"/>
        <v>1.00285311</v>
      </c>
      <c r="N830" s="110">
        <f t="shared" si="480"/>
        <v>1.0695558027550902</v>
      </c>
      <c r="O830" s="103">
        <f t="shared" si="484"/>
        <v>1.07234166</v>
      </c>
      <c r="P830" s="103">
        <f t="shared" si="464"/>
        <v>206.04181270000001</v>
      </c>
      <c r="Q830" s="11">
        <f t="shared" si="478"/>
        <v>0</v>
      </c>
      <c r="R830" s="30">
        <f t="shared" si="473"/>
        <v>0</v>
      </c>
      <c r="S830" s="8">
        <f t="shared" si="465"/>
        <v>0</v>
      </c>
      <c r="T830" s="113">
        <f t="shared" si="474"/>
        <v>0.16</v>
      </c>
      <c r="U830" s="111">
        <f t="shared" si="481"/>
        <v>21</v>
      </c>
      <c r="V830" s="111">
        <v>252</v>
      </c>
      <c r="W830" s="110">
        <f t="shared" si="466"/>
        <v>1.0124451379999999</v>
      </c>
      <c r="X830" s="103">
        <f t="shared" si="467"/>
        <v>2.56421879</v>
      </c>
      <c r="Y830" s="103">
        <f t="shared" si="468"/>
        <v>0</v>
      </c>
      <c r="Z830" s="114" t="str">
        <f t="shared" si="476"/>
        <v>A+J=</v>
      </c>
      <c r="AA830" s="108">
        <f t="shared" si="477"/>
        <v>45708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22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3"/>
      <c r="DH830" s="1"/>
      <c r="DI830" s="1"/>
      <c r="DJ830" s="1"/>
      <c r="DK830" s="1"/>
      <c r="DL830" s="1"/>
      <c r="DM830" s="1"/>
      <c r="DN830" s="1"/>
      <c r="DO830" s="1"/>
      <c r="DP830" s="1"/>
      <c r="DQ830" s="4"/>
      <c r="DR830" s="1"/>
      <c r="DS830" s="1"/>
      <c r="DT830" s="1"/>
      <c r="DU830" s="1"/>
      <c r="DV830" s="1"/>
      <c r="DW830" s="1"/>
    </row>
    <row r="831" spans="1:127" ht="15" x14ac:dyDescent="0.2">
      <c r="A831" s="102">
        <f t="shared" si="469"/>
        <v>45707</v>
      </c>
      <c r="B831" s="103">
        <f t="shared" si="461"/>
        <v>208.75478709000001</v>
      </c>
      <c r="C831" s="180">
        <f t="shared" si="479"/>
        <v>192.14194541935871</v>
      </c>
      <c r="D831" s="104">
        <f t="shared" si="470"/>
        <v>1143.3130000000001</v>
      </c>
      <c r="E831" s="105">
        <f t="shared" si="482"/>
        <v>1146.575</v>
      </c>
      <c r="F831" s="106">
        <f t="shared" si="483"/>
        <v>45646</v>
      </c>
      <c r="G831" s="107">
        <f t="shared" si="462"/>
        <v>2.8531119649648495E-3</v>
      </c>
      <c r="H831" s="108">
        <f t="shared" si="475"/>
        <v>45708</v>
      </c>
      <c r="I831" s="108">
        <f t="shared" si="463"/>
        <v>45708</v>
      </c>
      <c r="J831" s="109">
        <f t="shared" si="471"/>
        <v>23</v>
      </c>
      <c r="K831" s="109">
        <f t="shared" si="486"/>
        <v>22</v>
      </c>
      <c r="L831" s="8">
        <f t="shared" si="472"/>
        <v>1.00272889</v>
      </c>
      <c r="M831" s="110">
        <f t="shared" si="485"/>
        <v>1.00285311</v>
      </c>
      <c r="N831" s="110">
        <f t="shared" si="480"/>
        <v>1.0695558027550902</v>
      </c>
      <c r="O831" s="103">
        <f t="shared" si="484"/>
        <v>1.0724745</v>
      </c>
      <c r="P831" s="103">
        <f t="shared" si="464"/>
        <v>206.06733684</v>
      </c>
      <c r="Q831" s="11">
        <f t="shared" si="478"/>
        <v>0</v>
      </c>
      <c r="R831" s="30">
        <f t="shared" si="473"/>
        <v>0</v>
      </c>
      <c r="S831" s="8">
        <f t="shared" si="465"/>
        <v>0</v>
      </c>
      <c r="T831" s="113">
        <f t="shared" si="474"/>
        <v>0.16</v>
      </c>
      <c r="U831" s="111">
        <f t="shared" si="481"/>
        <v>22</v>
      </c>
      <c r="V831" s="111">
        <v>252</v>
      </c>
      <c r="W831" s="110">
        <f t="shared" si="466"/>
        <v>1.0130416120000001</v>
      </c>
      <c r="X831" s="103">
        <f t="shared" si="467"/>
        <v>2.6874502499999999</v>
      </c>
      <c r="Y831" s="103">
        <f t="shared" si="468"/>
        <v>0</v>
      </c>
      <c r="Z831" s="114" t="str">
        <f t="shared" si="476"/>
        <v>A+J=</v>
      </c>
      <c r="AA831" s="108">
        <f t="shared" si="477"/>
        <v>45708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22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3"/>
      <c r="DH831" s="1"/>
      <c r="DI831" s="1"/>
      <c r="DJ831" s="1"/>
      <c r="DK831" s="1"/>
      <c r="DL831" s="1"/>
      <c r="DM831" s="1"/>
      <c r="DN831" s="1"/>
      <c r="DO831" s="1"/>
      <c r="DP831" s="1"/>
      <c r="DQ831" s="4"/>
      <c r="DR831" s="1"/>
      <c r="DS831" s="1"/>
      <c r="DT831" s="1"/>
      <c r="DU831" s="1"/>
      <c r="DV831" s="1"/>
      <c r="DW831" s="1"/>
    </row>
    <row r="832" spans="1:127" ht="15" x14ac:dyDescent="0.2">
      <c r="A832" s="102">
        <f t="shared" si="469"/>
        <v>45708</v>
      </c>
      <c r="B832" s="103">
        <f t="shared" si="461"/>
        <v>208.90364936999998</v>
      </c>
      <c r="C832" s="180">
        <f t="shared" si="479"/>
        <v>192.14194541935871</v>
      </c>
      <c r="D832" s="104">
        <f t="shared" si="470"/>
        <v>1143.3130000000001</v>
      </c>
      <c r="E832" s="105">
        <f t="shared" si="482"/>
        <v>1146.575</v>
      </c>
      <c r="F832" s="106">
        <f t="shared" si="483"/>
        <v>45646</v>
      </c>
      <c r="G832" s="107">
        <f t="shared" si="462"/>
        <v>2.8531119649648495E-3</v>
      </c>
      <c r="H832" s="108">
        <f t="shared" si="475"/>
        <v>45736</v>
      </c>
      <c r="I832" s="108">
        <f t="shared" si="463"/>
        <v>45708</v>
      </c>
      <c r="J832" s="109">
        <f t="shared" si="471"/>
        <v>23</v>
      </c>
      <c r="K832" s="109">
        <f t="shared" si="486"/>
        <v>23</v>
      </c>
      <c r="L832" s="8">
        <f t="shared" si="472"/>
        <v>1.00285311</v>
      </c>
      <c r="M832" s="110">
        <f t="shared" si="485"/>
        <v>1.00285311</v>
      </c>
      <c r="N832" s="110">
        <f t="shared" si="480"/>
        <v>1.0695558027550902</v>
      </c>
      <c r="O832" s="103">
        <f t="shared" si="484"/>
        <v>1.0726073599999999</v>
      </c>
      <c r="P832" s="103">
        <f t="shared" si="464"/>
        <v>206.09286481999999</v>
      </c>
      <c r="Q832" s="11">
        <f t="shared" si="478"/>
        <v>27</v>
      </c>
      <c r="R832" s="30">
        <f t="shared" si="473"/>
        <v>8.5193000000000005E-2</v>
      </c>
      <c r="S832" s="8">
        <f t="shared" si="465"/>
        <v>17.557669430000001</v>
      </c>
      <c r="T832" s="113">
        <f t="shared" si="474"/>
        <v>0.16</v>
      </c>
      <c r="U832" s="111">
        <f t="shared" si="481"/>
        <v>23</v>
      </c>
      <c r="V832" s="111">
        <v>252</v>
      </c>
      <c r="W832" s="110">
        <f t="shared" si="466"/>
        <v>1.013638437</v>
      </c>
      <c r="X832" s="103">
        <f t="shared" si="467"/>
        <v>2.8107845500000002</v>
      </c>
      <c r="Y832" s="103">
        <f t="shared" si="468"/>
        <v>20.368453980000002</v>
      </c>
      <c r="Z832" s="114" t="str">
        <f t="shared" si="476"/>
        <v>A+J=</v>
      </c>
      <c r="AA832" s="108">
        <f t="shared" si="477"/>
        <v>45708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22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3"/>
      <c r="DH832" s="1"/>
      <c r="DI832" s="1"/>
      <c r="DJ832" s="1"/>
      <c r="DK832" s="1"/>
      <c r="DL832" s="1"/>
      <c r="DM832" s="1"/>
      <c r="DN832" s="1"/>
      <c r="DO832" s="1"/>
      <c r="DP832" s="1"/>
      <c r="DQ832" s="4"/>
      <c r="DR832" s="1"/>
      <c r="DS832" s="1"/>
      <c r="DT832" s="1"/>
      <c r="DU832" s="1"/>
      <c r="DV832" s="1"/>
      <c r="DW832" s="1"/>
    </row>
    <row r="833" spans="1:127" ht="15" x14ac:dyDescent="0.2">
      <c r="A833" s="102">
        <f t="shared" si="469"/>
        <v>45709</v>
      </c>
      <c r="B833" s="103">
        <f t="shared" si="461"/>
        <v>188.67612966999999</v>
      </c>
      <c r="C833" s="180">
        <f t="shared" si="479"/>
        <v>175.77279666580176</v>
      </c>
      <c r="D833" s="104">
        <f t="shared" si="470"/>
        <v>1143.3130000000001</v>
      </c>
      <c r="E833" s="105">
        <f t="shared" si="482"/>
        <v>1146.575</v>
      </c>
      <c r="F833" s="106">
        <f t="shared" si="483"/>
        <v>45677</v>
      </c>
      <c r="G833" s="107">
        <f t="shared" si="462"/>
        <v>2.8531119649648495E-3</v>
      </c>
      <c r="H833" s="108">
        <f t="shared" si="475"/>
        <v>45736</v>
      </c>
      <c r="I833" s="108">
        <f t="shared" si="463"/>
        <v>45736</v>
      </c>
      <c r="J833" s="109">
        <f t="shared" si="471"/>
        <v>18</v>
      </c>
      <c r="K833" s="109">
        <f t="shared" si="486"/>
        <v>1</v>
      </c>
      <c r="L833" s="8">
        <f t="shared" si="472"/>
        <v>1.0001582899999999</v>
      </c>
      <c r="M833" s="110">
        <f t="shared" si="485"/>
        <v>1.00285311</v>
      </c>
      <c r="N833" s="110">
        <f t="shared" si="480"/>
        <v>1.0726073631114887</v>
      </c>
      <c r="O833" s="103">
        <f t="shared" si="484"/>
        <v>1.0727771399999999</v>
      </c>
      <c r="P833" s="103">
        <f t="shared" si="464"/>
        <v>188.56503809</v>
      </c>
      <c r="Q833" s="11">
        <f t="shared" si="478"/>
        <v>0</v>
      </c>
      <c r="R833" s="30">
        <f t="shared" si="473"/>
        <v>0</v>
      </c>
      <c r="S833" s="8">
        <f t="shared" si="465"/>
        <v>0</v>
      </c>
      <c r="T833" s="113">
        <f t="shared" si="474"/>
        <v>0.16</v>
      </c>
      <c r="U833" s="111">
        <f t="shared" si="481"/>
        <v>1</v>
      </c>
      <c r="V833" s="111">
        <v>252</v>
      </c>
      <c r="W833" s="110">
        <f t="shared" si="466"/>
        <v>1.0005891419999999</v>
      </c>
      <c r="X833" s="103">
        <f t="shared" si="467"/>
        <v>0.11109158</v>
      </c>
      <c r="Y833" s="103">
        <f t="shared" si="468"/>
        <v>0</v>
      </c>
      <c r="Z833" s="114" t="str">
        <f t="shared" si="476"/>
        <v>A+J=</v>
      </c>
      <c r="AA833" s="108">
        <f t="shared" si="477"/>
        <v>45736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22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3"/>
      <c r="DH833" s="1"/>
      <c r="DI833" s="1"/>
      <c r="DJ833" s="1"/>
      <c r="DK833" s="1"/>
      <c r="DL833" s="1"/>
      <c r="DM833" s="1"/>
      <c r="DN833" s="1"/>
      <c r="DO833" s="1"/>
      <c r="DP833" s="1"/>
      <c r="DQ833" s="4"/>
      <c r="DR833" s="1"/>
      <c r="DS833" s="1"/>
      <c r="DT833" s="1"/>
      <c r="DU833" s="1"/>
      <c r="DV833" s="1"/>
      <c r="DW833" s="1"/>
    </row>
    <row r="834" spans="1:127" ht="15" x14ac:dyDescent="0.2">
      <c r="A834" s="102">
        <f t="shared" si="469"/>
        <v>45710</v>
      </c>
      <c r="B834" s="103">
        <f t="shared" si="461"/>
        <v>188.81717141999999</v>
      </c>
      <c r="C834" s="180">
        <f t="shared" si="479"/>
        <v>175.77279666580176</v>
      </c>
      <c r="D834" s="104">
        <f t="shared" si="470"/>
        <v>1143.3130000000001</v>
      </c>
      <c r="E834" s="105">
        <f t="shared" si="482"/>
        <v>1146.575</v>
      </c>
      <c r="F834" s="106">
        <f t="shared" si="483"/>
        <v>45677</v>
      </c>
      <c r="G834" s="107">
        <f t="shared" si="462"/>
        <v>2.8531119649648495E-3</v>
      </c>
      <c r="H834" s="108">
        <f t="shared" si="475"/>
        <v>45736</v>
      </c>
      <c r="I834" s="108">
        <f t="shared" si="463"/>
        <v>45736</v>
      </c>
      <c r="J834" s="109">
        <f t="shared" si="471"/>
        <v>18</v>
      </c>
      <c r="K834" s="109">
        <f t="shared" si="486"/>
        <v>2</v>
      </c>
      <c r="L834" s="8">
        <f t="shared" si="472"/>
        <v>1.0003166100000001</v>
      </c>
      <c r="M834" s="110">
        <f t="shared" si="485"/>
        <v>1.00285311</v>
      </c>
      <c r="N834" s="110">
        <f t="shared" si="480"/>
        <v>1.0726073631114887</v>
      </c>
      <c r="O834" s="103">
        <f t="shared" si="484"/>
        <v>1.0729469599999999</v>
      </c>
      <c r="P834" s="103">
        <f t="shared" si="464"/>
        <v>188.59488783</v>
      </c>
      <c r="Q834" s="11">
        <f t="shared" si="478"/>
        <v>0</v>
      </c>
      <c r="R834" s="30">
        <f t="shared" si="473"/>
        <v>0</v>
      </c>
      <c r="S834" s="8">
        <f t="shared" si="465"/>
        <v>0</v>
      </c>
      <c r="T834" s="113">
        <f t="shared" si="474"/>
        <v>0.16</v>
      </c>
      <c r="U834" s="111">
        <f t="shared" si="481"/>
        <v>2</v>
      </c>
      <c r="V834" s="111">
        <v>252</v>
      </c>
      <c r="W834" s="110">
        <f t="shared" si="466"/>
        <v>1.0011786300000001</v>
      </c>
      <c r="X834" s="103">
        <f t="shared" si="467"/>
        <v>0.22228359</v>
      </c>
      <c r="Y834" s="103">
        <f t="shared" si="468"/>
        <v>0</v>
      </c>
      <c r="Z834" s="114" t="str">
        <f t="shared" si="476"/>
        <v>A+J=</v>
      </c>
      <c r="AA834" s="108">
        <f t="shared" si="477"/>
        <v>45736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22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3"/>
      <c r="DH834" s="1"/>
      <c r="DI834" s="1"/>
      <c r="DJ834" s="1"/>
      <c r="DK834" s="1"/>
      <c r="DL834" s="1"/>
      <c r="DM834" s="1"/>
      <c r="DN834" s="1"/>
      <c r="DO834" s="1"/>
      <c r="DP834" s="1"/>
      <c r="DQ834" s="4"/>
      <c r="DR834" s="1"/>
      <c r="DS834" s="1"/>
      <c r="DT834" s="1"/>
      <c r="DU834" s="1"/>
      <c r="DV834" s="1"/>
      <c r="DW834" s="1"/>
    </row>
    <row r="835" spans="1:127" ht="15" x14ac:dyDescent="0.2">
      <c r="A835" s="102">
        <f t="shared" si="469"/>
        <v>45711</v>
      </c>
      <c r="B835" s="103">
        <f t="shared" si="461"/>
        <v>188.81717141999999</v>
      </c>
      <c r="C835" s="180">
        <f t="shared" si="479"/>
        <v>175.77279666580176</v>
      </c>
      <c r="D835" s="104">
        <f t="shared" si="470"/>
        <v>1143.3130000000001</v>
      </c>
      <c r="E835" s="105">
        <f t="shared" si="482"/>
        <v>1146.575</v>
      </c>
      <c r="F835" s="106">
        <f t="shared" si="483"/>
        <v>45677</v>
      </c>
      <c r="G835" s="107">
        <f t="shared" si="462"/>
        <v>2.8531119649648495E-3</v>
      </c>
      <c r="H835" s="108">
        <f t="shared" si="475"/>
        <v>45736</v>
      </c>
      <c r="I835" s="108">
        <f t="shared" si="463"/>
        <v>45736</v>
      </c>
      <c r="J835" s="109">
        <f t="shared" si="471"/>
        <v>18</v>
      </c>
      <c r="K835" s="109">
        <f t="shared" si="486"/>
        <v>2</v>
      </c>
      <c r="L835" s="8">
        <f t="shared" si="472"/>
        <v>1.0003166100000001</v>
      </c>
      <c r="M835" s="110">
        <f t="shared" si="485"/>
        <v>1.00285311</v>
      </c>
      <c r="N835" s="110">
        <f t="shared" si="480"/>
        <v>1.0726073631114887</v>
      </c>
      <c r="O835" s="103">
        <f t="shared" si="484"/>
        <v>1.0729469599999999</v>
      </c>
      <c r="P835" s="103">
        <f t="shared" si="464"/>
        <v>188.59488783</v>
      </c>
      <c r="Q835" s="11">
        <f t="shared" si="478"/>
        <v>0</v>
      </c>
      <c r="R835" s="30">
        <f t="shared" si="473"/>
        <v>0</v>
      </c>
      <c r="S835" s="8">
        <f t="shared" si="465"/>
        <v>0</v>
      </c>
      <c r="T835" s="113">
        <f t="shared" si="474"/>
        <v>0.16</v>
      </c>
      <c r="U835" s="111">
        <f t="shared" si="481"/>
        <v>2</v>
      </c>
      <c r="V835" s="111">
        <v>252</v>
      </c>
      <c r="W835" s="110">
        <f t="shared" si="466"/>
        <v>1.0011786300000001</v>
      </c>
      <c r="X835" s="103">
        <f t="shared" si="467"/>
        <v>0.22228359</v>
      </c>
      <c r="Y835" s="103">
        <f t="shared" si="468"/>
        <v>0</v>
      </c>
      <c r="Z835" s="114" t="str">
        <f t="shared" si="476"/>
        <v>A+J=</v>
      </c>
      <c r="AA835" s="108">
        <f t="shared" si="477"/>
        <v>45736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22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3"/>
      <c r="DH835" s="1"/>
      <c r="DI835" s="1"/>
      <c r="DJ835" s="1"/>
      <c r="DK835" s="1"/>
      <c r="DL835" s="1"/>
      <c r="DM835" s="1"/>
      <c r="DN835" s="1"/>
      <c r="DO835" s="1"/>
      <c r="DP835" s="1"/>
      <c r="DQ835" s="4"/>
      <c r="DR835" s="1"/>
      <c r="DS835" s="1"/>
      <c r="DT835" s="1"/>
      <c r="DU835" s="1"/>
      <c r="DV835" s="1"/>
      <c r="DW835" s="1"/>
    </row>
    <row r="836" spans="1:127" ht="15" x14ac:dyDescent="0.2">
      <c r="A836" s="102">
        <f t="shared" si="469"/>
        <v>45712</v>
      </c>
      <c r="B836" s="103">
        <f t="shared" si="461"/>
        <v>188.81717141999999</v>
      </c>
      <c r="C836" s="180">
        <f t="shared" si="479"/>
        <v>175.77279666580176</v>
      </c>
      <c r="D836" s="104">
        <f t="shared" si="470"/>
        <v>1143.3130000000001</v>
      </c>
      <c r="E836" s="105">
        <f t="shared" si="482"/>
        <v>1146.575</v>
      </c>
      <c r="F836" s="106">
        <f t="shared" si="483"/>
        <v>45677</v>
      </c>
      <c r="G836" s="107">
        <f t="shared" si="462"/>
        <v>2.8531119649648495E-3</v>
      </c>
      <c r="H836" s="108">
        <f t="shared" si="475"/>
        <v>45736</v>
      </c>
      <c r="I836" s="108">
        <f t="shared" si="463"/>
        <v>45736</v>
      </c>
      <c r="J836" s="109">
        <f t="shared" si="471"/>
        <v>18</v>
      </c>
      <c r="K836" s="109">
        <f t="shared" si="486"/>
        <v>2</v>
      </c>
      <c r="L836" s="8">
        <f t="shared" si="472"/>
        <v>1.0003166100000001</v>
      </c>
      <c r="M836" s="110">
        <f t="shared" si="485"/>
        <v>1.00285311</v>
      </c>
      <c r="N836" s="110">
        <f t="shared" si="480"/>
        <v>1.0726073631114887</v>
      </c>
      <c r="O836" s="103">
        <f t="shared" si="484"/>
        <v>1.0729469599999999</v>
      </c>
      <c r="P836" s="103">
        <f t="shared" si="464"/>
        <v>188.59488783</v>
      </c>
      <c r="Q836" s="11">
        <f t="shared" si="478"/>
        <v>0</v>
      </c>
      <c r="R836" s="30">
        <f t="shared" si="473"/>
        <v>0</v>
      </c>
      <c r="S836" s="8">
        <f t="shared" si="465"/>
        <v>0</v>
      </c>
      <c r="T836" s="113">
        <f t="shared" si="474"/>
        <v>0.16</v>
      </c>
      <c r="U836" s="111">
        <f t="shared" si="481"/>
        <v>2</v>
      </c>
      <c r="V836" s="111">
        <v>252</v>
      </c>
      <c r="W836" s="110">
        <f t="shared" si="466"/>
        <v>1.0011786300000001</v>
      </c>
      <c r="X836" s="103">
        <f t="shared" si="467"/>
        <v>0.22228359</v>
      </c>
      <c r="Y836" s="103">
        <f t="shared" si="468"/>
        <v>0</v>
      </c>
      <c r="Z836" s="114" t="str">
        <f t="shared" si="476"/>
        <v>A+J=</v>
      </c>
      <c r="AA836" s="108">
        <f t="shared" si="477"/>
        <v>45736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22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3"/>
      <c r="DH836" s="1"/>
      <c r="DI836" s="1"/>
      <c r="DJ836" s="1"/>
      <c r="DK836" s="1"/>
      <c r="DL836" s="1"/>
      <c r="DM836" s="1"/>
      <c r="DN836" s="1"/>
      <c r="DO836" s="1"/>
      <c r="DP836" s="1"/>
      <c r="DQ836" s="4"/>
      <c r="DR836" s="1"/>
      <c r="DS836" s="1"/>
      <c r="DT836" s="1"/>
      <c r="DU836" s="1"/>
      <c r="DV836" s="1"/>
      <c r="DW836" s="1"/>
    </row>
    <row r="837" spans="1:127" ht="15" x14ac:dyDescent="0.2">
      <c r="A837" s="102">
        <f t="shared" si="469"/>
        <v>45713</v>
      </c>
      <c r="B837" s="103">
        <f t="shared" si="461"/>
        <v>188.95831594000001</v>
      </c>
      <c r="C837" s="180">
        <f t="shared" si="479"/>
        <v>175.77279666580176</v>
      </c>
      <c r="D837" s="104">
        <f t="shared" si="470"/>
        <v>1143.3130000000001</v>
      </c>
      <c r="E837" s="105">
        <f t="shared" si="482"/>
        <v>1146.575</v>
      </c>
      <c r="F837" s="106">
        <f t="shared" si="483"/>
        <v>45677</v>
      </c>
      <c r="G837" s="107">
        <f t="shared" si="462"/>
        <v>2.8531119649648495E-3</v>
      </c>
      <c r="H837" s="108">
        <f t="shared" si="475"/>
        <v>45736</v>
      </c>
      <c r="I837" s="108">
        <f t="shared" si="463"/>
        <v>45736</v>
      </c>
      <c r="J837" s="109">
        <f t="shared" si="471"/>
        <v>18</v>
      </c>
      <c r="K837" s="109">
        <f t="shared" si="486"/>
        <v>3</v>
      </c>
      <c r="L837" s="8">
        <f t="shared" si="472"/>
        <v>1.0004749500000001</v>
      </c>
      <c r="M837" s="110">
        <f t="shared" si="485"/>
        <v>1.00285311</v>
      </c>
      <c r="N837" s="110">
        <f t="shared" si="480"/>
        <v>1.0726073631114887</v>
      </c>
      <c r="O837" s="103">
        <f t="shared" si="484"/>
        <v>1.07311679</v>
      </c>
      <c r="P837" s="103">
        <f t="shared" si="464"/>
        <v>188.62473932</v>
      </c>
      <c r="Q837" s="11">
        <f t="shared" si="478"/>
        <v>0</v>
      </c>
      <c r="R837" s="30">
        <f t="shared" si="473"/>
        <v>0</v>
      </c>
      <c r="S837" s="8">
        <f t="shared" si="465"/>
        <v>0</v>
      </c>
      <c r="T837" s="113">
        <f t="shared" si="474"/>
        <v>0.16</v>
      </c>
      <c r="U837" s="111">
        <f t="shared" si="481"/>
        <v>3</v>
      </c>
      <c r="V837" s="111">
        <v>252</v>
      </c>
      <c r="W837" s="110">
        <f t="shared" si="466"/>
        <v>1.001768467</v>
      </c>
      <c r="X837" s="103">
        <f t="shared" si="467"/>
        <v>0.33357661999999999</v>
      </c>
      <c r="Y837" s="103">
        <f t="shared" si="468"/>
        <v>0</v>
      </c>
      <c r="Z837" s="114" t="str">
        <f t="shared" si="476"/>
        <v>A+J=</v>
      </c>
      <c r="AA837" s="108">
        <f t="shared" si="477"/>
        <v>45736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22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3"/>
      <c r="DH837" s="1"/>
      <c r="DI837" s="1"/>
      <c r="DJ837" s="1"/>
      <c r="DK837" s="1"/>
      <c r="DL837" s="1"/>
      <c r="DM837" s="1"/>
      <c r="DN837" s="1"/>
      <c r="DO837" s="1"/>
      <c r="DP837" s="1"/>
      <c r="DQ837" s="4"/>
      <c r="DR837" s="1"/>
      <c r="DS837" s="1"/>
      <c r="DT837" s="1"/>
      <c r="DU837" s="1"/>
      <c r="DV837" s="1"/>
      <c r="DW837" s="1"/>
    </row>
    <row r="838" spans="1:127" ht="15" x14ac:dyDescent="0.2">
      <c r="A838" s="102">
        <f t="shared" si="469"/>
        <v>45714</v>
      </c>
      <c r="B838" s="103">
        <f t="shared" si="461"/>
        <v>189.09956800999998</v>
      </c>
      <c r="C838" s="180">
        <f t="shared" si="479"/>
        <v>175.77279666580176</v>
      </c>
      <c r="D838" s="104">
        <f t="shared" si="470"/>
        <v>1143.3130000000001</v>
      </c>
      <c r="E838" s="105">
        <f t="shared" si="482"/>
        <v>1146.575</v>
      </c>
      <c r="F838" s="106">
        <f t="shared" si="483"/>
        <v>45677</v>
      </c>
      <c r="G838" s="107">
        <f t="shared" si="462"/>
        <v>2.8531119649648495E-3</v>
      </c>
      <c r="H838" s="108">
        <f t="shared" si="475"/>
        <v>45736</v>
      </c>
      <c r="I838" s="108">
        <f t="shared" si="463"/>
        <v>45736</v>
      </c>
      <c r="J838" s="109">
        <f t="shared" si="471"/>
        <v>18</v>
      </c>
      <c r="K838" s="109">
        <f t="shared" si="486"/>
        <v>4</v>
      </c>
      <c r="L838" s="8">
        <f t="shared" si="472"/>
        <v>1.0006333199999999</v>
      </c>
      <c r="M838" s="110">
        <f t="shared" si="485"/>
        <v>1.00285311</v>
      </c>
      <c r="N838" s="110">
        <f t="shared" si="480"/>
        <v>1.0726073631114887</v>
      </c>
      <c r="O838" s="103">
        <f t="shared" si="484"/>
        <v>1.0732866599999999</v>
      </c>
      <c r="P838" s="103">
        <f t="shared" si="464"/>
        <v>188.65459784999999</v>
      </c>
      <c r="Q838" s="11">
        <f t="shared" si="478"/>
        <v>0</v>
      </c>
      <c r="R838" s="30">
        <f t="shared" si="473"/>
        <v>0</v>
      </c>
      <c r="S838" s="8">
        <f t="shared" si="465"/>
        <v>0</v>
      </c>
      <c r="T838" s="113">
        <f t="shared" si="474"/>
        <v>0.16</v>
      </c>
      <c r="U838" s="111">
        <f t="shared" si="481"/>
        <v>4</v>
      </c>
      <c r="V838" s="111">
        <v>252</v>
      </c>
      <c r="W838" s="110">
        <f t="shared" si="466"/>
        <v>1.0023586499999999</v>
      </c>
      <c r="X838" s="103">
        <f t="shared" si="467"/>
        <v>0.44497016</v>
      </c>
      <c r="Y838" s="103">
        <f t="shared" si="468"/>
        <v>0</v>
      </c>
      <c r="Z838" s="114" t="str">
        <f t="shared" si="476"/>
        <v>A+J=</v>
      </c>
      <c r="AA838" s="108">
        <f t="shared" si="477"/>
        <v>45736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22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3"/>
      <c r="DH838" s="1"/>
      <c r="DI838" s="1"/>
      <c r="DJ838" s="1"/>
      <c r="DK838" s="1"/>
      <c r="DL838" s="1"/>
      <c r="DM838" s="1"/>
      <c r="DN838" s="1"/>
      <c r="DO838" s="1"/>
      <c r="DP838" s="1"/>
      <c r="DQ838" s="4"/>
      <c r="DR838" s="1"/>
      <c r="DS838" s="1"/>
      <c r="DT838" s="1"/>
      <c r="DU838" s="1"/>
      <c r="DV838" s="1"/>
      <c r="DW838" s="1"/>
    </row>
    <row r="839" spans="1:127" ht="15" x14ac:dyDescent="0.2">
      <c r="A839" s="102">
        <f t="shared" si="469"/>
        <v>45715</v>
      </c>
      <c r="B839" s="103">
        <f t="shared" si="461"/>
        <v>189.24092469999999</v>
      </c>
      <c r="C839" s="180">
        <f t="shared" si="479"/>
        <v>175.77279666580176</v>
      </c>
      <c r="D839" s="104">
        <f t="shared" si="470"/>
        <v>1143.3130000000001</v>
      </c>
      <c r="E839" s="105">
        <f t="shared" si="482"/>
        <v>1146.575</v>
      </c>
      <c r="F839" s="106">
        <f t="shared" si="483"/>
        <v>45677</v>
      </c>
      <c r="G839" s="107">
        <f t="shared" si="462"/>
        <v>2.8531119649648495E-3</v>
      </c>
      <c r="H839" s="108">
        <f t="shared" si="475"/>
        <v>45736</v>
      </c>
      <c r="I839" s="108">
        <f t="shared" si="463"/>
        <v>45736</v>
      </c>
      <c r="J839" s="109">
        <f t="shared" si="471"/>
        <v>18</v>
      </c>
      <c r="K839" s="109">
        <f t="shared" si="486"/>
        <v>5</v>
      </c>
      <c r="L839" s="8">
        <f t="shared" si="472"/>
        <v>1.0007917099999999</v>
      </c>
      <c r="M839" s="110">
        <f t="shared" si="485"/>
        <v>1.00285311</v>
      </c>
      <c r="N839" s="110">
        <f t="shared" si="480"/>
        <v>1.0726073631114887</v>
      </c>
      <c r="O839" s="103">
        <f t="shared" si="484"/>
        <v>1.07345655</v>
      </c>
      <c r="P839" s="103">
        <f t="shared" si="464"/>
        <v>188.68445989</v>
      </c>
      <c r="Q839" s="11">
        <f t="shared" si="478"/>
        <v>0</v>
      </c>
      <c r="R839" s="30">
        <f t="shared" si="473"/>
        <v>0</v>
      </c>
      <c r="S839" s="8">
        <f t="shared" si="465"/>
        <v>0</v>
      </c>
      <c r="T839" s="113">
        <f t="shared" si="474"/>
        <v>0.16</v>
      </c>
      <c r="U839" s="111">
        <f t="shared" si="481"/>
        <v>5</v>
      </c>
      <c r="V839" s="111">
        <v>252</v>
      </c>
      <c r="W839" s="110">
        <f t="shared" si="466"/>
        <v>1.0029491820000001</v>
      </c>
      <c r="X839" s="103">
        <f t="shared" si="467"/>
        <v>0.55646481000000003</v>
      </c>
      <c r="Y839" s="103">
        <f t="shared" si="468"/>
        <v>0</v>
      </c>
      <c r="Z839" s="114" t="str">
        <f t="shared" si="476"/>
        <v>A+J=</v>
      </c>
      <c r="AA839" s="108">
        <f t="shared" si="477"/>
        <v>45736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22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3"/>
      <c r="DH839" s="1"/>
      <c r="DI839" s="1"/>
      <c r="DJ839" s="1"/>
      <c r="DK839" s="1"/>
      <c r="DL839" s="1"/>
      <c r="DM839" s="1"/>
      <c r="DN839" s="1"/>
      <c r="DO839" s="1"/>
      <c r="DP839" s="1"/>
      <c r="DQ839" s="4"/>
      <c r="DR839" s="1"/>
      <c r="DS839" s="1"/>
      <c r="DT839" s="1"/>
      <c r="DU839" s="1"/>
      <c r="DV839" s="1"/>
      <c r="DW839" s="1"/>
    </row>
    <row r="840" spans="1:127" ht="15" x14ac:dyDescent="0.2">
      <c r="A840" s="102">
        <f t="shared" si="469"/>
        <v>45716</v>
      </c>
      <c r="B840" s="103">
        <f t="shared" si="461"/>
        <v>189.38238742000001</v>
      </c>
      <c r="C840" s="180">
        <f t="shared" si="479"/>
        <v>175.77279666580176</v>
      </c>
      <c r="D840" s="104">
        <f t="shared" si="470"/>
        <v>1143.3130000000001</v>
      </c>
      <c r="E840" s="105">
        <f t="shared" si="482"/>
        <v>1146.575</v>
      </c>
      <c r="F840" s="106">
        <f t="shared" si="483"/>
        <v>45677</v>
      </c>
      <c r="G840" s="107">
        <f t="shared" si="462"/>
        <v>2.8531119649648495E-3</v>
      </c>
      <c r="H840" s="108">
        <f t="shared" si="475"/>
        <v>45736</v>
      </c>
      <c r="I840" s="108">
        <f t="shared" si="463"/>
        <v>45736</v>
      </c>
      <c r="J840" s="109">
        <f t="shared" si="471"/>
        <v>18</v>
      </c>
      <c r="K840" s="109">
        <f t="shared" si="486"/>
        <v>6</v>
      </c>
      <c r="L840" s="8">
        <f t="shared" si="472"/>
        <v>1.0009501300000001</v>
      </c>
      <c r="M840" s="110">
        <f t="shared" si="485"/>
        <v>1.00285311</v>
      </c>
      <c r="N840" s="110">
        <f t="shared" si="480"/>
        <v>1.0726073631114887</v>
      </c>
      <c r="O840" s="103">
        <f t="shared" si="484"/>
        <v>1.07362647</v>
      </c>
      <c r="P840" s="103">
        <f t="shared" si="464"/>
        <v>188.71432720000001</v>
      </c>
      <c r="Q840" s="11">
        <f t="shared" si="478"/>
        <v>0</v>
      </c>
      <c r="R840" s="30">
        <f t="shared" si="473"/>
        <v>0</v>
      </c>
      <c r="S840" s="8">
        <f t="shared" si="465"/>
        <v>0</v>
      </c>
      <c r="T840" s="113">
        <f t="shared" si="474"/>
        <v>0.16</v>
      </c>
      <c r="U840" s="111">
        <f t="shared" si="481"/>
        <v>6</v>
      </c>
      <c r="V840" s="111">
        <v>252</v>
      </c>
      <c r="W840" s="110">
        <f t="shared" si="466"/>
        <v>1.003540061</v>
      </c>
      <c r="X840" s="103">
        <f t="shared" si="467"/>
        <v>0.66806021999999998</v>
      </c>
      <c r="Y840" s="103">
        <f t="shared" si="468"/>
        <v>0</v>
      </c>
      <c r="Z840" s="114" t="str">
        <f t="shared" si="476"/>
        <v>A+J=</v>
      </c>
      <c r="AA840" s="108">
        <f t="shared" si="477"/>
        <v>45736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22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3"/>
      <c r="DH840" s="1"/>
      <c r="DI840" s="1"/>
      <c r="DJ840" s="1"/>
      <c r="DK840" s="1"/>
      <c r="DL840" s="1"/>
      <c r="DM840" s="1"/>
      <c r="DN840" s="1"/>
      <c r="DO840" s="1"/>
      <c r="DP840" s="1"/>
      <c r="DQ840" s="4"/>
      <c r="DR840" s="1"/>
      <c r="DS840" s="1"/>
      <c r="DT840" s="1"/>
      <c r="DU840" s="1"/>
      <c r="DV840" s="1"/>
      <c r="DW840" s="1"/>
    </row>
    <row r="841" spans="1:127" ht="15" x14ac:dyDescent="0.2">
      <c r="A841" s="102">
        <f t="shared" si="469"/>
        <v>45717</v>
      </c>
      <c r="B841" s="103">
        <f t="shared" si="461"/>
        <v>189.52395643</v>
      </c>
      <c r="C841" s="180">
        <f t="shared" si="479"/>
        <v>175.77279666580176</v>
      </c>
      <c r="D841" s="104">
        <f t="shared" si="470"/>
        <v>1143.3130000000001</v>
      </c>
      <c r="E841" s="105">
        <f t="shared" si="482"/>
        <v>1146.575</v>
      </c>
      <c r="F841" s="106">
        <f t="shared" si="483"/>
        <v>45677</v>
      </c>
      <c r="G841" s="107">
        <f t="shared" si="462"/>
        <v>2.8531119649648495E-3</v>
      </c>
      <c r="H841" s="108">
        <f t="shared" si="475"/>
        <v>45736</v>
      </c>
      <c r="I841" s="108">
        <f t="shared" si="463"/>
        <v>45736</v>
      </c>
      <c r="J841" s="109">
        <f t="shared" si="471"/>
        <v>18</v>
      </c>
      <c r="K841" s="109">
        <f t="shared" si="486"/>
        <v>7</v>
      </c>
      <c r="L841" s="8">
        <f t="shared" si="472"/>
        <v>1.00110857</v>
      </c>
      <c r="M841" s="110">
        <f t="shared" si="485"/>
        <v>1.00285311</v>
      </c>
      <c r="N841" s="110">
        <f t="shared" si="480"/>
        <v>1.0726073631114887</v>
      </c>
      <c r="O841" s="103">
        <f t="shared" si="484"/>
        <v>1.0737964200000001</v>
      </c>
      <c r="P841" s="103">
        <f t="shared" si="464"/>
        <v>188.74419979000001</v>
      </c>
      <c r="Q841" s="11">
        <f t="shared" si="478"/>
        <v>0</v>
      </c>
      <c r="R841" s="30">
        <f t="shared" si="473"/>
        <v>0</v>
      </c>
      <c r="S841" s="8">
        <f t="shared" si="465"/>
        <v>0</v>
      </c>
      <c r="T841" s="113">
        <f t="shared" si="474"/>
        <v>0.16</v>
      </c>
      <c r="U841" s="111">
        <f t="shared" si="481"/>
        <v>7</v>
      </c>
      <c r="V841" s="111">
        <v>252</v>
      </c>
      <c r="W841" s="110">
        <f t="shared" si="466"/>
        <v>1.004131288</v>
      </c>
      <c r="X841" s="103">
        <f t="shared" si="467"/>
        <v>0.77975664</v>
      </c>
      <c r="Y841" s="103">
        <f t="shared" si="468"/>
        <v>0</v>
      </c>
      <c r="Z841" s="114" t="str">
        <f t="shared" si="476"/>
        <v>A+J=</v>
      </c>
      <c r="AA841" s="108">
        <f t="shared" si="477"/>
        <v>45736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22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3"/>
      <c r="DH841" s="1"/>
      <c r="DI841" s="1"/>
      <c r="DJ841" s="1"/>
      <c r="DK841" s="1"/>
      <c r="DL841" s="1"/>
      <c r="DM841" s="1"/>
      <c r="DN841" s="1"/>
      <c r="DO841" s="1"/>
      <c r="DP841" s="1"/>
      <c r="DQ841" s="4"/>
      <c r="DR841" s="1"/>
      <c r="DS841" s="1"/>
      <c r="DT841" s="1"/>
      <c r="DU841" s="1"/>
      <c r="DV841" s="1"/>
      <c r="DW841" s="1"/>
    </row>
    <row r="842" spans="1:127" ht="15" x14ac:dyDescent="0.2">
      <c r="A842" s="102">
        <f t="shared" si="469"/>
        <v>45718</v>
      </c>
      <c r="B842" s="103">
        <f t="shared" ref="B842:B905" si="487">(P842+X842)</f>
        <v>189.52395643</v>
      </c>
      <c r="C842" s="180">
        <f t="shared" si="479"/>
        <v>175.77279666580176</v>
      </c>
      <c r="D842" s="104">
        <f t="shared" si="470"/>
        <v>1143.3130000000001</v>
      </c>
      <c r="E842" s="105">
        <f t="shared" si="482"/>
        <v>1146.575</v>
      </c>
      <c r="F842" s="106">
        <f t="shared" si="483"/>
        <v>45677</v>
      </c>
      <c r="G842" s="107">
        <f t="shared" ref="G842:G905" si="488">(E842/D842)-1</f>
        <v>2.8531119649648495E-3</v>
      </c>
      <c r="H842" s="108">
        <f t="shared" si="475"/>
        <v>45736</v>
      </c>
      <c r="I842" s="108">
        <f t="shared" ref="I842:I905" si="489">IF(A842&gt;I841,H842,I841)</f>
        <v>45736</v>
      </c>
      <c r="J842" s="109">
        <f t="shared" si="471"/>
        <v>18</v>
      </c>
      <c r="K842" s="109">
        <f t="shared" si="486"/>
        <v>7</v>
      </c>
      <c r="L842" s="8">
        <f t="shared" si="472"/>
        <v>1.00110857</v>
      </c>
      <c r="M842" s="110">
        <f t="shared" si="485"/>
        <v>1.00285311</v>
      </c>
      <c r="N842" s="110">
        <f t="shared" si="480"/>
        <v>1.0726073631114887</v>
      </c>
      <c r="O842" s="103">
        <f t="shared" si="484"/>
        <v>1.0737964200000001</v>
      </c>
      <c r="P842" s="103">
        <f t="shared" ref="P842:P905" si="490">TRUNC(C842*O842,8)</f>
        <v>188.74419979000001</v>
      </c>
      <c r="Q842" s="11">
        <f t="shared" si="478"/>
        <v>0</v>
      </c>
      <c r="R842" s="30">
        <f t="shared" si="473"/>
        <v>0</v>
      </c>
      <c r="S842" s="8">
        <f t="shared" ref="S842:S905" si="491">IF(R842&gt;0,TRUNC(R842*P842,8),0)</f>
        <v>0</v>
      </c>
      <c r="T842" s="113">
        <f t="shared" si="474"/>
        <v>0.16</v>
      </c>
      <c r="U842" s="111">
        <f t="shared" si="481"/>
        <v>7</v>
      </c>
      <c r="V842" s="111">
        <v>252</v>
      </c>
      <c r="W842" s="110">
        <f t="shared" ref="W842:W905" si="492">ROUND((1+T842)^TRUNC((U842/V842),9),9)</f>
        <v>1.004131288</v>
      </c>
      <c r="X842" s="103">
        <f t="shared" ref="X842:X905" si="493">TRUNC((P842*(W842-1)),8)</f>
        <v>0.77975664</v>
      </c>
      <c r="Y842" s="103">
        <f t="shared" ref="Y842:Y905" si="494">IF(Q842&gt;0,S842+X842,0)</f>
        <v>0</v>
      </c>
      <c r="Z842" s="114" t="str">
        <f t="shared" si="476"/>
        <v>A+J=</v>
      </c>
      <c r="AA842" s="108">
        <f t="shared" si="477"/>
        <v>45736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22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3"/>
      <c r="DH842" s="1"/>
      <c r="DI842" s="1"/>
      <c r="DJ842" s="1"/>
      <c r="DK842" s="1"/>
      <c r="DL842" s="1"/>
      <c r="DM842" s="1"/>
      <c r="DN842" s="1"/>
      <c r="DO842" s="1"/>
      <c r="DP842" s="1"/>
      <c r="DQ842" s="4"/>
      <c r="DR842" s="1"/>
      <c r="DS842" s="1"/>
      <c r="DT842" s="1"/>
      <c r="DU842" s="1"/>
      <c r="DV842" s="1"/>
      <c r="DW842" s="1"/>
    </row>
    <row r="843" spans="1:127" ht="15" x14ac:dyDescent="0.2">
      <c r="A843" s="102">
        <f t="shared" ref="A843:A906" si="495">(A842+1)</f>
        <v>45719</v>
      </c>
      <c r="B843" s="103">
        <f t="shared" si="487"/>
        <v>189.52395643</v>
      </c>
      <c r="C843" s="180">
        <f t="shared" si="479"/>
        <v>175.77279666580176</v>
      </c>
      <c r="D843" s="104">
        <f t="shared" ref="D843:D906" si="496">IF(E843=E842,D842,E842)</f>
        <v>1143.3130000000001</v>
      </c>
      <c r="E843" s="105">
        <f t="shared" si="482"/>
        <v>1146.575</v>
      </c>
      <c r="F843" s="106">
        <f t="shared" si="483"/>
        <v>45677</v>
      </c>
      <c r="G843" s="107">
        <f t="shared" si="488"/>
        <v>2.8531119649648495E-3</v>
      </c>
      <c r="H843" s="108">
        <f t="shared" si="475"/>
        <v>45736</v>
      </c>
      <c r="I843" s="108">
        <f t="shared" si="489"/>
        <v>45736</v>
      </c>
      <c r="J843" s="109">
        <f t="shared" ref="J843:J906" si="497">IF(I843=I842,J842,NETWORKDAYS(I842,I843,$AD$171:$AD$502)-1)</f>
        <v>18</v>
      </c>
      <c r="K843" s="109">
        <f t="shared" si="486"/>
        <v>7</v>
      </c>
      <c r="L843" s="8">
        <f t="shared" ref="L843:L906" si="498">IF(E843&lt;D843,1,TRUNC((E843/D843)^TRUNC((K843/J843),9),8))</f>
        <v>1.00110857</v>
      </c>
      <c r="M843" s="110">
        <f t="shared" si="485"/>
        <v>1.00285311</v>
      </c>
      <c r="N843" s="110">
        <f t="shared" si="480"/>
        <v>1.0726073631114887</v>
      </c>
      <c r="O843" s="103">
        <f t="shared" si="484"/>
        <v>1.0737964200000001</v>
      </c>
      <c r="P843" s="103">
        <f t="shared" si="490"/>
        <v>188.74419979000001</v>
      </c>
      <c r="Q843" s="11">
        <f t="shared" si="478"/>
        <v>0</v>
      </c>
      <c r="R843" s="30">
        <f t="shared" ref="R843:R906" si="499">IF(Q843&gt;0,VLOOKUP($A843,$AD$10:$AI$165,6),0)</f>
        <v>0</v>
      </c>
      <c r="S843" s="8">
        <f t="shared" si="491"/>
        <v>0</v>
      </c>
      <c r="T843" s="113">
        <f t="shared" ref="T843:T906" si="500">(T842)</f>
        <v>0.16</v>
      </c>
      <c r="U843" s="111">
        <f t="shared" si="481"/>
        <v>7</v>
      </c>
      <c r="V843" s="111">
        <v>252</v>
      </c>
      <c r="W843" s="110">
        <f t="shared" si="492"/>
        <v>1.004131288</v>
      </c>
      <c r="X843" s="103">
        <f t="shared" si="493"/>
        <v>0.77975664</v>
      </c>
      <c r="Y843" s="103">
        <f t="shared" si="494"/>
        <v>0</v>
      </c>
      <c r="Z843" s="114" t="str">
        <f t="shared" si="476"/>
        <v>A+J=</v>
      </c>
      <c r="AA843" s="108">
        <f t="shared" si="477"/>
        <v>45736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22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3"/>
      <c r="DH843" s="1"/>
      <c r="DI843" s="1"/>
      <c r="DJ843" s="1"/>
      <c r="DK843" s="1"/>
      <c r="DL843" s="1"/>
      <c r="DM843" s="1"/>
      <c r="DN843" s="1"/>
      <c r="DO843" s="1"/>
      <c r="DP843" s="1"/>
      <c r="DQ843" s="4"/>
      <c r="DR843" s="1"/>
      <c r="DS843" s="1"/>
      <c r="DT843" s="1"/>
      <c r="DU843" s="1"/>
      <c r="DV843" s="1"/>
      <c r="DW843" s="1"/>
    </row>
    <row r="844" spans="1:127" ht="15" x14ac:dyDescent="0.2">
      <c r="A844" s="102">
        <f t="shared" si="495"/>
        <v>45720</v>
      </c>
      <c r="B844" s="103">
        <f t="shared" si="487"/>
        <v>189.52395643</v>
      </c>
      <c r="C844" s="180">
        <f t="shared" si="479"/>
        <v>175.77279666580176</v>
      </c>
      <c r="D844" s="104">
        <f t="shared" si="496"/>
        <v>1143.3130000000001</v>
      </c>
      <c r="E844" s="105">
        <f t="shared" si="482"/>
        <v>1146.575</v>
      </c>
      <c r="F844" s="106">
        <f t="shared" si="483"/>
        <v>45677</v>
      </c>
      <c r="G844" s="107">
        <f t="shared" si="488"/>
        <v>2.8531119649648495E-3</v>
      </c>
      <c r="H844" s="108">
        <f t="shared" ref="H844:H907" si="501">IF(DAY(A844)=H$9,VLOOKUP(A844,AH$118:AN$450,4),H843)</f>
        <v>45736</v>
      </c>
      <c r="I844" s="108">
        <f t="shared" si="489"/>
        <v>45736</v>
      </c>
      <c r="J844" s="109">
        <f t="shared" si="497"/>
        <v>18</v>
      </c>
      <c r="K844" s="109">
        <f t="shared" si="486"/>
        <v>7</v>
      </c>
      <c r="L844" s="8">
        <f t="shared" si="498"/>
        <v>1.00110857</v>
      </c>
      <c r="M844" s="110">
        <f t="shared" si="485"/>
        <v>1.00285311</v>
      </c>
      <c r="N844" s="110">
        <f t="shared" si="480"/>
        <v>1.0726073631114887</v>
      </c>
      <c r="O844" s="103">
        <f t="shared" si="484"/>
        <v>1.0737964200000001</v>
      </c>
      <c r="P844" s="103">
        <f t="shared" si="490"/>
        <v>188.74419979000001</v>
      </c>
      <c r="Q844" s="11">
        <f t="shared" si="478"/>
        <v>0</v>
      </c>
      <c r="R844" s="30">
        <f t="shared" si="499"/>
        <v>0</v>
      </c>
      <c r="S844" s="8">
        <f t="shared" si="491"/>
        <v>0</v>
      </c>
      <c r="T844" s="113">
        <f t="shared" si="500"/>
        <v>0.16</v>
      </c>
      <c r="U844" s="111">
        <f t="shared" si="481"/>
        <v>7</v>
      </c>
      <c r="V844" s="111">
        <v>252</v>
      </c>
      <c r="W844" s="110">
        <f t="shared" si="492"/>
        <v>1.004131288</v>
      </c>
      <c r="X844" s="103">
        <f t="shared" si="493"/>
        <v>0.77975664</v>
      </c>
      <c r="Y844" s="103">
        <f t="shared" si="494"/>
        <v>0</v>
      </c>
      <c r="Z844" s="114" t="str">
        <f t="shared" ref="Z844:Z907" si="502">IF($Q843&gt;0,VLOOKUP($A843,$AD$10:$AM$165,9),Z843)</f>
        <v>A+J=</v>
      </c>
      <c r="AA844" s="108">
        <f t="shared" ref="AA844:AA907" si="503">IF($Q843&gt;0,VLOOKUP($A843,$AD$10:$AM$165,10),AA843)</f>
        <v>45736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22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3"/>
      <c r="DH844" s="1"/>
      <c r="DI844" s="1"/>
      <c r="DJ844" s="1"/>
      <c r="DK844" s="1"/>
      <c r="DL844" s="1"/>
      <c r="DM844" s="1"/>
      <c r="DN844" s="1"/>
      <c r="DO844" s="1"/>
      <c r="DP844" s="1"/>
      <c r="DQ844" s="4"/>
      <c r="DR844" s="1"/>
      <c r="DS844" s="1"/>
      <c r="DT844" s="1"/>
      <c r="DU844" s="1"/>
      <c r="DV844" s="1"/>
      <c r="DW844" s="1"/>
    </row>
    <row r="845" spans="1:127" ht="15" x14ac:dyDescent="0.2">
      <c r="A845" s="102">
        <f t="shared" si="495"/>
        <v>45721</v>
      </c>
      <c r="B845" s="103">
        <f t="shared" si="487"/>
        <v>189.52395643</v>
      </c>
      <c r="C845" s="180">
        <f t="shared" si="479"/>
        <v>175.77279666580176</v>
      </c>
      <c r="D845" s="104">
        <f t="shared" si="496"/>
        <v>1143.3130000000001</v>
      </c>
      <c r="E845" s="105">
        <f t="shared" si="482"/>
        <v>1146.575</v>
      </c>
      <c r="F845" s="106">
        <f t="shared" si="483"/>
        <v>45677</v>
      </c>
      <c r="G845" s="107">
        <f t="shared" si="488"/>
        <v>2.8531119649648495E-3</v>
      </c>
      <c r="H845" s="108">
        <f t="shared" si="501"/>
        <v>45736</v>
      </c>
      <c r="I845" s="108">
        <f t="shared" si="489"/>
        <v>45736</v>
      </c>
      <c r="J845" s="109">
        <f t="shared" si="497"/>
        <v>18</v>
      </c>
      <c r="K845" s="109">
        <f t="shared" si="486"/>
        <v>7</v>
      </c>
      <c r="L845" s="8">
        <f t="shared" si="498"/>
        <v>1.00110857</v>
      </c>
      <c r="M845" s="110">
        <f t="shared" si="485"/>
        <v>1.00285311</v>
      </c>
      <c r="N845" s="110">
        <f t="shared" si="480"/>
        <v>1.0726073631114887</v>
      </c>
      <c r="O845" s="103">
        <f t="shared" si="484"/>
        <v>1.0737964200000001</v>
      </c>
      <c r="P845" s="103">
        <f t="shared" si="490"/>
        <v>188.74419979000001</v>
      </c>
      <c r="Q845" s="11">
        <f t="shared" ref="Q845:Q908" si="504">IF(VLOOKUP(A845,AD$10:AK$165,8)=VLOOKUP(A844,AD$10:AK$165,8),0,VLOOKUP(A845,AD$10:AK$165,8))</f>
        <v>0</v>
      </c>
      <c r="R845" s="30">
        <f t="shared" si="499"/>
        <v>0</v>
      </c>
      <c r="S845" s="8">
        <f t="shared" si="491"/>
        <v>0</v>
      </c>
      <c r="T845" s="113">
        <f t="shared" si="500"/>
        <v>0.16</v>
      </c>
      <c r="U845" s="111">
        <f t="shared" si="481"/>
        <v>7</v>
      </c>
      <c r="V845" s="111">
        <v>252</v>
      </c>
      <c r="W845" s="110">
        <f t="shared" si="492"/>
        <v>1.004131288</v>
      </c>
      <c r="X845" s="103">
        <f t="shared" si="493"/>
        <v>0.77975664</v>
      </c>
      <c r="Y845" s="103">
        <f t="shared" si="494"/>
        <v>0</v>
      </c>
      <c r="Z845" s="114" t="str">
        <f t="shared" si="502"/>
        <v>A+J=</v>
      </c>
      <c r="AA845" s="108">
        <f t="shared" si="503"/>
        <v>45736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22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3"/>
      <c r="DH845" s="1"/>
      <c r="DI845" s="1"/>
      <c r="DJ845" s="1"/>
      <c r="DK845" s="1"/>
      <c r="DL845" s="1"/>
      <c r="DM845" s="1"/>
      <c r="DN845" s="1"/>
      <c r="DO845" s="1"/>
      <c r="DP845" s="1"/>
      <c r="DQ845" s="4"/>
      <c r="DR845" s="1"/>
      <c r="DS845" s="1"/>
      <c r="DT845" s="1"/>
      <c r="DU845" s="1"/>
      <c r="DV845" s="1"/>
      <c r="DW845" s="1"/>
    </row>
    <row r="846" spans="1:127" ht="15" x14ac:dyDescent="0.2">
      <c r="A846" s="102">
        <f t="shared" si="495"/>
        <v>45722</v>
      </c>
      <c r="B846" s="103">
        <f t="shared" si="487"/>
        <v>189.66563017000001</v>
      </c>
      <c r="C846" s="180">
        <f t="shared" si="479"/>
        <v>175.77279666580176</v>
      </c>
      <c r="D846" s="104">
        <f t="shared" si="496"/>
        <v>1143.3130000000001</v>
      </c>
      <c r="E846" s="105">
        <f t="shared" si="482"/>
        <v>1146.575</v>
      </c>
      <c r="F846" s="106">
        <f t="shared" si="483"/>
        <v>45677</v>
      </c>
      <c r="G846" s="107">
        <f t="shared" si="488"/>
        <v>2.8531119649648495E-3</v>
      </c>
      <c r="H846" s="108">
        <f t="shared" si="501"/>
        <v>45736</v>
      </c>
      <c r="I846" s="108">
        <f t="shared" si="489"/>
        <v>45736</v>
      </c>
      <c r="J846" s="109">
        <f t="shared" si="497"/>
        <v>18</v>
      </c>
      <c r="K846" s="109">
        <f t="shared" si="486"/>
        <v>8</v>
      </c>
      <c r="L846" s="8">
        <f t="shared" si="498"/>
        <v>1.0012670400000001</v>
      </c>
      <c r="M846" s="110">
        <f t="shared" si="485"/>
        <v>1.00285311</v>
      </c>
      <c r="N846" s="110">
        <f t="shared" si="480"/>
        <v>1.0726073631114887</v>
      </c>
      <c r="O846" s="103">
        <f t="shared" si="484"/>
        <v>1.07396639</v>
      </c>
      <c r="P846" s="103">
        <f t="shared" si="490"/>
        <v>188.77407589000001</v>
      </c>
      <c r="Q846" s="11">
        <f t="shared" si="504"/>
        <v>0</v>
      </c>
      <c r="R846" s="30">
        <f t="shared" si="499"/>
        <v>0</v>
      </c>
      <c r="S846" s="8">
        <f t="shared" si="491"/>
        <v>0</v>
      </c>
      <c r="T846" s="113">
        <f t="shared" si="500"/>
        <v>0.16</v>
      </c>
      <c r="U846" s="111">
        <f t="shared" si="481"/>
        <v>8</v>
      </c>
      <c r="V846" s="111">
        <v>252</v>
      </c>
      <c r="W846" s="110">
        <f t="shared" si="492"/>
        <v>1.0047228640000001</v>
      </c>
      <c r="X846" s="103">
        <f t="shared" si="493"/>
        <v>0.89155428000000003</v>
      </c>
      <c r="Y846" s="103">
        <f t="shared" si="494"/>
        <v>0</v>
      </c>
      <c r="Z846" s="114" t="str">
        <f t="shared" si="502"/>
        <v>A+J=</v>
      </c>
      <c r="AA846" s="108">
        <f t="shared" si="503"/>
        <v>45736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22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3"/>
      <c r="DH846" s="1"/>
      <c r="DI846" s="1"/>
      <c r="DJ846" s="1"/>
      <c r="DK846" s="1"/>
      <c r="DL846" s="1"/>
      <c r="DM846" s="1"/>
      <c r="DN846" s="1"/>
      <c r="DO846" s="1"/>
      <c r="DP846" s="1"/>
      <c r="DQ846" s="4"/>
      <c r="DR846" s="1"/>
      <c r="DS846" s="1"/>
      <c r="DT846" s="1"/>
      <c r="DU846" s="1"/>
      <c r="DV846" s="1"/>
      <c r="DW846" s="1"/>
    </row>
    <row r="847" spans="1:127" ht="15" x14ac:dyDescent="0.2">
      <c r="A847" s="102">
        <f t="shared" si="495"/>
        <v>45723</v>
      </c>
      <c r="B847" s="103">
        <f t="shared" si="487"/>
        <v>189.80741027000002</v>
      </c>
      <c r="C847" s="180">
        <f t="shared" si="479"/>
        <v>175.77279666580176</v>
      </c>
      <c r="D847" s="104">
        <f t="shared" si="496"/>
        <v>1143.3130000000001</v>
      </c>
      <c r="E847" s="105">
        <f t="shared" si="482"/>
        <v>1146.575</v>
      </c>
      <c r="F847" s="106">
        <f t="shared" si="483"/>
        <v>45677</v>
      </c>
      <c r="G847" s="107">
        <f t="shared" si="488"/>
        <v>2.8531119649648495E-3</v>
      </c>
      <c r="H847" s="108">
        <f t="shared" si="501"/>
        <v>45736</v>
      </c>
      <c r="I847" s="108">
        <f t="shared" si="489"/>
        <v>45736</v>
      </c>
      <c r="J847" s="109">
        <f t="shared" si="497"/>
        <v>18</v>
      </c>
      <c r="K847" s="109">
        <f t="shared" si="486"/>
        <v>9</v>
      </c>
      <c r="L847" s="8">
        <f t="shared" si="498"/>
        <v>1.0014255299999999</v>
      </c>
      <c r="M847" s="110">
        <f t="shared" si="485"/>
        <v>1.00285311</v>
      </c>
      <c r="N847" s="110">
        <f t="shared" si="480"/>
        <v>1.0726073631114887</v>
      </c>
      <c r="O847" s="103">
        <f t="shared" si="484"/>
        <v>1.0741363900000001</v>
      </c>
      <c r="P847" s="103">
        <f t="shared" si="490"/>
        <v>188.80395727000001</v>
      </c>
      <c r="Q847" s="11">
        <f t="shared" si="504"/>
        <v>0</v>
      </c>
      <c r="R847" s="30">
        <f t="shared" si="499"/>
        <v>0</v>
      </c>
      <c r="S847" s="8">
        <f t="shared" si="491"/>
        <v>0</v>
      </c>
      <c r="T847" s="113">
        <f t="shared" si="500"/>
        <v>0.16</v>
      </c>
      <c r="U847" s="111">
        <f t="shared" si="481"/>
        <v>9</v>
      </c>
      <c r="V847" s="111">
        <v>252</v>
      </c>
      <c r="W847" s="110">
        <f t="shared" si="492"/>
        <v>1.005314788</v>
      </c>
      <c r="X847" s="103">
        <f t="shared" si="493"/>
        <v>1.0034529999999999</v>
      </c>
      <c r="Y847" s="103">
        <f t="shared" si="494"/>
        <v>0</v>
      </c>
      <c r="Z847" s="114" t="str">
        <f t="shared" si="502"/>
        <v>A+J=</v>
      </c>
      <c r="AA847" s="108">
        <f t="shared" si="503"/>
        <v>45736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22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3"/>
      <c r="DH847" s="1"/>
      <c r="DI847" s="1"/>
      <c r="DJ847" s="1"/>
      <c r="DK847" s="1"/>
      <c r="DL847" s="1"/>
      <c r="DM847" s="1"/>
      <c r="DN847" s="1"/>
      <c r="DO847" s="1"/>
      <c r="DP847" s="1"/>
      <c r="DQ847" s="4"/>
      <c r="DR847" s="1"/>
      <c r="DS847" s="1"/>
      <c r="DT847" s="1"/>
      <c r="DU847" s="1"/>
      <c r="DV847" s="1"/>
      <c r="DW847" s="1"/>
    </row>
    <row r="848" spans="1:127" ht="15" x14ac:dyDescent="0.2">
      <c r="A848" s="102">
        <f t="shared" si="495"/>
        <v>45724</v>
      </c>
      <c r="B848" s="103">
        <f t="shared" si="487"/>
        <v>189.94929694000001</v>
      </c>
      <c r="C848" s="180">
        <f t="shared" si="479"/>
        <v>175.77279666580176</v>
      </c>
      <c r="D848" s="104">
        <f t="shared" si="496"/>
        <v>1143.3130000000001</v>
      </c>
      <c r="E848" s="105">
        <f t="shared" si="482"/>
        <v>1146.575</v>
      </c>
      <c r="F848" s="106">
        <f t="shared" si="483"/>
        <v>45677</v>
      </c>
      <c r="G848" s="107">
        <f t="shared" si="488"/>
        <v>2.8531119649648495E-3</v>
      </c>
      <c r="H848" s="108">
        <f t="shared" si="501"/>
        <v>45736</v>
      </c>
      <c r="I848" s="108">
        <f t="shared" si="489"/>
        <v>45736</v>
      </c>
      <c r="J848" s="109">
        <f t="shared" si="497"/>
        <v>18</v>
      </c>
      <c r="K848" s="109">
        <f t="shared" si="486"/>
        <v>10</v>
      </c>
      <c r="L848" s="8">
        <f t="shared" si="498"/>
        <v>1.0015840499999999</v>
      </c>
      <c r="M848" s="110">
        <f t="shared" si="485"/>
        <v>1.00285311</v>
      </c>
      <c r="N848" s="110">
        <f t="shared" si="480"/>
        <v>1.0726073631114887</v>
      </c>
      <c r="O848" s="103">
        <f t="shared" si="484"/>
        <v>1.0743064200000001</v>
      </c>
      <c r="P848" s="103">
        <f t="shared" si="490"/>
        <v>188.83384391000001</v>
      </c>
      <c r="Q848" s="11">
        <f t="shared" si="504"/>
        <v>0</v>
      </c>
      <c r="R848" s="30">
        <f t="shared" si="499"/>
        <v>0</v>
      </c>
      <c r="S848" s="8">
        <f t="shared" si="491"/>
        <v>0</v>
      </c>
      <c r="T848" s="113">
        <f t="shared" si="500"/>
        <v>0.16</v>
      </c>
      <c r="U848" s="111">
        <f t="shared" si="481"/>
        <v>10</v>
      </c>
      <c r="V848" s="111">
        <v>252</v>
      </c>
      <c r="W848" s="110">
        <f t="shared" si="492"/>
        <v>1.005907061</v>
      </c>
      <c r="X848" s="103">
        <f t="shared" si="493"/>
        <v>1.1154530300000001</v>
      </c>
      <c r="Y848" s="103">
        <f t="shared" si="494"/>
        <v>0</v>
      </c>
      <c r="Z848" s="114" t="str">
        <f t="shared" si="502"/>
        <v>A+J=</v>
      </c>
      <c r="AA848" s="108">
        <f t="shared" si="503"/>
        <v>45736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22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3"/>
      <c r="DH848" s="1"/>
      <c r="DI848" s="1"/>
      <c r="DJ848" s="1"/>
      <c r="DK848" s="1"/>
      <c r="DL848" s="1"/>
      <c r="DM848" s="1"/>
      <c r="DN848" s="1"/>
      <c r="DO848" s="1"/>
      <c r="DP848" s="1"/>
      <c r="DQ848" s="4"/>
      <c r="DR848" s="1"/>
      <c r="DS848" s="1"/>
      <c r="DT848" s="1"/>
      <c r="DU848" s="1"/>
      <c r="DV848" s="1"/>
      <c r="DW848" s="1"/>
    </row>
    <row r="849" spans="1:127" ht="15" x14ac:dyDescent="0.2">
      <c r="A849" s="102">
        <f t="shared" si="495"/>
        <v>45725</v>
      </c>
      <c r="B849" s="103">
        <f t="shared" si="487"/>
        <v>189.94929694000001</v>
      </c>
      <c r="C849" s="180">
        <f t="shared" si="479"/>
        <v>175.77279666580176</v>
      </c>
      <c r="D849" s="104">
        <f t="shared" si="496"/>
        <v>1143.3130000000001</v>
      </c>
      <c r="E849" s="105">
        <f t="shared" si="482"/>
        <v>1146.575</v>
      </c>
      <c r="F849" s="106">
        <f t="shared" si="483"/>
        <v>45677</v>
      </c>
      <c r="G849" s="107">
        <f t="shared" si="488"/>
        <v>2.8531119649648495E-3</v>
      </c>
      <c r="H849" s="108">
        <f t="shared" si="501"/>
        <v>45736</v>
      </c>
      <c r="I849" s="108">
        <f t="shared" si="489"/>
        <v>45736</v>
      </c>
      <c r="J849" s="109">
        <f t="shared" si="497"/>
        <v>18</v>
      </c>
      <c r="K849" s="109">
        <f t="shared" si="486"/>
        <v>10</v>
      </c>
      <c r="L849" s="8">
        <f t="shared" si="498"/>
        <v>1.0015840499999999</v>
      </c>
      <c r="M849" s="110">
        <f t="shared" si="485"/>
        <v>1.00285311</v>
      </c>
      <c r="N849" s="110">
        <f t="shared" si="480"/>
        <v>1.0726073631114887</v>
      </c>
      <c r="O849" s="103">
        <f t="shared" si="484"/>
        <v>1.0743064200000001</v>
      </c>
      <c r="P849" s="103">
        <f t="shared" si="490"/>
        <v>188.83384391000001</v>
      </c>
      <c r="Q849" s="11">
        <f t="shared" si="504"/>
        <v>0</v>
      </c>
      <c r="R849" s="30">
        <f t="shared" si="499"/>
        <v>0</v>
      </c>
      <c r="S849" s="8">
        <f t="shared" si="491"/>
        <v>0</v>
      </c>
      <c r="T849" s="113">
        <f t="shared" si="500"/>
        <v>0.16</v>
      </c>
      <c r="U849" s="111">
        <f t="shared" si="481"/>
        <v>10</v>
      </c>
      <c r="V849" s="111">
        <v>252</v>
      </c>
      <c r="W849" s="110">
        <f t="shared" si="492"/>
        <v>1.005907061</v>
      </c>
      <c r="X849" s="103">
        <f t="shared" si="493"/>
        <v>1.1154530300000001</v>
      </c>
      <c r="Y849" s="103">
        <f t="shared" si="494"/>
        <v>0</v>
      </c>
      <c r="Z849" s="114" t="str">
        <f t="shared" si="502"/>
        <v>A+J=</v>
      </c>
      <c r="AA849" s="108">
        <f t="shared" si="503"/>
        <v>45736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22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3"/>
      <c r="DH849" s="1"/>
      <c r="DI849" s="1"/>
      <c r="DJ849" s="1"/>
      <c r="DK849" s="1"/>
      <c r="DL849" s="1"/>
      <c r="DM849" s="1"/>
      <c r="DN849" s="1"/>
      <c r="DO849" s="1"/>
      <c r="DP849" s="1"/>
      <c r="DQ849" s="4"/>
      <c r="DR849" s="1"/>
      <c r="DS849" s="1"/>
      <c r="DT849" s="1"/>
      <c r="DU849" s="1"/>
      <c r="DV849" s="1"/>
      <c r="DW849" s="1"/>
    </row>
    <row r="850" spans="1:127" ht="15" x14ac:dyDescent="0.2">
      <c r="A850" s="102">
        <f t="shared" si="495"/>
        <v>45726</v>
      </c>
      <c r="B850" s="103">
        <f t="shared" si="487"/>
        <v>189.94929694000001</v>
      </c>
      <c r="C850" s="180">
        <f t="shared" ref="C850:C913" si="505">C849-(S849/O849)</f>
        <v>175.77279666580176</v>
      </c>
      <c r="D850" s="104">
        <f t="shared" si="496"/>
        <v>1143.3130000000001</v>
      </c>
      <c r="E850" s="105">
        <f t="shared" si="482"/>
        <v>1146.575</v>
      </c>
      <c r="F850" s="106">
        <f t="shared" si="483"/>
        <v>45677</v>
      </c>
      <c r="G850" s="107">
        <f t="shared" si="488"/>
        <v>2.8531119649648495E-3</v>
      </c>
      <c r="H850" s="108">
        <f t="shared" si="501"/>
        <v>45736</v>
      </c>
      <c r="I850" s="108">
        <f t="shared" si="489"/>
        <v>45736</v>
      </c>
      <c r="J850" s="109">
        <f t="shared" si="497"/>
        <v>18</v>
      </c>
      <c r="K850" s="109">
        <f t="shared" si="486"/>
        <v>10</v>
      </c>
      <c r="L850" s="8">
        <f t="shared" si="498"/>
        <v>1.0015840499999999</v>
      </c>
      <c r="M850" s="110">
        <f t="shared" si="485"/>
        <v>1.00285311</v>
      </c>
      <c r="N850" s="110">
        <f t="shared" si="480"/>
        <v>1.0726073631114887</v>
      </c>
      <c r="O850" s="103">
        <f t="shared" si="484"/>
        <v>1.0743064200000001</v>
      </c>
      <c r="P850" s="103">
        <f t="shared" si="490"/>
        <v>188.83384391000001</v>
      </c>
      <c r="Q850" s="11">
        <f t="shared" si="504"/>
        <v>0</v>
      </c>
      <c r="R850" s="30">
        <f t="shared" si="499"/>
        <v>0</v>
      </c>
      <c r="S850" s="8">
        <f t="shared" si="491"/>
        <v>0</v>
      </c>
      <c r="T850" s="113">
        <f t="shared" si="500"/>
        <v>0.16</v>
      </c>
      <c r="U850" s="111">
        <f t="shared" si="481"/>
        <v>10</v>
      </c>
      <c r="V850" s="111">
        <v>252</v>
      </c>
      <c r="W850" s="110">
        <f t="shared" si="492"/>
        <v>1.005907061</v>
      </c>
      <c r="X850" s="103">
        <f t="shared" si="493"/>
        <v>1.1154530300000001</v>
      </c>
      <c r="Y850" s="103">
        <f t="shared" si="494"/>
        <v>0</v>
      </c>
      <c r="Z850" s="114" t="str">
        <f t="shared" si="502"/>
        <v>A+J=</v>
      </c>
      <c r="AA850" s="108">
        <f t="shared" si="503"/>
        <v>45736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22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3"/>
      <c r="DH850" s="1"/>
      <c r="DI850" s="1"/>
      <c r="DJ850" s="1"/>
      <c r="DK850" s="1"/>
      <c r="DL850" s="1"/>
      <c r="DM850" s="1"/>
      <c r="DN850" s="1"/>
      <c r="DO850" s="1"/>
      <c r="DP850" s="1"/>
      <c r="DQ850" s="4"/>
      <c r="DR850" s="1"/>
      <c r="DS850" s="1"/>
      <c r="DT850" s="1"/>
      <c r="DU850" s="1"/>
      <c r="DV850" s="1"/>
      <c r="DW850" s="1"/>
    </row>
    <row r="851" spans="1:127" ht="15" x14ac:dyDescent="0.2">
      <c r="A851" s="102">
        <f t="shared" si="495"/>
        <v>45727</v>
      </c>
      <c r="B851" s="103">
        <f t="shared" si="487"/>
        <v>190.09129025000001</v>
      </c>
      <c r="C851" s="180">
        <f t="shared" si="505"/>
        <v>175.77279666580176</v>
      </c>
      <c r="D851" s="104">
        <f t="shared" si="496"/>
        <v>1143.3130000000001</v>
      </c>
      <c r="E851" s="105">
        <f t="shared" si="482"/>
        <v>1146.575</v>
      </c>
      <c r="F851" s="106">
        <f t="shared" si="483"/>
        <v>45677</v>
      </c>
      <c r="G851" s="107">
        <f t="shared" si="488"/>
        <v>2.8531119649648495E-3</v>
      </c>
      <c r="H851" s="108">
        <f t="shared" si="501"/>
        <v>45736</v>
      </c>
      <c r="I851" s="108">
        <f t="shared" si="489"/>
        <v>45736</v>
      </c>
      <c r="J851" s="109">
        <f t="shared" si="497"/>
        <v>18</v>
      </c>
      <c r="K851" s="109">
        <f t="shared" si="486"/>
        <v>11</v>
      </c>
      <c r="L851" s="8">
        <f t="shared" si="498"/>
        <v>1.0017426</v>
      </c>
      <c r="M851" s="110">
        <f t="shared" si="485"/>
        <v>1.00285311</v>
      </c>
      <c r="N851" s="110">
        <f t="shared" si="480"/>
        <v>1.0726073631114887</v>
      </c>
      <c r="O851" s="103">
        <f t="shared" si="484"/>
        <v>1.07447648</v>
      </c>
      <c r="P851" s="103">
        <f t="shared" si="490"/>
        <v>188.86373584</v>
      </c>
      <c r="Q851" s="11">
        <f t="shared" si="504"/>
        <v>0</v>
      </c>
      <c r="R851" s="30">
        <f t="shared" si="499"/>
        <v>0</v>
      </c>
      <c r="S851" s="8">
        <f t="shared" si="491"/>
        <v>0</v>
      </c>
      <c r="T851" s="113">
        <f t="shared" si="500"/>
        <v>0.16</v>
      </c>
      <c r="U851" s="111">
        <f t="shared" si="481"/>
        <v>11</v>
      </c>
      <c r="V851" s="111">
        <v>252</v>
      </c>
      <c r="W851" s="110">
        <f t="shared" si="492"/>
        <v>1.0064996829999999</v>
      </c>
      <c r="X851" s="103">
        <f t="shared" si="493"/>
        <v>1.22755441</v>
      </c>
      <c r="Y851" s="103">
        <f t="shared" si="494"/>
        <v>0</v>
      </c>
      <c r="Z851" s="114" t="str">
        <f t="shared" si="502"/>
        <v>A+J=</v>
      </c>
      <c r="AA851" s="108">
        <f t="shared" si="503"/>
        <v>45736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22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3"/>
      <c r="DH851" s="1"/>
      <c r="DI851" s="1"/>
      <c r="DJ851" s="1"/>
      <c r="DK851" s="1"/>
      <c r="DL851" s="1"/>
      <c r="DM851" s="1"/>
      <c r="DN851" s="1"/>
      <c r="DO851" s="1"/>
      <c r="DP851" s="1"/>
      <c r="DQ851" s="4"/>
      <c r="DR851" s="1"/>
      <c r="DS851" s="1"/>
      <c r="DT851" s="1"/>
      <c r="DU851" s="1"/>
      <c r="DV851" s="1"/>
      <c r="DW851" s="1"/>
    </row>
    <row r="852" spans="1:127" ht="15" x14ac:dyDescent="0.2">
      <c r="A852" s="102">
        <f t="shared" si="495"/>
        <v>45728</v>
      </c>
      <c r="B852" s="103">
        <f t="shared" si="487"/>
        <v>190.23339020999998</v>
      </c>
      <c r="C852" s="180">
        <f t="shared" si="505"/>
        <v>175.77279666580176</v>
      </c>
      <c r="D852" s="104">
        <f t="shared" si="496"/>
        <v>1143.3130000000001</v>
      </c>
      <c r="E852" s="105">
        <f t="shared" si="482"/>
        <v>1146.575</v>
      </c>
      <c r="F852" s="106">
        <f t="shared" si="483"/>
        <v>45677</v>
      </c>
      <c r="G852" s="107">
        <f t="shared" si="488"/>
        <v>2.8531119649648495E-3</v>
      </c>
      <c r="H852" s="108">
        <f t="shared" si="501"/>
        <v>45736</v>
      </c>
      <c r="I852" s="108">
        <f t="shared" si="489"/>
        <v>45736</v>
      </c>
      <c r="J852" s="109">
        <f t="shared" si="497"/>
        <v>18</v>
      </c>
      <c r="K852" s="109">
        <f t="shared" si="486"/>
        <v>12</v>
      </c>
      <c r="L852" s="8">
        <f t="shared" si="498"/>
        <v>1.00190117</v>
      </c>
      <c r="M852" s="110">
        <f t="shared" si="485"/>
        <v>1.00285311</v>
      </c>
      <c r="N852" s="110">
        <f t="shared" si="480"/>
        <v>1.0726073631114887</v>
      </c>
      <c r="O852" s="103">
        <f t="shared" si="484"/>
        <v>1.0746465700000001</v>
      </c>
      <c r="P852" s="103">
        <f t="shared" si="490"/>
        <v>188.89363302999999</v>
      </c>
      <c r="Q852" s="11">
        <f t="shared" si="504"/>
        <v>0</v>
      </c>
      <c r="R852" s="30">
        <f t="shared" si="499"/>
        <v>0</v>
      </c>
      <c r="S852" s="8">
        <f t="shared" si="491"/>
        <v>0</v>
      </c>
      <c r="T852" s="113">
        <f t="shared" si="500"/>
        <v>0.16</v>
      </c>
      <c r="U852" s="111">
        <f t="shared" si="481"/>
        <v>12</v>
      </c>
      <c r="V852" s="111">
        <v>252</v>
      </c>
      <c r="W852" s="110">
        <f t="shared" si="492"/>
        <v>1.007092654</v>
      </c>
      <c r="X852" s="103">
        <f t="shared" si="493"/>
        <v>1.3397571800000001</v>
      </c>
      <c r="Y852" s="103">
        <f t="shared" si="494"/>
        <v>0</v>
      </c>
      <c r="Z852" s="114" t="str">
        <f t="shared" si="502"/>
        <v>A+J=</v>
      </c>
      <c r="AA852" s="108">
        <f t="shared" si="503"/>
        <v>45736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22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3"/>
      <c r="DH852" s="1"/>
      <c r="DI852" s="1"/>
      <c r="DJ852" s="1"/>
      <c r="DK852" s="1"/>
      <c r="DL852" s="1"/>
      <c r="DM852" s="1"/>
      <c r="DN852" s="1"/>
      <c r="DO852" s="1"/>
      <c r="DP852" s="1"/>
      <c r="DQ852" s="4"/>
      <c r="DR852" s="1"/>
      <c r="DS852" s="1"/>
      <c r="DT852" s="1"/>
      <c r="DU852" s="1"/>
      <c r="DV852" s="1"/>
      <c r="DW852" s="1"/>
    </row>
    <row r="853" spans="1:127" ht="15" x14ac:dyDescent="0.2">
      <c r="A853" s="102">
        <f t="shared" si="495"/>
        <v>45729</v>
      </c>
      <c r="B853" s="103">
        <f t="shared" si="487"/>
        <v>190.37559333000002</v>
      </c>
      <c r="C853" s="180">
        <f t="shared" si="505"/>
        <v>175.77279666580176</v>
      </c>
      <c r="D853" s="104">
        <f t="shared" si="496"/>
        <v>1143.3130000000001</v>
      </c>
      <c r="E853" s="105">
        <f t="shared" si="482"/>
        <v>1146.575</v>
      </c>
      <c r="F853" s="106">
        <f t="shared" si="483"/>
        <v>45677</v>
      </c>
      <c r="G853" s="107">
        <f t="shared" si="488"/>
        <v>2.8531119649648495E-3</v>
      </c>
      <c r="H853" s="108">
        <f t="shared" si="501"/>
        <v>45736</v>
      </c>
      <c r="I853" s="108">
        <f t="shared" si="489"/>
        <v>45736</v>
      </c>
      <c r="J853" s="109">
        <f t="shared" si="497"/>
        <v>18</v>
      </c>
      <c r="K853" s="109">
        <f t="shared" si="486"/>
        <v>13</v>
      </c>
      <c r="L853" s="8">
        <f t="shared" si="498"/>
        <v>1.0020597600000001</v>
      </c>
      <c r="M853" s="110">
        <f t="shared" si="485"/>
        <v>1.00285311</v>
      </c>
      <c r="N853" s="110">
        <f t="shared" si="480"/>
        <v>1.0726073631114887</v>
      </c>
      <c r="O853" s="103">
        <f t="shared" si="484"/>
        <v>1.0748166699999999</v>
      </c>
      <c r="P853" s="103">
        <f t="shared" si="490"/>
        <v>188.92353198000001</v>
      </c>
      <c r="Q853" s="11">
        <f t="shared" si="504"/>
        <v>0</v>
      </c>
      <c r="R853" s="30">
        <f t="shared" si="499"/>
        <v>0</v>
      </c>
      <c r="S853" s="8">
        <f t="shared" si="491"/>
        <v>0</v>
      </c>
      <c r="T853" s="113">
        <f t="shared" si="500"/>
        <v>0.16</v>
      </c>
      <c r="U853" s="111">
        <f t="shared" si="481"/>
        <v>13</v>
      </c>
      <c r="V853" s="111">
        <v>252</v>
      </c>
      <c r="W853" s="110">
        <f t="shared" si="492"/>
        <v>1.0076859739999999</v>
      </c>
      <c r="X853" s="103">
        <f t="shared" si="493"/>
        <v>1.4520613499999999</v>
      </c>
      <c r="Y853" s="103">
        <f t="shared" si="494"/>
        <v>0</v>
      </c>
      <c r="Z853" s="114" t="str">
        <f t="shared" si="502"/>
        <v>A+J=</v>
      </c>
      <c r="AA853" s="108">
        <f t="shared" si="503"/>
        <v>45736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22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3"/>
      <c r="DH853" s="1"/>
      <c r="DI853" s="1"/>
      <c r="DJ853" s="1"/>
      <c r="DK853" s="1"/>
      <c r="DL853" s="1"/>
      <c r="DM853" s="1"/>
      <c r="DN853" s="1"/>
      <c r="DO853" s="1"/>
      <c r="DP853" s="1"/>
      <c r="DQ853" s="4"/>
      <c r="DR853" s="1"/>
      <c r="DS853" s="1"/>
      <c r="DT853" s="1"/>
      <c r="DU853" s="1"/>
      <c r="DV853" s="1"/>
      <c r="DW853" s="1"/>
    </row>
    <row r="854" spans="1:127" ht="15" x14ac:dyDescent="0.2">
      <c r="A854" s="102">
        <f t="shared" si="495"/>
        <v>45730</v>
      </c>
      <c r="B854" s="103">
        <f t="shared" si="487"/>
        <v>190.51790516</v>
      </c>
      <c r="C854" s="180">
        <f t="shared" si="505"/>
        <v>175.77279666580176</v>
      </c>
      <c r="D854" s="104">
        <f t="shared" si="496"/>
        <v>1143.3130000000001</v>
      </c>
      <c r="E854" s="105">
        <f t="shared" si="482"/>
        <v>1146.575</v>
      </c>
      <c r="F854" s="106">
        <f t="shared" si="483"/>
        <v>45677</v>
      </c>
      <c r="G854" s="107">
        <f t="shared" si="488"/>
        <v>2.8531119649648495E-3</v>
      </c>
      <c r="H854" s="108">
        <f t="shared" si="501"/>
        <v>45736</v>
      </c>
      <c r="I854" s="108">
        <f t="shared" si="489"/>
        <v>45736</v>
      </c>
      <c r="J854" s="109">
        <f t="shared" si="497"/>
        <v>18</v>
      </c>
      <c r="K854" s="109">
        <f t="shared" si="486"/>
        <v>14</v>
      </c>
      <c r="L854" s="8">
        <f t="shared" si="498"/>
        <v>1.00221838</v>
      </c>
      <c r="M854" s="110">
        <f t="shared" si="485"/>
        <v>1.00285311</v>
      </c>
      <c r="N854" s="110">
        <f t="shared" si="480"/>
        <v>1.0726073631114887</v>
      </c>
      <c r="O854" s="103">
        <f t="shared" si="484"/>
        <v>1.07498681</v>
      </c>
      <c r="P854" s="103">
        <f t="shared" si="490"/>
        <v>188.95343797000001</v>
      </c>
      <c r="Q854" s="11">
        <f t="shared" si="504"/>
        <v>0</v>
      </c>
      <c r="R854" s="30">
        <f t="shared" si="499"/>
        <v>0</v>
      </c>
      <c r="S854" s="8">
        <f t="shared" si="491"/>
        <v>0</v>
      </c>
      <c r="T854" s="113">
        <f t="shared" si="500"/>
        <v>0.16</v>
      </c>
      <c r="U854" s="111">
        <f t="shared" si="481"/>
        <v>14</v>
      </c>
      <c r="V854" s="111">
        <v>252</v>
      </c>
      <c r="W854" s="110">
        <f t="shared" si="492"/>
        <v>1.0082796439999999</v>
      </c>
      <c r="X854" s="103">
        <f t="shared" si="493"/>
        <v>1.56446719</v>
      </c>
      <c r="Y854" s="103">
        <f t="shared" si="494"/>
        <v>0</v>
      </c>
      <c r="Z854" s="114" t="str">
        <f t="shared" si="502"/>
        <v>A+J=</v>
      </c>
      <c r="AA854" s="108">
        <f t="shared" si="503"/>
        <v>45736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22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3"/>
      <c r="DH854" s="1"/>
      <c r="DI854" s="1"/>
      <c r="DJ854" s="1"/>
      <c r="DK854" s="1"/>
      <c r="DL854" s="1"/>
      <c r="DM854" s="1"/>
      <c r="DN854" s="1"/>
      <c r="DO854" s="1"/>
      <c r="DP854" s="1"/>
      <c r="DQ854" s="4"/>
      <c r="DR854" s="1"/>
      <c r="DS854" s="1"/>
      <c r="DT854" s="1"/>
      <c r="DU854" s="1"/>
      <c r="DV854" s="1"/>
      <c r="DW854" s="1"/>
    </row>
    <row r="855" spans="1:127" ht="15" x14ac:dyDescent="0.2">
      <c r="A855" s="102">
        <f t="shared" si="495"/>
        <v>45731</v>
      </c>
      <c r="B855" s="103">
        <f t="shared" si="487"/>
        <v>190.66032219000002</v>
      </c>
      <c r="C855" s="180">
        <f t="shared" si="505"/>
        <v>175.77279666580176</v>
      </c>
      <c r="D855" s="104">
        <f t="shared" si="496"/>
        <v>1143.3130000000001</v>
      </c>
      <c r="E855" s="105">
        <f t="shared" si="482"/>
        <v>1146.575</v>
      </c>
      <c r="F855" s="106">
        <f t="shared" si="483"/>
        <v>45677</v>
      </c>
      <c r="G855" s="107">
        <f t="shared" si="488"/>
        <v>2.8531119649648495E-3</v>
      </c>
      <c r="H855" s="108">
        <f t="shared" si="501"/>
        <v>45736</v>
      </c>
      <c r="I855" s="108">
        <f t="shared" si="489"/>
        <v>45736</v>
      </c>
      <c r="J855" s="109">
        <f t="shared" si="497"/>
        <v>18</v>
      </c>
      <c r="K855" s="109">
        <f t="shared" si="486"/>
        <v>15</v>
      </c>
      <c r="L855" s="8">
        <f t="shared" si="498"/>
        <v>1.00237702</v>
      </c>
      <c r="M855" s="110">
        <f t="shared" si="485"/>
        <v>1.00285311</v>
      </c>
      <c r="N855" s="110">
        <f t="shared" si="480"/>
        <v>1.0726073631114887</v>
      </c>
      <c r="O855" s="103">
        <f t="shared" si="484"/>
        <v>1.0751569700000001</v>
      </c>
      <c r="P855" s="103">
        <f t="shared" si="490"/>
        <v>188.98334747000001</v>
      </c>
      <c r="Q855" s="11">
        <f t="shared" si="504"/>
        <v>0</v>
      </c>
      <c r="R855" s="30">
        <f t="shared" si="499"/>
        <v>0</v>
      </c>
      <c r="S855" s="8">
        <f t="shared" si="491"/>
        <v>0</v>
      </c>
      <c r="T855" s="113">
        <f t="shared" si="500"/>
        <v>0.16</v>
      </c>
      <c r="U855" s="111">
        <f t="shared" si="481"/>
        <v>15</v>
      </c>
      <c r="V855" s="111">
        <v>252</v>
      </c>
      <c r="W855" s="110">
        <f t="shared" si="492"/>
        <v>1.008873664</v>
      </c>
      <c r="X855" s="103">
        <f t="shared" si="493"/>
        <v>1.67697472</v>
      </c>
      <c r="Y855" s="103">
        <f t="shared" si="494"/>
        <v>0</v>
      </c>
      <c r="Z855" s="114" t="str">
        <f t="shared" si="502"/>
        <v>A+J=</v>
      </c>
      <c r="AA855" s="108">
        <f t="shared" si="503"/>
        <v>45736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22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3"/>
      <c r="DH855" s="1"/>
      <c r="DI855" s="1"/>
      <c r="DJ855" s="1"/>
      <c r="DK855" s="1"/>
      <c r="DL855" s="1"/>
      <c r="DM855" s="1"/>
      <c r="DN855" s="1"/>
      <c r="DO855" s="1"/>
      <c r="DP855" s="1"/>
      <c r="DQ855" s="4"/>
      <c r="DR855" s="1"/>
      <c r="DS855" s="1"/>
      <c r="DT855" s="1"/>
      <c r="DU855" s="1"/>
      <c r="DV855" s="1"/>
      <c r="DW855" s="1"/>
    </row>
    <row r="856" spans="1:127" ht="15" x14ac:dyDescent="0.2">
      <c r="A856" s="102">
        <f t="shared" si="495"/>
        <v>45732</v>
      </c>
      <c r="B856" s="103">
        <f t="shared" si="487"/>
        <v>190.66032219000002</v>
      </c>
      <c r="C856" s="180">
        <f t="shared" si="505"/>
        <v>175.77279666580176</v>
      </c>
      <c r="D856" s="104">
        <f t="shared" si="496"/>
        <v>1143.3130000000001</v>
      </c>
      <c r="E856" s="105">
        <f t="shared" si="482"/>
        <v>1146.575</v>
      </c>
      <c r="F856" s="106">
        <f t="shared" si="483"/>
        <v>45677</v>
      </c>
      <c r="G856" s="107">
        <f t="shared" si="488"/>
        <v>2.8531119649648495E-3</v>
      </c>
      <c r="H856" s="108">
        <f t="shared" si="501"/>
        <v>45736</v>
      </c>
      <c r="I856" s="108">
        <f t="shared" si="489"/>
        <v>45736</v>
      </c>
      <c r="J856" s="109">
        <f t="shared" si="497"/>
        <v>18</v>
      </c>
      <c r="K856" s="109">
        <f t="shared" si="486"/>
        <v>15</v>
      </c>
      <c r="L856" s="8">
        <f t="shared" si="498"/>
        <v>1.00237702</v>
      </c>
      <c r="M856" s="110">
        <f t="shared" si="485"/>
        <v>1.00285311</v>
      </c>
      <c r="N856" s="110">
        <f t="shared" si="480"/>
        <v>1.0726073631114887</v>
      </c>
      <c r="O856" s="103">
        <f t="shared" si="484"/>
        <v>1.0751569700000001</v>
      </c>
      <c r="P856" s="103">
        <f t="shared" si="490"/>
        <v>188.98334747000001</v>
      </c>
      <c r="Q856" s="11">
        <f t="shared" si="504"/>
        <v>0</v>
      </c>
      <c r="R856" s="30">
        <f t="shared" si="499"/>
        <v>0</v>
      </c>
      <c r="S856" s="8">
        <f t="shared" si="491"/>
        <v>0</v>
      </c>
      <c r="T856" s="113">
        <f t="shared" si="500"/>
        <v>0.16</v>
      </c>
      <c r="U856" s="111">
        <f t="shared" si="481"/>
        <v>15</v>
      </c>
      <c r="V856" s="111">
        <v>252</v>
      </c>
      <c r="W856" s="110">
        <f t="shared" si="492"/>
        <v>1.008873664</v>
      </c>
      <c r="X856" s="103">
        <f t="shared" si="493"/>
        <v>1.67697472</v>
      </c>
      <c r="Y856" s="103">
        <f t="shared" si="494"/>
        <v>0</v>
      </c>
      <c r="Z856" s="114" t="str">
        <f t="shared" si="502"/>
        <v>A+J=</v>
      </c>
      <c r="AA856" s="108">
        <f t="shared" si="503"/>
        <v>45736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22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3"/>
      <c r="DH856" s="1"/>
      <c r="DI856" s="1"/>
      <c r="DJ856" s="1"/>
      <c r="DK856" s="1"/>
      <c r="DL856" s="1"/>
      <c r="DM856" s="1"/>
      <c r="DN856" s="1"/>
      <c r="DO856" s="1"/>
      <c r="DP856" s="1"/>
      <c r="DQ856" s="4"/>
      <c r="DR856" s="1"/>
      <c r="DS856" s="1"/>
      <c r="DT856" s="1"/>
      <c r="DU856" s="1"/>
      <c r="DV856" s="1"/>
      <c r="DW856" s="1"/>
    </row>
    <row r="857" spans="1:127" ht="15" x14ac:dyDescent="0.2">
      <c r="A857" s="102">
        <f t="shared" si="495"/>
        <v>45733</v>
      </c>
      <c r="B857" s="103">
        <f t="shared" si="487"/>
        <v>190.66032219000002</v>
      </c>
      <c r="C857" s="180">
        <f t="shared" si="505"/>
        <v>175.77279666580176</v>
      </c>
      <c r="D857" s="104">
        <f t="shared" si="496"/>
        <v>1143.3130000000001</v>
      </c>
      <c r="E857" s="105">
        <f t="shared" si="482"/>
        <v>1146.575</v>
      </c>
      <c r="F857" s="106">
        <f t="shared" si="483"/>
        <v>45677</v>
      </c>
      <c r="G857" s="107">
        <f t="shared" si="488"/>
        <v>2.8531119649648495E-3</v>
      </c>
      <c r="H857" s="108">
        <f t="shared" si="501"/>
        <v>45736</v>
      </c>
      <c r="I857" s="108">
        <f t="shared" si="489"/>
        <v>45736</v>
      </c>
      <c r="J857" s="109">
        <f t="shared" si="497"/>
        <v>18</v>
      </c>
      <c r="K857" s="109">
        <f t="shared" si="486"/>
        <v>15</v>
      </c>
      <c r="L857" s="8">
        <f t="shared" si="498"/>
        <v>1.00237702</v>
      </c>
      <c r="M857" s="110">
        <f t="shared" si="485"/>
        <v>1.00285311</v>
      </c>
      <c r="N857" s="110">
        <f t="shared" si="480"/>
        <v>1.0726073631114887</v>
      </c>
      <c r="O857" s="103">
        <f t="shared" si="484"/>
        <v>1.0751569700000001</v>
      </c>
      <c r="P857" s="103">
        <f t="shared" si="490"/>
        <v>188.98334747000001</v>
      </c>
      <c r="Q857" s="11">
        <f t="shared" si="504"/>
        <v>0</v>
      </c>
      <c r="R857" s="30">
        <f t="shared" si="499"/>
        <v>0</v>
      </c>
      <c r="S857" s="8">
        <f t="shared" si="491"/>
        <v>0</v>
      </c>
      <c r="T857" s="113">
        <f t="shared" si="500"/>
        <v>0.16</v>
      </c>
      <c r="U857" s="111">
        <f t="shared" si="481"/>
        <v>15</v>
      </c>
      <c r="V857" s="111">
        <v>252</v>
      </c>
      <c r="W857" s="110">
        <f t="shared" si="492"/>
        <v>1.008873664</v>
      </c>
      <c r="X857" s="103">
        <f t="shared" si="493"/>
        <v>1.67697472</v>
      </c>
      <c r="Y857" s="103">
        <f t="shared" si="494"/>
        <v>0</v>
      </c>
      <c r="Z857" s="114" t="str">
        <f t="shared" si="502"/>
        <v>A+J=</v>
      </c>
      <c r="AA857" s="108">
        <f t="shared" si="503"/>
        <v>45736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22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3"/>
      <c r="DH857" s="1"/>
      <c r="DI857" s="1"/>
      <c r="DJ857" s="1"/>
      <c r="DK857" s="1"/>
      <c r="DL857" s="1"/>
      <c r="DM857" s="1"/>
      <c r="DN857" s="1"/>
      <c r="DO857" s="1"/>
      <c r="DP857" s="1"/>
      <c r="DQ857" s="4"/>
      <c r="DR857" s="1"/>
      <c r="DS857" s="1"/>
      <c r="DT857" s="1"/>
      <c r="DU857" s="1"/>
      <c r="DV857" s="1"/>
      <c r="DW857" s="1"/>
    </row>
    <row r="858" spans="1:127" ht="15" x14ac:dyDescent="0.2">
      <c r="A858" s="102">
        <f t="shared" si="495"/>
        <v>45734</v>
      </c>
      <c r="B858" s="103">
        <f t="shared" si="487"/>
        <v>190.80284603999999</v>
      </c>
      <c r="C858" s="180">
        <f t="shared" si="505"/>
        <v>175.77279666580176</v>
      </c>
      <c r="D858" s="104">
        <f t="shared" si="496"/>
        <v>1143.3130000000001</v>
      </c>
      <c r="E858" s="105">
        <f t="shared" si="482"/>
        <v>1146.575</v>
      </c>
      <c r="F858" s="106">
        <f t="shared" si="483"/>
        <v>45677</v>
      </c>
      <c r="G858" s="107">
        <f t="shared" si="488"/>
        <v>2.8531119649648495E-3</v>
      </c>
      <c r="H858" s="108">
        <f t="shared" si="501"/>
        <v>45736</v>
      </c>
      <c r="I858" s="108">
        <f t="shared" si="489"/>
        <v>45736</v>
      </c>
      <c r="J858" s="109">
        <f t="shared" si="497"/>
        <v>18</v>
      </c>
      <c r="K858" s="109">
        <f t="shared" si="486"/>
        <v>16</v>
      </c>
      <c r="L858" s="8">
        <f t="shared" si="498"/>
        <v>1.00253569</v>
      </c>
      <c r="M858" s="110">
        <f t="shared" si="485"/>
        <v>1.00285311</v>
      </c>
      <c r="N858" s="110">
        <f t="shared" si="480"/>
        <v>1.0726073631114887</v>
      </c>
      <c r="O858" s="103">
        <f t="shared" si="484"/>
        <v>1.0753271600000001</v>
      </c>
      <c r="P858" s="103">
        <f t="shared" si="490"/>
        <v>189.01326223999999</v>
      </c>
      <c r="Q858" s="11">
        <f t="shared" si="504"/>
        <v>0</v>
      </c>
      <c r="R858" s="30">
        <f t="shared" si="499"/>
        <v>0</v>
      </c>
      <c r="S858" s="8">
        <f t="shared" si="491"/>
        <v>0</v>
      </c>
      <c r="T858" s="113">
        <f t="shared" si="500"/>
        <v>0.16</v>
      </c>
      <c r="U858" s="111">
        <f t="shared" si="481"/>
        <v>16</v>
      </c>
      <c r="V858" s="111">
        <v>252</v>
      </c>
      <c r="W858" s="110">
        <f t="shared" si="492"/>
        <v>1.0094680330000001</v>
      </c>
      <c r="X858" s="103">
        <f t="shared" si="493"/>
        <v>1.7895837999999999</v>
      </c>
      <c r="Y858" s="103">
        <f t="shared" si="494"/>
        <v>0</v>
      </c>
      <c r="Z858" s="114" t="str">
        <f t="shared" si="502"/>
        <v>A+J=</v>
      </c>
      <c r="AA858" s="108">
        <f t="shared" si="503"/>
        <v>45736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22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3"/>
      <c r="DH858" s="1"/>
      <c r="DI858" s="1"/>
      <c r="DJ858" s="1"/>
      <c r="DK858" s="1"/>
      <c r="DL858" s="1"/>
      <c r="DM858" s="1"/>
      <c r="DN858" s="1"/>
      <c r="DO858" s="1"/>
      <c r="DP858" s="1"/>
      <c r="DQ858" s="4"/>
      <c r="DR858" s="1"/>
      <c r="DS858" s="1"/>
      <c r="DT858" s="1"/>
      <c r="DU858" s="1"/>
      <c r="DV858" s="1"/>
      <c r="DW858" s="1"/>
    </row>
    <row r="859" spans="1:127" ht="15" x14ac:dyDescent="0.2">
      <c r="A859" s="102">
        <f t="shared" si="495"/>
        <v>45735</v>
      </c>
      <c r="B859" s="103">
        <f t="shared" si="487"/>
        <v>190.94547711999999</v>
      </c>
      <c r="C859" s="180">
        <f t="shared" si="505"/>
        <v>175.77279666580176</v>
      </c>
      <c r="D859" s="104">
        <f t="shared" si="496"/>
        <v>1143.3130000000001</v>
      </c>
      <c r="E859" s="105">
        <f t="shared" si="482"/>
        <v>1146.575</v>
      </c>
      <c r="F859" s="106">
        <f t="shared" si="483"/>
        <v>45677</v>
      </c>
      <c r="G859" s="107">
        <f t="shared" si="488"/>
        <v>2.8531119649648495E-3</v>
      </c>
      <c r="H859" s="108">
        <f t="shared" si="501"/>
        <v>45736</v>
      </c>
      <c r="I859" s="108">
        <f t="shared" si="489"/>
        <v>45736</v>
      </c>
      <c r="J859" s="109">
        <f t="shared" si="497"/>
        <v>18</v>
      </c>
      <c r="K859" s="109">
        <f t="shared" si="486"/>
        <v>17</v>
      </c>
      <c r="L859" s="8">
        <f t="shared" si="498"/>
        <v>1.00269439</v>
      </c>
      <c r="M859" s="110">
        <f t="shared" si="485"/>
        <v>1.00285311</v>
      </c>
      <c r="N859" s="110">
        <f t="shared" si="480"/>
        <v>1.0726073631114887</v>
      </c>
      <c r="O859" s="103">
        <f t="shared" si="484"/>
        <v>1.0754973800000001</v>
      </c>
      <c r="P859" s="103">
        <f t="shared" si="490"/>
        <v>189.04318228</v>
      </c>
      <c r="Q859" s="11">
        <f t="shared" si="504"/>
        <v>0</v>
      </c>
      <c r="R859" s="30">
        <f t="shared" si="499"/>
        <v>0</v>
      </c>
      <c r="S859" s="8">
        <f t="shared" si="491"/>
        <v>0</v>
      </c>
      <c r="T859" s="113">
        <f t="shared" si="500"/>
        <v>0.16</v>
      </c>
      <c r="U859" s="111">
        <f t="shared" si="481"/>
        <v>17</v>
      </c>
      <c r="V859" s="111">
        <v>252</v>
      </c>
      <c r="W859" s="110">
        <f t="shared" si="492"/>
        <v>1.0100627529999999</v>
      </c>
      <c r="X859" s="103">
        <f t="shared" si="493"/>
        <v>1.9022948399999999</v>
      </c>
      <c r="Y859" s="103">
        <f t="shared" si="494"/>
        <v>0</v>
      </c>
      <c r="Z859" s="114" t="str">
        <f t="shared" si="502"/>
        <v>A+J=</v>
      </c>
      <c r="AA859" s="108">
        <f t="shared" si="503"/>
        <v>45736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22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3"/>
      <c r="DH859" s="1"/>
      <c r="DI859" s="1"/>
      <c r="DJ859" s="1"/>
      <c r="DK859" s="1"/>
      <c r="DL859" s="1"/>
      <c r="DM859" s="1"/>
      <c r="DN859" s="1"/>
      <c r="DO859" s="1"/>
      <c r="DP859" s="1"/>
      <c r="DQ859" s="4"/>
      <c r="DR859" s="1"/>
      <c r="DS859" s="1"/>
      <c r="DT859" s="1"/>
      <c r="DU859" s="1"/>
      <c r="DV859" s="1"/>
      <c r="DW859" s="1"/>
    </row>
    <row r="860" spans="1:127" ht="15" x14ac:dyDescent="0.2">
      <c r="A860" s="102">
        <f t="shared" si="495"/>
        <v>45736</v>
      </c>
      <c r="B860" s="103">
        <f t="shared" si="487"/>
        <v>191.08821354</v>
      </c>
      <c r="C860" s="180">
        <f t="shared" si="505"/>
        <v>175.77279666580176</v>
      </c>
      <c r="D860" s="104">
        <f t="shared" si="496"/>
        <v>1143.3130000000001</v>
      </c>
      <c r="E860" s="105">
        <f t="shared" si="482"/>
        <v>1146.575</v>
      </c>
      <c r="F860" s="106">
        <f t="shared" si="483"/>
        <v>45677</v>
      </c>
      <c r="G860" s="107">
        <f t="shared" si="488"/>
        <v>2.8531119649648495E-3</v>
      </c>
      <c r="H860" s="108">
        <f t="shared" si="501"/>
        <v>45769</v>
      </c>
      <c r="I860" s="108">
        <f t="shared" si="489"/>
        <v>45736</v>
      </c>
      <c r="J860" s="109">
        <f t="shared" si="497"/>
        <v>18</v>
      </c>
      <c r="K860" s="109">
        <f t="shared" si="486"/>
        <v>18</v>
      </c>
      <c r="L860" s="8">
        <f t="shared" si="498"/>
        <v>1.00285311</v>
      </c>
      <c r="M860" s="110">
        <f t="shared" si="485"/>
        <v>1.00285311</v>
      </c>
      <c r="N860" s="110">
        <f t="shared" si="480"/>
        <v>1.0726073631114887</v>
      </c>
      <c r="O860" s="103">
        <f t="shared" si="484"/>
        <v>1.0756676199999999</v>
      </c>
      <c r="P860" s="103">
        <f t="shared" si="490"/>
        <v>189.07310584999999</v>
      </c>
      <c r="Q860" s="11">
        <f t="shared" si="504"/>
        <v>28</v>
      </c>
      <c r="R860" s="30">
        <f t="shared" si="499"/>
        <v>8.6681999999999995E-2</v>
      </c>
      <c r="S860" s="8">
        <f t="shared" si="491"/>
        <v>16.38923496</v>
      </c>
      <c r="T860" s="113">
        <f t="shared" si="500"/>
        <v>0.16</v>
      </c>
      <c r="U860" s="111">
        <f t="shared" si="481"/>
        <v>18</v>
      </c>
      <c r="V860" s="111">
        <v>252</v>
      </c>
      <c r="W860" s="110">
        <f t="shared" si="492"/>
        <v>1.0106578230000001</v>
      </c>
      <c r="X860" s="103">
        <f t="shared" si="493"/>
        <v>2.0151076899999998</v>
      </c>
      <c r="Y860" s="103">
        <f t="shared" si="494"/>
        <v>18.40434265</v>
      </c>
      <c r="Z860" s="114" t="str">
        <f t="shared" si="502"/>
        <v>A+J=</v>
      </c>
      <c r="AA860" s="108">
        <f t="shared" si="503"/>
        <v>45736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22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3"/>
      <c r="DH860" s="1"/>
      <c r="DI860" s="1"/>
      <c r="DJ860" s="1"/>
      <c r="DK860" s="1"/>
      <c r="DL860" s="1"/>
      <c r="DM860" s="1"/>
      <c r="DN860" s="1"/>
      <c r="DO860" s="1"/>
      <c r="DP860" s="1"/>
      <c r="DQ860" s="4"/>
      <c r="DR860" s="1"/>
      <c r="DS860" s="1"/>
      <c r="DT860" s="1"/>
      <c r="DU860" s="1"/>
      <c r="DV860" s="1"/>
      <c r="DW860" s="1"/>
    </row>
    <row r="861" spans="1:127" ht="15" x14ac:dyDescent="0.2">
      <c r="A861" s="102">
        <f t="shared" si="495"/>
        <v>45737</v>
      </c>
      <c r="B861" s="103">
        <f t="shared" si="487"/>
        <v>172.80904870000001</v>
      </c>
      <c r="C861" s="180">
        <f t="shared" si="505"/>
        <v>160.53645910643561</v>
      </c>
      <c r="D861" s="104">
        <f t="shared" si="496"/>
        <v>1143.3130000000001</v>
      </c>
      <c r="E861" s="105">
        <f t="shared" si="482"/>
        <v>1146.575</v>
      </c>
      <c r="F861" s="106">
        <f t="shared" si="483"/>
        <v>45708</v>
      </c>
      <c r="G861" s="107">
        <f t="shared" si="488"/>
        <v>2.8531119649648495E-3</v>
      </c>
      <c r="H861" s="108">
        <f t="shared" si="501"/>
        <v>45769</v>
      </c>
      <c r="I861" s="108">
        <f t="shared" si="489"/>
        <v>45769</v>
      </c>
      <c r="J861" s="109">
        <f t="shared" si="497"/>
        <v>21</v>
      </c>
      <c r="K861" s="109">
        <f t="shared" si="486"/>
        <v>1</v>
      </c>
      <c r="L861" s="8">
        <f t="shared" si="498"/>
        <v>1.0001356699999999</v>
      </c>
      <c r="M861" s="110">
        <f t="shared" si="485"/>
        <v>1.00285311</v>
      </c>
      <c r="N861" s="110">
        <f t="shared" si="480"/>
        <v>1.0756676299052557</v>
      </c>
      <c r="O861" s="103">
        <f t="shared" si="484"/>
        <v>1.0758135600000001</v>
      </c>
      <c r="P861" s="103">
        <f t="shared" si="490"/>
        <v>172.70729958000001</v>
      </c>
      <c r="Q861" s="11">
        <f t="shared" si="504"/>
        <v>0</v>
      </c>
      <c r="R861" s="30">
        <f t="shared" si="499"/>
        <v>0</v>
      </c>
      <c r="S861" s="8">
        <f t="shared" si="491"/>
        <v>0</v>
      </c>
      <c r="T861" s="113">
        <f t="shared" si="500"/>
        <v>0.16</v>
      </c>
      <c r="U861" s="111">
        <f t="shared" si="481"/>
        <v>1</v>
      </c>
      <c r="V861" s="111">
        <v>252</v>
      </c>
      <c r="W861" s="110">
        <f t="shared" si="492"/>
        <v>1.0005891419999999</v>
      </c>
      <c r="X861" s="103">
        <f t="shared" si="493"/>
        <v>0.10174912</v>
      </c>
      <c r="Y861" s="103">
        <f t="shared" si="494"/>
        <v>0</v>
      </c>
      <c r="Z861" s="114" t="str">
        <f t="shared" si="502"/>
        <v>A+J=</v>
      </c>
      <c r="AA861" s="108">
        <f t="shared" si="503"/>
        <v>45769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22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3"/>
      <c r="DH861" s="1"/>
      <c r="DI861" s="1"/>
      <c r="DJ861" s="1"/>
      <c r="DK861" s="1"/>
      <c r="DL861" s="1"/>
      <c r="DM861" s="1"/>
      <c r="DN861" s="1"/>
      <c r="DO861" s="1"/>
      <c r="DP861" s="1"/>
      <c r="DQ861" s="4"/>
      <c r="DR861" s="1"/>
      <c r="DS861" s="1"/>
      <c r="DT861" s="1"/>
      <c r="DU861" s="1"/>
      <c r="DV861" s="1"/>
      <c r="DW861" s="1"/>
    </row>
    <row r="862" spans="1:127" ht="15" x14ac:dyDescent="0.2">
      <c r="A862" s="102">
        <f t="shared" si="495"/>
        <v>45738</v>
      </c>
      <c r="B862" s="103">
        <f t="shared" si="487"/>
        <v>172.93431870000001</v>
      </c>
      <c r="C862" s="180">
        <f t="shared" si="505"/>
        <v>160.53645910643561</v>
      </c>
      <c r="D862" s="104">
        <f t="shared" si="496"/>
        <v>1143.3130000000001</v>
      </c>
      <c r="E862" s="105">
        <f t="shared" si="482"/>
        <v>1146.575</v>
      </c>
      <c r="F862" s="106">
        <f t="shared" si="483"/>
        <v>45708</v>
      </c>
      <c r="G862" s="107">
        <f t="shared" si="488"/>
        <v>2.8531119649648495E-3</v>
      </c>
      <c r="H862" s="108">
        <f t="shared" si="501"/>
        <v>45769</v>
      </c>
      <c r="I862" s="108">
        <f t="shared" si="489"/>
        <v>45769</v>
      </c>
      <c r="J862" s="109">
        <f t="shared" si="497"/>
        <v>21</v>
      </c>
      <c r="K862" s="109">
        <f t="shared" si="486"/>
        <v>2</v>
      </c>
      <c r="L862" s="8">
        <f t="shared" si="498"/>
        <v>1.0002713700000001</v>
      </c>
      <c r="M862" s="110">
        <f t="shared" si="485"/>
        <v>1.00285311</v>
      </c>
      <c r="N862" s="110">
        <f t="shared" si="480"/>
        <v>1.0756676299052557</v>
      </c>
      <c r="O862" s="103">
        <f t="shared" si="484"/>
        <v>1.07595953</v>
      </c>
      <c r="P862" s="103">
        <f t="shared" si="490"/>
        <v>172.73073307999999</v>
      </c>
      <c r="Q862" s="11">
        <f t="shared" si="504"/>
        <v>0</v>
      </c>
      <c r="R862" s="30">
        <f t="shared" si="499"/>
        <v>0</v>
      </c>
      <c r="S862" s="8">
        <f t="shared" si="491"/>
        <v>0</v>
      </c>
      <c r="T862" s="113">
        <f t="shared" si="500"/>
        <v>0.16</v>
      </c>
      <c r="U862" s="111">
        <f t="shared" si="481"/>
        <v>2</v>
      </c>
      <c r="V862" s="111">
        <v>252</v>
      </c>
      <c r="W862" s="110">
        <f t="shared" si="492"/>
        <v>1.0011786300000001</v>
      </c>
      <c r="X862" s="103">
        <f t="shared" si="493"/>
        <v>0.20358561999999999</v>
      </c>
      <c r="Y862" s="103">
        <f t="shared" si="494"/>
        <v>0</v>
      </c>
      <c r="Z862" s="114" t="str">
        <f t="shared" si="502"/>
        <v>A+J=</v>
      </c>
      <c r="AA862" s="108">
        <f t="shared" si="503"/>
        <v>45769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22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3"/>
      <c r="DH862" s="1"/>
      <c r="DI862" s="1"/>
      <c r="DJ862" s="1"/>
      <c r="DK862" s="1"/>
      <c r="DL862" s="1"/>
      <c r="DM862" s="1"/>
      <c r="DN862" s="1"/>
      <c r="DO862" s="1"/>
      <c r="DP862" s="1"/>
      <c r="DQ862" s="4"/>
      <c r="DR862" s="1"/>
      <c r="DS862" s="1"/>
      <c r="DT862" s="1"/>
      <c r="DU862" s="1"/>
      <c r="DV862" s="1"/>
      <c r="DW862" s="1"/>
    </row>
    <row r="863" spans="1:127" ht="15" x14ac:dyDescent="0.2">
      <c r="A863" s="102">
        <f t="shared" si="495"/>
        <v>45739</v>
      </c>
      <c r="B863" s="103">
        <f t="shared" si="487"/>
        <v>172.93431870000001</v>
      </c>
      <c r="C863" s="180">
        <f t="shared" si="505"/>
        <v>160.53645910643561</v>
      </c>
      <c r="D863" s="104">
        <f t="shared" si="496"/>
        <v>1143.3130000000001</v>
      </c>
      <c r="E863" s="105">
        <f t="shared" si="482"/>
        <v>1146.575</v>
      </c>
      <c r="F863" s="106">
        <f t="shared" si="483"/>
        <v>45708</v>
      </c>
      <c r="G863" s="107">
        <f t="shared" si="488"/>
        <v>2.8531119649648495E-3</v>
      </c>
      <c r="H863" s="108">
        <f t="shared" si="501"/>
        <v>45769</v>
      </c>
      <c r="I863" s="108">
        <f t="shared" si="489"/>
        <v>45769</v>
      </c>
      <c r="J863" s="109">
        <f t="shared" si="497"/>
        <v>21</v>
      </c>
      <c r="K863" s="109">
        <f t="shared" si="486"/>
        <v>2</v>
      </c>
      <c r="L863" s="8">
        <f t="shared" si="498"/>
        <v>1.0002713700000001</v>
      </c>
      <c r="M863" s="110">
        <f t="shared" si="485"/>
        <v>1.00285311</v>
      </c>
      <c r="N863" s="110">
        <f t="shared" ref="N863:N926" si="506">IF(I863&gt;I862,N862*M863,N862)</f>
        <v>1.0756676299052557</v>
      </c>
      <c r="O863" s="103">
        <f t="shared" si="484"/>
        <v>1.07595953</v>
      </c>
      <c r="P863" s="103">
        <f t="shared" si="490"/>
        <v>172.73073307999999</v>
      </c>
      <c r="Q863" s="11">
        <f t="shared" si="504"/>
        <v>0</v>
      </c>
      <c r="R863" s="30">
        <f t="shared" si="499"/>
        <v>0</v>
      </c>
      <c r="S863" s="8">
        <f t="shared" si="491"/>
        <v>0</v>
      </c>
      <c r="T863" s="113">
        <f t="shared" si="500"/>
        <v>0.16</v>
      </c>
      <c r="U863" s="111">
        <f t="shared" si="481"/>
        <v>2</v>
      </c>
      <c r="V863" s="111">
        <v>252</v>
      </c>
      <c r="W863" s="110">
        <f t="shared" si="492"/>
        <v>1.0011786300000001</v>
      </c>
      <c r="X863" s="103">
        <f t="shared" si="493"/>
        <v>0.20358561999999999</v>
      </c>
      <c r="Y863" s="103">
        <f t="shared" si="494"/>
        <v>0</v>
      </c>
      <c r="Z863" s="114" t="str">
        <f t="shared" si="502"/>
        <v>A+J=</v>
      </c>
      <c r="AA863" s="108">
        <f t="shared" si="503"/>
        <v>45769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22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3"/>
      <c r="DH863" s="1"/>
      <c r="DI863" s="1"/>
      <c r="DJ863" s="1"/>
      <c r="DK863" s="1"/>
      <c r="DL863" s="1"/>
      <c r="DM863" s="1"/>
      <c r="DN863" s="1"/>
      <c r="DO863" s="1"/>
      <c r="DP863" s="1"/>
      <c r="DQ863" s="4"/>
      <c r="DR863" s="1"/>
      <c r="DS863" s="1"/>
      <c r="DT863" s="1"/>
      <c r="DU863" s="1"/>
      <c r="DV863" s="1"/>
      <c r="DW863" s="1"/>
    </row>
    <row r="864" spans="1:127" ht="15" x14ac:dyDescent="0.2">
      <c r="A864" s="102">
        <f t="shared" si="495"/>
        <v>45740</v>
      </c>
      <c r="B864" s="103">
        <f t="shared" si="487"/>
        <v>172.93431870000001</v>
      </c>
      <c r="C864" s="180">
        <f t="shared" si="505"/>
        <v>160.53645910643561</v>
      </c>
      <c r="D864" s="104">
        <f t="shared" si="496"/>
        <v>1143.3130000000001</v>
      </c>
      <c r="E864" s="105">
        <f t="shared" si="482"/>
        <v>1146.575</v>
      </c>
      <c r="F864" s="106">
        <f t="shared" si="483"/>
        <v>45708</v>
      </c>
      <c r="G864" s="107">
        <f t="shared" si="488"/>
        <v>2.8531119649648495E-3</v>
      </c>
      <c r="H864" s="108">
        <f t="shared" si="501"/>
        <v>45769</v>
      </c>
      <c r="I864" s="108">
        <f t="shared" si="489"/>
        <v>45769</v>
      </c>
      <c r="J864" s="109">
        <f t="shared" si="497"/>
        <v>21</v>
      </c>
      <c r="K864" s="109">
        <f t="shared" si="486"/>
        <v>2</v>
      </c>
      <c r="L864" s="8">
        <f t="shared" si="498"/>
        <v>1.0002713700000001</v>
      </c>
      <c r="M864" s="110">
        <f t="shared" si="485"/>
        <v>1.00285311</v>
      </c>
      <c r="N864" s="110">
        <f t="shared" si="506"/>
        <v>1.0756676299052557</v>
      </c>
      <c r="O864" s="103">
        <f t="shared" si="484"/>
        <v>1.07595953</v>
      </c>
      <c r="P864" s="103">
        <f t="shared" si="490"/>
        <v>172.73073307999999</v>
      </c>
      <c r="Q864" s="11">
        <f t="shared" si="504"/>
        <v>0</v>
      </c>
      <c r="R864" s="30">
        <f t="shared" si="499"/>
        <v>0</v>
      </c>
      <c r="S864" s="8">
        <f t="shared" si="491"/>
        <v>0</v>
      </c>
      <c r="T864" s="113">
        <f t="shared" si="500"/>
        <v>0.16</v>
      </c>
      <c r="U864" s="111">
        <f t="shared" si="481"/>
        <v>2</v>
      </c>
      <c r="V864" s="111">
        <v>252</v>
      </c>
      <c r="W864" s="110">
        <f t="shared" si="492"/>
        <v>1.0011786300000001</v>
      </c>
      <c r="X864" s="103">
        <f t="shared" si="493"/>
        <v>0.20358561999999999</v>
      </c>
      <c r="Y864" s="103">
        <f t="shared" si="494"/>
        <v>0</v>
      </c>
      <c r="Z864" s="114" t="str">
        <f t="shared" si="502"/>
        <v>A+J=</v>
      </c>
      <c r="AA864" s="108">
        <f t="shared" si="503"/>
        <v>45769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22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3"/>
      <c r="DH864" s="1"/>
      <c r="DI864" s="1"/>
      <c r="DJ864" s="1"/>
      <c r="DK864" s="1"/>
      <c r="DL864" s="1"/>
      <c r="DM864" s="1"/>
      <c r="DN864" s="1"/>
      <c r="DO864" s="1"/>
      <c r="DP864" s="1"/>
      <c r="DQ864" s="4"/>
      <c r="DR864" s="1"/>
      <c r="DS864" s="1"/>
      <c r="DT864" s="1"/>
      <c r="DU864" s="1"/>
      <c r="DV864" s="1"/>
      <c r="DW864" s="1"/>
    </row>
    <row r="865" spans="1:127" ht="15" x14ac:dyDescent="0.2">
      <c r="A865" s="102">
        <f t="shared" si="495"/>
        <v>45741</v>
      </c>
      <c r="B865" s="103">
        <f t="shared" si="487"/>
        <v>173.05967824000001</v>
      </c>
      <c r="C865" s="180">
        <f t="shared" si="505"/>
        <v>160.53645910643561</v>
      </c>
      <c r="D865" s="104">
        <f t="shared" si="496"/>
        <v>1143.3130000000001</v>
      </c>
      <c r="E865" s="105">
        <f t="shared" si="482"/>
        <v>1146.575</v>
      </c>
      <c r="F865" s="106">
        <f t="shared" si="483"/>
        <v>45708</v>
      </c>
      <c r="G865" s="107">
        <f t="shared" si="488"/>
        <v>2.8531119649648495E-3</v>
      </c>
      <c r="H865" s="108">
        <f t="shared" si="501"/>
        <v>45769</v>
      </c>
      <c r="I865" s="108">
        <f t="shared" si="489"/>
        <v>45769</v>
      </c>
      <c r="J865" s="109">
        <f t="shared" si="497"/>
        <v>21</v>
      </c>
      <c r="K865" s="109">
        <f t="shared" si="486"/>
        <v>3</v>
      </c>
      <c r="L865" s="8">
        <f t="shared" si="498"/>
        <v>1.00040708</v>
      </c>
      <c r="M865" s="110">
        <f t="shared" si="485"/>
        <v>1.00285311</v>
      </c>
      <c r="N865" s="110">
        <f t="shared" si="506"/>
        <v>1.0756676299052557</v>
      </c>
      <c r="O865" s="103">
        <f t="shared" si="484"/>
        <v>1.0761055100000001</v>
      </c>
      <c r="P865" s="103">
        <f t="shared" si="490"/>
        <v>172.75416820000001</v>
      </c>
      <c r="Q865" s="11">
        <f t="shared" si="504"/>
        <v>0</v>
      </c>
      <c r="R865" s="30">
        <f t="shared" si="499"/>
        <v>0</v>
      </c>
      <c r="S865" s="8">
        <f t="shared" si="491"/>
        <v>0</v>
      </c>
      <c r="T865" s="113">
        <f t="shared" si="500"/>
        <v>0.16</v>
      </c>
      <c r="U865" s="111">
        <f t="shared" si="481"/>
        <v>3</v>
      </c>
      <c r="V865" s="111">
        <v>252</v>
      </c>
      <c r="W865" s="110">
        <f t="shared" si="492"/>
        <v>1.001768467</v>
      </c>
      <c r="X865" s="103">
        <f t="shared" si="493"/>
        <v>0.30551003999999998</v>
      </c>
      <c r="Y865" s="103">
        <f t="shared" si="494"/>
        <v>0</v>
      </c>
      <c r="Z865" s="114" t="str">
        <f t="shared" si="502"/>
        <v>A+J=</v>
      </c>
      <c r="AA865" s="108">
        <f t="shared" si="503"/>
        <v>45769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22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3"/>
      <c r="DH865" s="1"/>
      <c r="DI865" s="1"/>
      <c r="DJ865" s="1"/>
      <c r="DK865" s="1"/>
      <c r="DL865" s="1"/>
      <c r="DM865" s="1"/>
      <c r="DN865" s="1"/>
      <c r="DO865" s="1"/>
      <c r="DP865" s="1"/>
      <c r="DQ865" s="4"/>
      <c r="DR865" s="1"/>
      <c r="DS865" s="1"/>
      <c r="DT865" s="1"/>
      <c r="DU865" s="1"/>
      <c r="DV865" s="1"/>
      <c r="DW865" s="1"/>
    </row>
    <row r="866" spans="1:127" ht="15" x14ac:dyDescent="0.2">
      <c r="A866" s="102">
        <f t="shared" si="495"/>
        <v>45742</v>
      </c>
      <c r="B866" s="103">
        <f t="shared" si="487"/>
        <v>173.18513002</v>
      </c>
      <c r="C866" s="180">
        <f t="shared" si="505"/>
        <v>160.53645910643561</v>
      </c>
      <c r="D866" s="104">
        <f t="shared" si="496"/>
        <v>1143.3130000000001</v>
      </c>
      <c r="E866" s="105">
        <f t="shared" si="482"/>
        <v>1146.575</v>
      </c>
      <c r="F866" s="106">
        <f t="shared" si="483"/>
        <v>45708</v>
      </c>
      <c r="G866" s="107">
        <f t="shared" si="488"/>
        <v>2.8531119649648495E-3</v>
      </c>
      <c r="H866" s="108">
        <f t="shared" si="501"/>
        <v>45769</v>
      </c>
      <c r="I866" s="108">
        <f t="shared" si="489"/>
        <v>45769</v>
      </c>
      <c r="J866" s="109">
        <f t="shared" si="497"/>
        <v>21</v>
      </c>
      <c r="K866" s="109">
        <f t="shared" si="486"/>
        <v>4</v>
      </c>
      <c r="L866" s="8">
        <f t="shared" si="498"/>
        <v>1.0005428199999999</v>
      </c>
      <c r="M866" s="110">
        <f t="shared" si="485"/>
        <v>1.00285311</v>
      </c>
      <c r="N866" s="110">
        <f t="shared" si="506"/>
        <v>1.0756676299052557</v>
      </c>
      <c r="O866" s="103">
        <f t="shared" si="484"/>
        <v>1.07625152</v>
      </c>
      <c r="P866" s="103">
        <f t="shared" si="490"/>
        <v>172.77760812</v>
      </c>
      <c r="Q866" s="11">
        <f t="shared" si="504"/>
        <v>0</v>
      </c>
      <c r="R866" s="30">
        <f t="shared" si="499"/>
        <v>0</v>
      </c>
      <c r="S866" s="8">
        <f t="shared" si="491"/>
        <v>0</v>
      </c>
      <c r="T866" s="113">
        <f t="shared" si="500"/>
        <v>0.16</v>
      </c>
      <c r="U866" s="111">
        <f t="shared" si="481"/>
        <v>4</v>
      </c>
      <c r="V866" s="111">
        <v>252</v>
      </c>
      <c r="W866" s="110">
        <f t="shared" si="492"/>
        <v>1.0023586499999999</v>
      </c>
      <c r="X866" s="103">
        <f t="shared" si="493"/>
        <v>0.40752189999999999</v>
      </c>
      <c r="Y866" s="103">
        <f t="shared" si="494"/>
        <v>0</v>
      </c>
      <c r="Z866" s="114" t="str">
        <f t="shared" si="502"/>
        <v>A+J=</v>
      </c>
      <c r="AA866" s="108">
        <f t="shared" si="503"/>
        <v>45769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22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3"/>
      <c r="DH866" s="1"/>
      <c r="DI866" s="1"/>
      <c r="DJ866" s="1"/>
      <c r="DK866" s="1"/>
      <c r="DL866" s="1"/>
      <c r="DM866" s="1"/>
      <c r="DN866" s="1"/>
      <c r="DO866" s="1"/>
      <c r="DP866" s="1"/>
      <c r="DQ866" s="4"/>
      <c r="DR866" s="1"/>
      <c r="DS866" s="1"/>
      <c r="DT866" s="1"/>
      <c r="DU866" s="1"/>
      <c r="DV866" s="1"/>
      <c r="DW866" s="1"/>
    </row>
    <row r="867" spans="1:127" ht="15" x14ac:dyDescent="0.2">
      <c r="A867" s="102">
        <f t="shared" si="495"/>
        <v>45743</v>
      </c>
      <c r="B867" s="103">
        <f t="shared" si="487"/>
        <v>173.31067139999999</v>
      </c>
      <c r="C867" s="180">
        <f t="shared" si="505"/>
        <v>160.53645910643561</v>
      </c>
      <c r="D867" s="104">
        <f t="shared" si="496"/>
        <v>1143.3130000000001</v>
      </c>
      <c r="E867" s="105">
        <f t="shared" si="482"/>
        <v>1146.575</v>
      </c>
      <c r="F867" s="106">
        <f t="shared" si="483"/>
        <v>45708</v>
      </c>
      <c r="G867" s="107">
        <f t="shared" si="488"/>
        <v>2.8531119649648495E-3</v>
      </c>
      <c r="H867" s="108">
        <f t="shared" si="501"/>
        <v>45769</v>
      </c>
      <c r="I867" s="108">
        <f t="shared" si="489"/>
        <v>45769</v>
      </c>
      <c r="J867" s="109">
        <f t="shared" si="497"/>
        <v>21</v>
      </c>
      <c r="K867" s="109">
        <f t="shared" si="486"/>
        <v>5</v>
      </c>
      <c r="L867" s="8">
        <f t="shared" si="498"/>
        <v>1.00067857</v>
      </c>
      <c r="M867" s="110">
        <f t="shared" si="485"/>
        <v>1.00285311</v>
      </c>
      <c r="N867" s="110">
        <f t="shared" si="506"/>
        <v>1.0756676299052557</v>
      </c>
      <c r="O867" s="103">
        <f t="shared" si="484"/>
        <v>1.0763975400000001</v>
      </c>
      <c r="P867" s="103">
        <f t="shared" si="490"/>
        <v>172.80104965999999</v>
      </c>
      <c r="Q867" s="11">
        <f t="shared" si="504"/>
        <v>0</v>
      </c>
      <c r="R867" s="30">
        <f t="shared" si="499"/>
        <v>0</v>
      </c>
      <c r="S867" s="8">
        <f t="shared" si="491"/>
        <v>0</v>
      </c>
      <c r="T867" s="113">
        <f t="shared" si="500"/>
        <v>0.16</v>
      </c>
      <c r="U867" s="111">
        <f t="shared" si="481"/>
        <v>5</v>
      </c>
      <c r="V867" s="111">
        <v>252</v>
      </c>
      <c r="W867" s="110">
        <f t="shared" si="492"/>
        <v>1.0029491820000001</v>
      </c>
      <c r="X867" s="103">
        <f t="shared" si="493"/>
        <v>0.50962174000000005</v>
      </c>
      <c r="Y867" s="103">
        <f t="shared" si="494"/>
        <v>0</v>
      </c>
      <c r="Z867" s="114" t="str">
        <f t="shared" si="502"/>
        <v>A+J=</v>
      </c>
      <c r="AA867" s="108">
        <f t="shared" si="503"/>
        <v>45769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22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3"/>
      <c r="DH867" s="1"/>
      <c r="DI867" s="1"/>
      <c r="DJ867" s="1"/>
      <c r="DK867" s="1"/>
      <c r="DL867" s="1"/>
      <c r="DM867" s="1"/>
      <c r="DN867" s="1"/>
      <c r="DO867" s="1"/>
      <c r="DP867" s="1"/>
      <c r="DQ867" s="4"/>
      <c r="DR867" s="1"/>
      <c r="DS867" s="1"/>
      <c r="DT867" s="1"/>
      <c r="DU867" s="1"/>
      <c r="DV867" s="1"/>
      <c r="DW867" s="1"/>
    </row>
    <row r="868" spans="1:127" ht="15" x14ac:dyDescent="0.2">
      <c r="A868" s="102">
        <f t="shared" si="495"/>
        <v>45744</v>
      </c>
      <c r="B868" s="103">
        <f t="shared" si="487"/>
        <v>173.43630364999999</v>
      </c>
      <c r="C868" s="180">
        <f t="shared" si="505"/>
        <v>160.53645910643561</v>
      </c>
      <c r="D868" s="104">
        <f t="shared" si="496"/>
        <v>1143.3130000000001</v>
      </c>
      <c r="E868" s="105">
        <f t="shared" si="482"/>
        <v>1146.575</v>
      </c>
      <c r="F868" s="106">
        <f t="shared" si="483"/>
        <v>45708</v>
      </c>
      <c r="G868" s="107">
        <f t="shared" si="488"/>
        <v>2.8531119649648495E-3</v>
      </c>
      <c r="H868" s="108">
        <f t="shared" si="501"/>
        <v>45769</v>
      </c>
      <c r="I868" s="108">
        <f t="shared" si="489"/>
        <v>45769</v>
      </c>
      <c r="J868" s="109">
        <f t="shared" si="497"/>
        <v>21</v>
      </c>
      <c r="K868" s="109">
        <f t="shared" si="486"/>
        <v>6</v>
      </c>
      <c r="L868" s="8">
        <f t="shared" si="498"/>
        <v>1.00081434</v>
      </c>
      <c r="M868" s="110">
        <f t="shared" si="485"/>
        <v>1.00285311</v>
      </c>
      <c r="N868" s="110">
        <f t="shared" si="506"/>
        <v>1.0756676299052557</v>
      </c>
      <c r="O868" s="103">
        <f t="shared" si="484"/>
        <v>1.0765435800000001</v>
      </c>
      <c r="P868" s="103">
        <f t="shared" si="490"/>
        <v>172.82449439999999</v>
      </c>
      <c r="Q868" s="11">
        <f t="shared" si="504"/>
        <v>0</v>
      </c>
      <c r="R868" s="30">
        <f t="shared" si="499"/>
        <v>0</v>
      </c>
      <c r="S868" s="8">
        <f t="shared" si="491"/>
        <v>0</v>
      </c>
      <c r="T868" s="113">
        <f t="shared" si="500"/>
        <v>0.16</v>
      </c>
      <c r="U868" s="111">
        <f t="shared" si="481"/>
        <v>6</v>
      </c>
      <c r="V868" s="111">
        <v>252</v>
      </c>
      <c r="W868" s="110">
        <f t="shared" si="492"/>
        <v>1.003540061</v>
      </c>
      <c r="X868" s="103">
        <f t="shared" si="493"/>
        <v>0.61180924999999997</v>
      </c>
      <c r="Y868" s="103">
        <f t="shared" si="494"/>
        <v>0</v>
      </c>
      <c r="Z868" s="114" t="str">
        <f t="shared" si="502"/>
        <v>A+J=</v>
      </c>
      <c r="AA868" s="108">
        <f t="shared" si="503"/>
        <v>45769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22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3"/>
      <c r="DH868" s="1"/>
      <c r="DI868" s="1"/>
      <c r="DJ868" s="1"/>
      <c r="DK868" s="1"/>
      <c r="DL868" s="1"/>
      <c r="DM868" s="1"/>
      <c r="DN868" s="1"/>
      <c r="DO868" s="1"/>
      <c r="DP868" s="1"/>
      <c r="DQ868" s="4"/>
      <c r="DR868" s="1"/>
      <c r="DS868" s="1"/>
      <c r="DT868" s="1"/>
      <c r="DU868" s="1"/>
      <c r="DV868" s="1"/>
      <c r="DW868" s="1"/>
    </row>
    <row r="869" spans="1:127" ht="15" x14ac:dyDescent="0.2">
      <c r="A869" s="102">
        <f t="shared" si="495"/>
        <v>45745</v>
      </c>
      <c r="B869" s="103">
        <f t="shared" si="487"/>
        <v>173.56202859000001</v>
      </c>
      <c r="C869" s="180">
        <f t="shared" si="505"/>
        <v>160.53645910643561</v>
      </c>
      <c r="D869" s="104">
        <f t="shared" si="496"/>
        <v>1143.3130000000001</v>
      </c>
      <c r="E869" s="105">
        <f t="shared" si="482"/>
        <v>1146.575</v>
      </c>
      <c r="F869" s="106">
        <f t="shared" si="483"/>
        <v>45708</v>
      </c>
      <c r="G869" s="107">
        <f t="shared" si="488"/>
        <v>2.8531119649648495E-3</v>
      </c>
      <c r="H869" s="108">
        <f t="shared" si="501"/>
        <v>45769</v>
      </c>
      <c r="I869" s="108">
        <f t="shared" si="489"/>
        <v>45769</v>
      </c>
      <c r="J869" s="109">
        <f t="shared" si="497"/>
        <v>21</v>
      </c>
      <c r="K869" s="109">
        <f t="shared" si="486"/>
        <v>7</v>
      </c>
      <c r="L869" s="8">
        <f t="shared" si="498"/>
        <v>1.0009501300000001</v>
      </c>
      <c r="M869" s="110">
        <f t="shared" si="485"/>
        <v>1.00285311</v>
      </c>
      <c r="N869" s="110">
        <f t="shared" si="506"/>
        <v>1.0756676299052557</v>
      </c>
      <c r="O869" s="103">
        <f t="shared" si="484"/>
        <v>1.0766896500000001</v>
      </c>
      <c r="P869" s="103">
        <f t="shared" si="490"/>
        <v>172.84794396000001</v>
      </c>
      <c r="Q869" s="11">
        <f t="shared" si="504"/>
        <v>0</v>
      </c>
      <c r="R869" s="30">
        <f t="shared" si="499"/>
        <v>0</v>
      </c>
      <c r="S869" s="8">
        <f t="shared" si="491"/>
        <v>0</v>
      </c>
      <c r="T869" s="113">
        <f t="shared" si="500"/>
        <v>0.16</v>
      </c>
      <c r="U869" s="111">
        <f t="shared" ref="U869:U932" si="507">IF(Q868&gt;0,1,IF(K869=K868,U868,U868+1))</f>
        <v>7</v>
      </c>
      <c r="V869" s="111">
        <v>252</v>
      </c>
      <c r="W869" s="110">
        <f t="shared" si="492"/>
        <v>1.004131288</v>
      </c>
      <c r="X869" s="103">
        <f t="shared" si="493"/>
        <v>0.71408463</v>
      </c>
      <c r="Y869" s="103">
        <f t="shared" si="494"/>
        <v>0</v>
      </c>
      <c r="Z869" s="114" t="str">
        <f t="shared" si="502"/>
        <v>A+J=</v>
      </c>
      <c r="AA869" s="108">
        <f t="shared" si="503"/>
        <v>45769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22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3"/>
      <c r="DH869" s="1"/>
      <c r="DI869" s="1"/>
      <c r="DJ869" s="1"/>
      <c r="DK869" s="1"/>
      <c r="DL869" s="1"/>
      <c r="DM869" s="1"/>
      <c r="DN869" s="1"/>
      <c r="DO869" s="1"/>
      <c r="DP869" s="1"/>
      <c r="DQ869" s="4"/>
      <c r="DR869" s="1"/>
      <c r="DS869" s="1"/>
      <c r="DT869" s="1"/>
      <c r="DU869" s="1"/>
      <c r="DV869" s="1"/>
      <c r="DW869" s="1"/>
    </row>
    <row r="870" spans="1:127" ht="15" x14ac:dyDescent="0.2">
      <c r="A870" s="102">
        <f t="shared" si="495"/>
        <v>45746</v>
      </c>
      <c r="B870" s="103">
        <f t="shared" si="487"/>
        <v>173.56202859000001</v>
      </c>
      <c r="C870" s="180">
        <f t="shared" si="505"/>
        <v>160.53645910643561</v>
      </c>
      <c r="D870" s="104">
        <f t="shared" si="496"/>
        <v>1143.3130000000001</v>
      </c>
      <c r="E870" s="105">
        <f t="shared" si="482"/>
        <v>1146.575</v>
      </c>
      <c r="F870" s="106">
        <f t="shared" si="483"/>
        <v>45708</v>
      </c>
      <c r="G870" s="107">
        <f t="shared" si="488"/>
        <v>2.8531119649648495E-3</v>
      </c>
      <c r="H870" s="108">
        <f t="shared" si="501"/>
        <v>45769</v>
      </c>
      <c r="I870" s="108">
        <f t="shared" si="489"/>
        <v>45769</v>
      </c>
      <c r="J870" s="109">
        <f t="shared" si="497"/>
        <v>21</v>
      </c>
      <c r="K870" s="109">
        <f t="shared" si="486"/>
        <v>7</v>
      </c>
      <c r="L870" s="8">
        <f t="shared" si="498"/>
        <v>1.0009501300000001</v>
      </c>
      <c r="M870" s="110">
        <f t="shared" si="485"/>
        <v>1.00285311</v>
      </c>
      <c r="N870" s="110">
        <f t="shared" si="506"/>
        <v>1.0756676299052557</v>
      </c>
      <c r="O870" s="103">
        <f t="shared" si="484"/>
        <v>1.0766896500000001</v>
      </c>
      <c r="P870" s="103">
        <f t="shared" si="490"/>
        <v>172.84794396000001</v>
      </c>
      <c r="Q870" s="11">
        <f t="shared" si="504"/>
        <v>0</v>
      </c>
      <c r="R870" s="30">
        <f t="shared" si="499"/>
        <v>0</v>
      </c>
      <c r="S870" s="8">
        <f t="shared" si="491"/>
        <v>0</v>
      </c>
      <c r="T870" s="113">
        <f t="shared" si="500"/>
        <v>0.16</v>
      </c>
      <c r="U870" s="111">
        <f t="shared" si="507"/>
        <v>7</v>
      </c>
      <c r="V870" s="111">
        <v>252</v>
      </c>
      <c r="W870" s="110">
        <f t="shared" si="492"/>
        <v>1.004131288</v>
      </c>
      <c r="X870" s="103">
        <f t="shared" si="493"/>
        <v>0.71408463</v>
      </c>
      <c r="Y870" s="103">
        <f t="shared" si="494"/>
        <v>0</v>
      </c>
      <c r="Z870" s="114" t="str">
        <f t="shared" si="502"/>
        <v>A+J=</v>
      </c>
      <c r="AA870" s="108">
        <f t="shared" si="503"/>
        <v>45769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22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3"/>
      <c r="DH870" s="1"/>
      <c r="DI870" s="1"/>
      <c r="DJ870" s="1"/>
      <c r="DK870" s="1"/>
      <c r="DL870" s="1"/>
      <c r="DM870" s="1"/>
      <c r="DN870" s="1"/>
      <c r="DO870" s="1"/>
      <c r="DP870" s="1"/>
      <c r="DQ870" s="4"/>
      <c r="DR870" s="1"/>
      <c r="DS870" s="1"/>
      <c r="DT870" s="1"/>
      <c r="DU870" s="1"/>
      <c r="DV870" s="1"/>
      <c r="DW870" s="1"/>
    </row>
    <row r="871" spans="1:127" ht="15" x14ac:dyDescent="0.2">
      <c r="A871" s="102">
        <f t="shared" si="495"/>
        <v>45747</v>
      </c>
      <c r="B871" s="103">
        <f t="shared" si="487"/>
        <v>173.56202859000001</v>
      </c>
      <c r="C871" s="180">
        <f t="shared" si="505"/>
        <v>160.53645910643561</v>
      </c>
      <c r="D871" s="104">
        <f t="shared" si="496"/>
        <v>1143.3130000000001</v>
      </c>
      <c r="E871" s="105">
        <f t="shared" si="482"/>
        <v>1146.575</v>
      </c>
      <c r="F871" s="106">
        <f t="shared" si="483"/>
        <v>45708</v>
      </c>
      <c r="G871" s="107">
        <f t="shared" si="488"/>
        <v>2.8531119649648495E-3</v>
      </c>
      <c r="H871" s="108">
        <f t="shared" si="501"/>
        <v>45769</v>
      </c>
      <c r="I871" s="108">
        <f t="shared" si="489"/>
        <v>45769</v>
      </c>
      <c r="J871" s="109">
        <f t="shared" si="497"/>
        <v>21</v>
      </c>
      <c r="K871" s="109">
        <f t="shared" si="486"/>
        <v>7</v>
      </c>
      <c r="L871" s="8">
        <f t="shared" si="498"/>
        <v>1.0009501300000001</v>
      </c>
      <c r="M871" s="110">
        <f t="shared" si="485"/>
        <v>1.00285311</v>
      </c>
      <c r="N871" s="110">
        <f t="shared" si="506"/>
        <v>1.0756676299052557</v>
      </c>
      <c r="O871" s="103">
        <f t="shared" si="484"/>
        <v>1.0766896500000001</v>
      </c>
      <c r="P871" s="103">
        <f t="shared" si="490"/>
        <v>172.84794396000001</v>
      </c>
      <c r="Q871" s="11">
        <f t="shared" si="504"/>
        <v>0</v>
      </c>
      <c r="R871" s="30">
        <f t="shared" si="499"/>
        <v>0</v>
      </c>
      <c r="S871" s="8">
        <f t="shared" si="491"/>
        <v>0</v>
      </c>
      <c r="T871" s="113">
        <f t="shared" si="500"/>
        <v>0.16</v>
      </c>
      <c r="U871" s="111">
        <f t="shared" si="507"/>
        <v>7</v>
      </c>
      <c r="V871" s="111">
        <v>252</v>
      </c>
      <c r="W871" s="110">
        <f t="shared" si="492"/>
        <v>1.004131288</v>
      </c>
      <c r="X871" s="103">
        <f t="shared" si="493"/>
        <v>0.71408463</v>
      </c>
      <c r="Y871" s="103">
        <f t="shared" si="494"/>
        <v>0</v>
      </c>
      <c r="Z871" s="114" t="str">
        <f t="shared" si="502"/>
        <v>A+J=</v>
      </c>
      <c r="AA871" s="108">
        <f t="shared" si="503"/>
        <v>45769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22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3"/>
      <c r="DH871" s="1"/>
      <c r="DI871" s="1"/>
      <c r="DJ871" s="1"/>
      <c r="DK871" s="1"/>
      <c r="DL871" s="1"/>
      <c r="DM871" s="1"/>
      <c r="DN871" s="1"/>
      <c r="DO871" s="1"/>
      <c r="DP871" s="1"/>
      <c r="DQ871" s="4"/>
      <c r="DR871" s="1"/>
      <c r="DS871" s="1"/>
      <c r="DT871" s="1"/>
      <c r="DU871" s="1"/>
      <c r="DV871" s="1"/>
      <c r="DW871" s="1"/>
    </row>
    <row r="872" spans="1:127" ht="15" x14ac:dyDescent="0.2">
      <c r="A872" s="102">
        <f t="shared" si="495"/>
        <v>45748</v>
      </c>
      <c r="B872" s="103">
        <f t="shared" si="487"/>
        <v>173.68784481999998</v>
      </c>
      <c r="C872" s="180">
        <f t="shared" si="505"/>
        <v>160.53645910643561</v>
      </c>
      <c r="D872" s="104">
        <f t="shared" si="496"/>
        <v>1143.3130000000001</v>
      </c>
      <c r="E872" s="105">
        <f t="shared" ref="E872:E935" si="508">IF($K872=1,VLOOKUP($A871,$AO$10:$AS$165,4),E871)</f>
        <v>1146.575</v>
      </c>
      <c r="F872" s="106">
        <f t="shared" ref="F872:F935" si="509">IF($K872=1,VLOOKUP($A871,$AO$10:$AS$165,5),F871)</f>
        <v>45708</v>
      </c>
      <c r="G872" s="107">
        <f t="shared" si="488"/>
        <v>2.8531119649648495E-3</v>
      </c>
      <c r="H872" s="108">
        <f t="shared" si="501"/>
        <v>45769</v>
      </c>
      <c r="I872" s="108">
        <f t="shared" si="489"/>
        <v>45769</v>
      </c>
      <c r="J872" s="109">
        <f t="shared" si="497"/>
        <v>21</v>
      </c>
      <c r="K872" s="109">
        <f t="shared" si="486"/>
        <v>8</v>
      </c>
      <c r="L872" s="8">
        <f t="shared" si="498"/>
        <v>1.0010859400000001</v>
      </c>
      <c r="M872" s="110">
        <f t="shared" si="485"/>
        <v>1.00285311</v>
      </c>
      <c r="N872" s="110">
        <f t="shared" si="506"/>
        <v>1.0756676299052557</v>
      </c>
      <c r="O872" s="103">
        <f t="shared" si="484"/>
        <v>1.0768357399999999</v>
      </c>
      <c r="P872" s="103">
        <f t="shared" si="490"/>
        <v>172.87139672999999</v>
      </c>
      <c r="Q872" s="11">
        <f t="shared" si="504"/>
        <v>0</v>
      </c>
      <c r="R872" s="30">
        <f t="shared" si="499"/>
        <v>0</v>
      </c>
      <c r="S872" s="8">
        <f t="shared" si="491"/>
        <v>0</v>
      </c>
      <c r="T872" s="113">
        <f t="shared" si="500"/>
        <v>0.16</v>
      </c>
      <c r="U872" s="111">
        <f t="shared" si="507"/>
        <v>8</v>
      </c>
      <c r="V872" s="111">
        <v>252</v>
      </c>
      <c r="W872" s="110">
        <f t="shared" si="492"/>
        <v>1.0047228640000001</v>
      </c>
      <c r="X872" s="103">
        <f t="shared" si="493"/>
        <v>0.81644808999999996</v>
      </c>
      <c r="Y872" s="103">
        <f t="shared" si="494"/>
        <v>0</v>
      </c>
      <c r="Z872" s="114" t="str">
        <f t="shared" si="502"/>
        <v>A+J=</v>
      </c>
      <c r="AA872" s="108">
        <f t="shared" si="503"/>
        <v>45769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22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3"/>
      <c r="DH872" s="1"/>
      <c r="DI872" s="1"/>
      <c r="DJ872" s="1"/>
      <c r="DK872" s="1"/>
      <c r="DL872" s="1"/>
      <c r="DM872" s="1"/>
      <c r="DN872" s="1"/>
      <c r="DO872" s="1"/>
      <c r="DP872" s="1"/>
      <c r="DQ872" s="4"/>
      <c r="DR872" s="1"/>
      <c r="DS872" s="1"/>
      <c r="DT872" s="1"/>
      <c r="DU872" s="1"/>
      <c r="DV872" s="1"/>
      <c r="DW872" s="1"/>
    </row>
    <row r="873" spans="1:127" ht="15" x14ac:dyDescent="0.2">
      <c r="A873" s="102">
        <f t="shared" si="495"/>
        <v>45749</v>
      </c>
      <c r="B873" s="103">
        <f t="shared" si="487"/>
        <v>173.81374898000001</v>
      </c>
      <c r="C873" s="180">
        <f t="shared" si="505"/>
        <v>160.53645910643561</v>
      </c>
      <c r="D873" s="104">
        <f t="shared" si="496"/>
        <v>1143.3130000000001</v>
      </c>
      <c r="E873" s="105">
        <f t="shared" si="508"/>
        <v>1146.575</v>
      </c>
      <c r="F873" s="106">
        <f t="shared" si="509"/>
        <v>45708</v>
      </c>
      <c r="G873" s="107">
        <f t="shared" si="488"/>
        <v>2.8531119649648495E-3</v>
      </c>
      <c r="H873" s="108">
        <f t="shared" si="501"/>
        <v>45769</v>
      </c>
      <c r="I873" s="108">
        <f t="shared" si="489"/>
        <v>45769</v>
      </c>
      <c r="J873" s="109">
        <f t="shared" si="497"/>
        <v>21</v>
      </c>
      <c r="K873" s="109">
        <f t="shared" si="486"/>
        <v>9</v>
      </c>
      <c r="L873" s="8">
        <f t="shared" si="498"/>
        <v>1.00122176</v>
      </c>
      <c r="M873" s="110">
        <f t="shared" si="485"/>
        <v>1.00285311</v>
      </c>
      <c r="N873" s="110">
        <f t="shared" si="506"/>
        <v>1.0756676299052557</v>
      </c>
      <c r="O873" s="103">
        <f t="shared" ref="O873:O936" si="510">TRUNC(TRUNC((L873*N873),15),8)</f>
        <v>1.07698183</v>
      </c>
      <c r="P873" s="103">
        <f t="shared" si="490"/>
        <v>172.89484951</v>
      </c>
      <c r="Q873" s="11">
        <f t="shared" si="504"/>
        <v>0</v>
      </c>
      <c r="R873" s="30">
        <f t="shared" si="499"/>
        <v>0</v>
      </c>
      <c r="S873" s="8">
        <f t="shared" si="491"/>
        <v>0</v>
      </c>
      <c r="T873" s="113">
        <f t="shared" si="500"/>
        <v>0.16</v>
      </c>
      <c r="U873" s="111">
        <f t="shared" si="507"/>
        <v>9</v>
      </c>
      <c r="V873" s="111">
        <v>252</v>
      </c>
      <c r="W873" s="110">
        <f t="shared" si="492"/>
        <v>1.005314788</v>
      </c>
      <c r="X873" s="103">
        <f t="shared" si="493"/>
        <v>0.91889947000000005</v>
      </c>
      <c r="Y873" s="103">
        <f t="shared" si="494"/>
        <v>0</v>
      </c>
      <c r="Z873" s="114" t="str">
        <f t="shared" si="502"/>
        <v>A+J=</v>
      </c>
      <c r="AA873" s="108">
        <f t="shared" si="503"/>
        <v>45769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22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3"/>
      <c r="DH873" s="1"/>
      <c r="DI873" s="1"/>
      <c r="DJ873" s="1"/>
      <c r="DK873" s="1"/>
      <c r="DL873" s="1"/>
      <c r="DM873" s="1"/>
      <c r="DN873" s="1"/>
      <c r="DO873" s="1"/>
      <c r="DP873" s="1"/>
      <c r="DQ873" s="4"/>
      <c r="DR873" s="1"/>
      <c r="DS873" s="1"/>
      <c r="DT873" s="1"/>
      <c r="DU873" s="1"/>
      <c r="DV873" s="1"/>
      <c r="DW873" s="1"/>
    </row>
    <row r="874" spans="1:127" ht="15" x14ac:dyDescent="0.2">
      <c r="A874" s="102">
        <f t="shared" si="495"/>
        <v>45750</v>
      </c>
      <c r="B874" s="103">
        <f t="shared" si="487"/>
        <v>173.93974769000002</v>
      </c>
      <c r="C874" s="180">
        <f t="shared" si="505"/>
        <v>160.53645910643561</v>
      </c>
      <c r="D874" s="104">
        <f t="shared" si="496"/>
        <v>1143.3130000000001</v>
      </c>
      <c r="E874" s="105">
        <f t="shared" si="508"/>
        <v>1146.575</v>
      </c>
      <c r="F874" s="106">
        <f t="shared" si="509"/>
        <v>45708</v>
      </c>
      <c r="G874" s="107">
        <f t="shared" si="488"/>
        <v>2.8531119649648495E-3</v>
      </c>
      <c r="H874" s="108">
        <f t="shared" si="501"/>
        <v>45769</v>
      </c>
      <c r="I874" s="108">
        <f t="shared" si="489"/>
        <v>45769</v>
      </c>
      <c r="J874" s="109">
        <f t="shared" si="497"/>
        <v>21</v>
      </c>
      <c r="K874" s="109">
        <f t="shared" si="486"/>
        <v>10</v>
      </c>
      <c r="L874" s="8">
        <f t="shared" si="498"/>
        <v>1.0013576099999999</v>
      </c>
      <c r="M874" s="110">
        <f t="shared" ref="M874:M937" si="511">IF(I874&gt;I873,L873,M873)</f>
        <v>1.00285311</v>
      </c>
      <c r="N874" s="110">
        <f t="shared" si="506"/>
        <v>1.0756676299052557</v>
      </c>
      <c r="O874" s="103">
        <f t="shared" si="510"/>
        <v>1.0771279600000001</v>
      </c>
      <c r="P874" s="103">
        <f t="shared" si="490"/>
        <v>172.91830870000001</v>
      </c>
      <c r="Q874" s="11">
        <f t="shared" si="504"/>
        <v>0</v>
      </c>
      <c r="R874" s="30">
        <f t="shared" si="499"/>
        <v>0</v>
      </c>
      <c r="S874" s="8">
        <f t="shared" si="491"/>
        <v>0</v>
      </c>
      <c r="T874" s="113">
        <f t="shared" si="500"/>
        <v>0.16</v>
      </c>
      <c r="U874" s="111">
        <f t="shared" si="507"/>
        <v>10</v>
      </c>
      <c r="V874" s="111">
        <v>252</v>
      </c>
      <c r="W874" s="110">
        <f t="shared" si="492"/>
        <v>1.005907061</v>
      </c>
      <c r="X874" s="103">
        <f t="shared" si="493"/>
        <v>1.02143899</v>
      </c>
      <c r="Y874" s="103">
        <f t="shared" si="494"/>
        <v>0</v>
      </c>
      <c r="Z874" s="114" t="str">
        <f t="shared" si="502"/>
        <v>A+J=</v>
      </c>
      <c r="AA874" s="108">
        <f t="shared" si="503"/>
        <v>45769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22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3"/>
      <c r="DH874" s="1"/>
      <c r="DI874" s="1"/>
      <c r="DJ874" s="1"/>
      <c r="DK874" s="1"/>
      <c r="DL874" s="1"/>
      <c r="DM874" s="1"/>
      <c r="DN874" s="1"/>
      <c r="DO874" s="1"/>
      <c r="DP874" s="1"/>
      <c r="DQ874" s="4"/>
      <c r="DR874" s="1"/>
      <c r="DS874" s="1"/>
      <c r="DT874" s="1"/>
      <c r="DU874" s="1"/>
      <c r="DV874" s="1"/>
      <c r="DW874" s="1"/>
    </row>
    <row r="875" spans="1:127" ht="15" x14ac:dyDescent="0.2">
      <c r="A875" s="102">
        <f t="shared" si="495"/>
        <v>45751</v>
      </c>
      <c r="B875" s="103">
        <f t="shared" si="487"/>
        <v>174.06583616999998</v>
      </c>
      <c r="C875" s="180">
        <f t="shared" si="505"/>
        <v>160.53645910643561</v>
      </c>
      <c r="D875" s="104">
        <f t="shared" si="496"/>
        <v>1143.3130000000001</v>
      </c>
      <c r="E875" s="105">
        <f t="shared" si="508"/>
        <v>1146.575</v>
      </c>
      <c r="F875" s="106">
        <f t="shared" si="509"/>
        <v>45708</v>
      </c>
      <c r="G875" s="107">
        <f t="shared" si="488"/>
        <v>2.8531119649648495E-3</v>
      </c>
      <c r="H875" s="108">
        <f t="shared" si="501"/>
        <v>45769</v>
      </c>
      <c r="I875" s="108">
        <f t="shared" si="489"/>
        <v>45769</v>
      </c>
      <c r="J875" s="109">
        <f t="shared" si="497"/>
        <v>21</v>
      </c>
      <c r="K875" s="109">
        <f t="shared" si="486"/>
        <v>11</v>
      </c>
      <c r="L875" s="8">
        <f t="shared" si="498"/>
        <v>1.00149347</v>
      </c>
      <c r="M875" s="110">
        <f t="shared" si="511"/>
        <v>1.00285311</v>
      </c>
      <c r="N875" s="110">
        <f t="shared" si="506"/>
        <v>1.0756676299052557</v>
      </c>
      <c r="O875" s="103">
        <f t="shared" si="510"/>
        <v>1.0772740999999999</v>
      </c>
      <c r="P875" s="103">
        <f t="shared" si="490"/>
        <v>172.94176949999999</v>
      </c>
      <c r="Q875" s="11">
        <f t="shared" si="504"/>
        <v>0</v>
      </c>
      <c r="R875" s="30">
        <f t="shared" si="499"/>
        <v>0</v>
      </c>
      <c r="S875" s="8">
        <f t="shared" si="491"/>
        <v>0</v>
      </c>
      <c r="T875" s="113">
        <f t="shared" si="500"/>
        <v>0.16</v>
      </c>
      <c r="U875" s="111">
        <f t="shared" si="507"/>
        <v>11</v>
      </c>
      <c r="V875" s="111">
        <v>252</v>
      </c>
      <c r="W875" s="110">
        <f t="shared" si="492"/>
        <v>1.0064996829999999</v>
      </c>
      <c r="X875" s="103">
        <f t="shared" si="493"/>
        <v>1.1240666699999999</v>
      </c>
      <c r="Y875" s="103">
        <f t="shared" si="494"/>
        <v>0</v>
      </c>
      <c r="Z875" s="114" t="str">
        <f t="shared" si="502"/>
        <v>A+J=</v>
      </c>
      <c r="AA875" s="108">
        <f t="shared" si="503"/>
        <v>45769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22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3"/>
      <c r="DH875" s="1"/>
      <c r="DI875" s="1"/>
      <c r="DJ875" s="1"/>
      <c r="DK875" s="1"/>
      <c r="DL875" s="1"/>
      <c r="DM875" s="1"/>
      <c r="DN875" s="1"/>
      <c r="DO875" s="1"/>
      <c r="DP875" s="1"/>
      <c r="DQ875" s="4"/>
      <c r="DR875" s="1"/>
      <c r="DS875" s="1"/>
      <c r="DT875" s="1"/>
      <c r="DU875" s="1"/>
      <c r="DV875" s="1"/>
      <c r="DW875" s="1"/>
    </row>
    <row r="876" spans="1:127" ht="15" x14ac:dyDescent="0.2">
      <c r="A876" s="102">
        <f t="shared" si="495"/>
        <v>45752</v>
      </c>
      <c r="B876" s="103">
        <f t="shared" si="487"/>
        <v>174.19201605000001</v>
      </c>
      <c r="C876" s="180">
        <f t="shared" si="505"/>
        <v>160.53645910643561</v>
      </c>
      <c r="D876" s="104">
        <f t="shared" si="496"/>
        <v>1143.3130000000001</v>
      </c>
      <c r="E876" s="105">
        <f t="shared" si="508"/>
        <v>1146.575</v>
      </c>
      <c r="F876" s="106">
        <f t="shared" si="509"/>
        <v>45708</v>
      </c>
      <c r="G876" s="107">
        <f t="shared" si="488"/>
        <v>2.8531119649648495E-3</v>
      </c>
      <c r="H876" s="108">
        <f t="shared" si="501"/>
        <v>45769</v>
      </c>
      <c r="I876" s="108">
        <f t="shared" si="489"/>
        <v>45769</v>
      </c>
      <c r="J876" s="109">
        <f t="shared" si="497"/>
        <v>21</v>
      </c>
      <c r="K876" s="109">
        <f t="shared" ref="K876:K939" si="512">(J876-(NETWORKDAYS(A876,I876,AD$171:AD$502)-1))</f>
        <v>12</v>
      </c>
      <c r="L876" s="8">
        <f t="shared" si="498"/>
        <v>1.00162935</v>
      </c>
      <c r="M876" s="110">
        <f t="shared" si="511"/>
        <v>1.00285311</v>
      </c>
      <c r="N876" s="110">
        <f t="shared" si="506"/>
        <v>1.0756676299052557</v>
      </c>
      <c r="O876" s="103">
        <f t="shared" si="510"/>
        <v>1.07742026</v>
      </c>
      <c r="P876" s="103">
        <f t="shared" si="490"/>
        <v>172.96523350000001</v>
      </c>
      <c r="Q876" s="11">
        <f t="shared" si="504"/>
        <v>0</v>
      </c>
      <c r="R876" s="30">
        <f t="shared" si="499"/>
        <v>0</v>
      </c>
      <c r="S876" s="8">
        <f t="shared" si="491"/>
        <v>0</v>
      </c>
      <c r="T876" s="113">
        <f t="shared" si="500"/>
        <v>0.16</v>
      </c>
      <c r="U876" s="111">
        <f t="shared" si="507"/>
        <v>12</v>
      </c>
      <c r="V876" s="111">
        <v>252</v>
      </c>
      <c r="W876" s="110">
        <f t="shared" si="492"/>
        <v>1.007092654</v>
      </c>
      <c r="X876" s="103">
        <f t="shared" si="493"/>
        <v>1.22678255</v>
      </c>
      <c r="Y876" s="103">
        <f t="shared" si="494"/>
        <v>0</v>
      </c>
      <c r="Z876" s="114" t="str">
        <f t="shared" si="502"/>
        <v>A+J=</v>
      </c>
      <c r="AA876" s="108">
        <f t="shared" si="503"/>
        <v>45769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22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3"/>
      <c r="DH876" s="1"/>
      <c r="DI876" s="1"/>
      <c r="DJ876" s="1"/>
      <c r="DK876" s="1"/>
      <c r="DL876" s="1"/>
      <c r="DM876" s="1"/>
      <c r="DN876" s="1"/>
      <c r="DO876" s="1"/>
      <c r="DP876" s="1"/>
      <c r="DQ876" s="4"/>
      <c r="DR876" s="1"/>
      <c r="DS876" s="1"/>
      <c r="DT876" s="1"/>
      <c r="DU876" s="1"/>
      <c r="DV876" s="1"/>
      <c r="DW876" s="1"/>
    </row>
    <row r="877" spans="1:127" ht="15" x14ac:dyDescent="0.2">
      <c r="A877" s="102">
        <f t="shared" si="495"/>
        <v>45753</v>
      </c>
      <c r="B877" s="103">
        <f t="shared" si="487"/>
        <v>174.19201605000001</v>
      </c>
      <c r="C877" s="180">
        <f t="shared" si="505"/>
        <v>160.53645910643561</v>
      </c>
      <c r="D877" s="104">
        <f t="shared" si="496"/>
        <v>1143.3130000000001</v>
      </c>
      <c r="E877" s="105">
        <f t="shared" si="508"/>
        <v>1146.575</v>
      </c>
      <c r="F877" s="106">
        <f t="shared" si="509"/>
        <v>45708</v>
      </c>
      <c r="G877" s="107">
        <f t="shared" si="488"/>
        <v>2.8531119649648495E-3</v>
      </c>
      <c r="H877" s="108">
        <f t="shared" si="501"/>
        <v>45769</v>
      </c>
      <c r="I877" s="108">
        <f t="shared" si="489"/>
        <v>45769</v>
      </c>
      <c r="J877" s="109">
        <f t="shared" si="497"/>
        <v>21</v>
      </c>
      <c r="K877" s="109">
        <f t="shared" si="512"/>
        <v>12</v>
      </c>
      <c r="L877" s="8">
        <f t="shared" si="498"/>
        <v>1.00162935</v>
      </c>
      <c r="M877" s="110">
        <f t="shared" si="511"/>
        <v>1.00285311</v>
      </c>
      <c r="N877" s="110">
        <f t="shared" si="506"/>
        <v>1.0756676299052557</v>
      </c>
      <c r="O877" s="103">
        <f t="shared" si="510"/>
        <v>1.07742026</v>
      </c>
      <c r="P877" s="103">
        <f t="shared" si="490"/>
        <v>172.96523350000001</v>
      </c>
      <c r="Q877" s="11">
        <f t="shared" si="504"/>
        <v>0</v>
      </c>
      <c r="R877" s="30">
        <f t="shared" si="499"/>
        <v>0</v>
      </c>
      <c r="S877" s="8">
        <f t="shared" si="491"/>
        <v>0</v>
      </c>
      <c r="T877" s="113">
        <f t="shared" si="500"/>
        <v>0.16</v>
      </c>
      <c r="U877" s="111">
        <f t="shared" si="507"/>
        <v>12</v>
      </c>
      <c r="V877" s="111">
        <v>252</v>
      </c>
      <c r="W877" s="110">
        <f t="shared" si="492"/>
        <v>1.007092654</v>
      </c>
      <c r="X877" s="103">
        <f t="shared" si="493"/>
        <v>1.22678255</v>
      </c>
      <c r="Y877" s="103">
        <f t="shared" si="494"/>
        <v>0</v>
      </c>
      <c r="Z877" s="114" t="str">
        <f t="shared" si="502"/>
        <v>A+J=</v>
      </c>
      <c r="AA877" s="108">
        <f t="shared" si="503"/>
        <v>45769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22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3"/>
      <c r="DH877" s="1"/>
      <c r="DI877" s="1"/>
      <c r="DJ877" s="1"/>
      <c r="DK877" s="1"/>
      <c r="DL877" s="1"/>
      <c r="DM877" s="1"/>
      <c r="DN877" s="1"/>
      <c r="DO877" s="1"/>
      <c r="DP877" s="1"/>
      <c r="DQ877" s="4"/>
      <c r="DR877" s="1"/>
      <c r="DS877" s="1"/>
      <c r="DT877" s="1"/>
      <c r="DU877" s="1"/>
      <c r="DV877" s="1"/>
      <c r="DW877" s="1"/>
    </row>
    <row r="878" spans="1:127" ht="15" x14ac:dyDescent="0.2">
      <c r="A878" s="102">
        <f t="shared" si="495"/>
        <v>45754</v>
      </c>
      <c r="B878" s="103">
        <f t="shared" si="487"/>
        <v>174.19201605000001</v>
      </c>
      <c r="C878" s="180">
        <f t="shared" si="505"/>
        <v>160.53645910643561</v>
      </c>
      <c r="D878" s="104">
        <f t="shared" si="496"/>
        <v>1143.3130000000001</v>
      </c>
      <c r="E878" s="105">
        <f t="shared" si="508"/>
        <v>1146.575</v>
      </c>
      <c r="F878" s="106">
        <f t="shared" si="509"/>
        <v>45708</v>
      </c>
      <c r="G878" s="107">
        <f t="shared" si="488"/>
        <v>2.8531119649648495E-3</v>
      </c>
      <c r="H878" s="108">
        <f t="shared" si="501"/>
        <v>45769</v>
      </c>
      <c r="I878" s="108">
        <f t="shared" si="489"/>
        <v>45769</v>
      </c>
      <c r="J878" s="109">
        <f t="shared" si="497"/>
        <v>21</v>
      </c>
      <c r="K878" s="109">
        <f t="shared" si="512"/>
        <v>12</v>
      </c>
      <c r="L878" s="8">
        <f t="shared" si="498"/>
        <v>1.00162935</v>
      </c>
      <c r="M878" s="110">
        <f t="shared" si="511"/>
        <v>1.00285311</v>
      </c>
      <c r="N878" s="110">
        <f t="shared" si="506"/>
        <v>1.0756676299052557</v>
      </c>
      <c r="O878" s="103">
        <f t="shared" si="510"/>
        <v>1.07742026</v>
      </c>
      <c r="P878" s="103">
        <f t="shared" si="490"/>
        <v>172.96523350000001</v>
      </c>
      <c r="Q878" s="11">
        <f t="shared" si="504"/>
        <v>0</v>
      </c>
      <c r="R878" s="30">
        <f t="shared" si="499"/>
        <v>0</v>
      </c>
      <c r="S878" s="8">
        <f t="shared" si="491"/>
        <v>0</v>
      </c>
      <c r="T878" s="113">
        <f t="shared" si="500"/>
        <v>0.16</v>
      </c>
      <c r="U878" s="111">
        <f t="shared" si="507"/>
        <v>12</v>
      </c>
      <c r="V878" s="111">
        <v>252</v>
      </c>
      <c r="W878" s="110">
        <f t="shared" si="492"/>
        <v>1.007092654</v>
      </c>
      <c r="X878" s="103">
        <f t="shared" si="493"/>
        <v>1.22678255</v>
      </c>
      <c r="Y878" s="103">
        <f t="shared" si="494"/>
        <v>0</v>
      </c>
      <c r="Z878" s="114" t="str">
        <f t="shared" si="502"/>
        <v>A+J=</v>
      </c>
      <c r="AA878" s="108">
        <f t="shared" si="503"/>
        <v>45769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22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3"/>
      <c r="DH878" s="1"/>
      <c r="DI878" s="1"/>
      <c r="DJ878" s="1"/>
      <c r="DK878" s="1"/>
      <c r="DL878" s="1"/>
      <c r="DM878" s="1"/>
      <c r="DN878" s="1"/>
      <c r="DO878" s="1"/>
      <c r="DP878" s="1"/>
      <c r="DQ878" s="4"/>
      <c r="DR878" s="1"/>
      <c r="DS878" s="1"/>
      <c r="DT878" s="1"/>
      <c r="DU878" s="1"/>
      <c r="DV878" s="1"/>
      <c r="DW878" s="1"/>
    </row>
    <row r="879" spans="1:127" ht="15" x14ac:dyDescent="0.2">
      <c r="A879" s="102">
        <f t="shared" si="495"/>
        <v>45755</v>
      </c>
      <c r="B879" s="103">
        <f t="shared" si="487"/>
        <v>174.31828898999999</v>
      </c>
      <c r="C879" s="180">
        <f t="shared" si="505"/>
        <v>160.53645910643561</v>
      </c>
      <c r="D879" s="104">
        <f t="shared" si="496"/>
        <v>1143.3130000000001</v>
      </c>
      <c r="E879" s="105">
        <f t="shared" si="508"/>
        <v>1146.575</v>
      </c>
      <c r="F879" s="106">
        <f t="shared" si="509"/>
        <v>45708</v>
      </c>
      <c r="G879" s="107">
        <f t="shared" si="488"/>
        <v>2.8531119649648495E-3</v>
      </c>
      <c r="H879" s="108">
        <f t="shared" si="501"/>
        <v>45769</v>
      </c>
      <c r="I879" s="108">
        <f t="shared" si="489"/>
        <v>45769</v>
      </c>
      <c r="J879" s="109">
        <f t="shared" si="497"/>
        <v>21</v>
      </c>
      <c r="K879" s="109">
        <f t="shared" si="512"/>
        <v>13</v>
      </c>
      <c r="L879" s="8">
        <f t="shared" si="498"/>
        <v>1.0017652500000001</v>
      </c>
      <c r="M879" s="110">
        <f t="shared" si="511"/>
        <v>1.00285311</v>
      </c>
      <c r="N879" s="110">
        <f t="shared" si="506"/>
        <v>1.0756676299052557</v>
      </c>
      <c r="O879" s="103">
        <f t="shared" si="510"/>
        <v>1.07756645</v>
      </c>
      <c r="P879" s="103">
        <f t="shared" si="490"/>
        <v>172.98870233</v>
      </c>
      <c r="Q879" s="11">
        <f t="shared" si="504"/>
        <v>0</v>
      </c>
      <c r="R879" s="30">
        <f t="shared" si="499"/>
        <v>0</v>
      </c>
      <c r="S879" s="8">
        <f t="shared" si="491"/>
        <v>0</v>
      </c>
      <c r="T879" s="113">
        <f t="shared" si="500"/>
        <v>0.16</v>
      </c>
      <c r="U879" s="111">
        <f t="shared" si="507"/>
        <v>13</v>
      </c>
      <c r="V879" s="111">
        <v>252</v>
      </c>
      <c r="W879" s="110">
        <f t="shared" si="492"/>
        <v>1.0076859739999999</v>
      </c>
      <c r="X879" s="103">
        <f t="shared" si="493"/>
        <v>1.3295866599999999</v>
      </c>
      <c r="Y879" s="103">
        <f t="shared" si="494"/>
        <v>0</v>
      </c>
      <c r="Z879" s="114" t="str">
        <f t="shared" si="502"/>
        <v>A+J=</v>
      </c>
      <c r="AA879" s="108">
        <f t="shared" si="503"/>
        <v>45769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22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3"/>
      <c r="DH879" s="1"/>
      <c r="DI879" s="1"/>
      <c r="DJ879" s="1"/>
      <c r="DK879" s="1"/>
      <c r="DL879" s="1"/>
      <c r="DM879" s="1"/>
      <c r="DN879" s="1"/>
      <c r="DO879" s="1"/>
      <c r="DP879" s="1"/>
      <c r="DQ879" s="4"/>
      <c r="DR879" s="1"/>
      <c r="DS879" s="1"/>
      <c r="DT879" s="1"/>
      <c r="DU879" s="1"/>
      <c r="DV879" s="1"/>
      <c r="DW879" s="1"/>
    </row>
    <row r="880" spans="1:127" ht="15" x14ac:dyDescent="0.2">
      <c r="A880" s="102">
        <f t="shared" si="495"/>
        <v>45756</v>
      </c>
      <c r="B880" s="103">
        <f t="shared" si="487"/>
        <v>174.44465195000001</v>
      </c>
      <c r="C880" s="180">
        <f t="shared" si="505"/>
        <v>160.53645910643561</v>
      </c>
      <c r="D880" s="104">
        <f t="shared" si="496"/>
        <v>1143.3130000000001</v>
      </c>
      <c r="E880" s="105">
        <f t="shared" si="508"/>
        <v>1146.575</v>
      </c>
      <c r="F880" s="106">
        <f t="shared" si="509"/>
        <v>45708</v>
      </c>
      <c r="G880" s="107">
        <f t="shared" si="488"/>
        <v>2.8531119649648495E-3</v>
      </c>
      <c r="H880" s="108">
        <f t="shared" si="501"/>
        <v>45769</v>
      </c>
      <c r="I880" s="108">
        <f t="shared" si="489"/>
        <v>45769</v>
      </c>
      <c r="J880" s="109">
        <f t="shared" si="497"/>
        <v>21</v>
      </c>
      <c r="K880" s="109">
        <f t="shared" si="512"/>
        <v>14</v>
      </c>
      <c r="L880" s="8">
        <f t="shared" si="498"/>
        <v>1.00190117</v>
      </c>
      <c r="M880" s="110">
        <f t="shared" si="511"/>
        <v>1.00285311</v>
      </c>
      <c r="N880" s="110">
        <f t="shared" si="506"/>
        <v>1.0756676299052557</v>
      </c>
      <c r="O880" s="103">
        <f t="shared" si="510"/>
        <v>1.07771265</v>
      </c>
      <c r="P880" s="103">
        <f t="shared" si="490"/>
        <v>173.01217276</v>
      </c>
      <c r="Q880" s="11">
        <f t="shared" si="504"/>
        <v>0</v>
      </c>
      <c r="R880" s="30">
        <f t="shared" si="499"/>
        <v>0</v>
      </c>
      <c r="S880" s="8">
        <f t="shared" si="491"/>
        <v>0</v>
      </c>
      <c r="T880" s="113">
        <f t="shared" si="500"/>
        <v>0.16</v>
      </c>
      <c r="U880" s="111">
        <f t="shared" si="507"/>
        <v>14</v>
      </c>
      <c r="V880" s="111">
        <v>252</v>
      </c>
      <c r="W880" s="110">
        <f t="shared" si="492"/>
        <v>1.0082796439999999</v>
      </c>
      <c r="X880" s="103">
        <f t="shared" si="493"/>
        <v>1.43247919</v>
      </c>
      <c r="Y880" s="103">
        <f t="shared" si="494"/>
        <v>0</v>
      </c>
      <c r="Z880" s="114" t="str">
        <f t="shared" si="502"/>
        <v>A+J=</v>
      </c>
      <c r="AA880" s="108">
        <f t="shared" si="503"/>
        <v>45769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22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3"/>
      <c r="DH880" s="1"/>
      <c r="DI880" s="1"/>
      <c r="DJ880" s="1"/>
      <c r="DK880" s="1"/>
      <c r="DL880" s="1"/>
      <c r="DM880" s="1"/>
      <c r="DN880" s="1"/>
      <c r="DO880" s="1"/>
      <c r="DP880" s="1"/>
      <c r="DQ880" s="4"/>
      <c r="DR880" s="1"/>
      <c r="DS880" s="1"/>
      <c r="DT880" s="1"/>
      <c r="DU880" s="1"/>
      <c r="DV880" s="1"/>
      <c r="DW880" s="1"/>
    </row>
    <row r="881" spans="1:127" ht="15" x14ac:dyDescent="0.2">
      <c r="A881" s="102">
        <f t="shared" si="495"/>
        <v>45757</v>
      </c>
      <c r="B881" s="103">
        <f t="shared" si="487"/>
        <v>174.57110657999999</v>
      </c>
      <c r="C881" s="180">
        <f t="shared" si="505"/>
        <v>160.53645910643561</v>
      </c>
      <c r="D881" s="104">
        <f t="shared" si="496"/>
        <v>1143.3130000000001</v>
      </c>
      <c r="E881" s="105">
        <f t="shared" si="508"/>
        <v>1146.575</v>
      </c>
      <c r="F881" s="106">
        <f t="shared" si="509"/>
        <v>45708</v>
      </c>
      <c r="G881" s="107">
        <f t="shared" si="488"/>
        <v>2.8531119649648495E-3</v>
      </c>
      <c r="H881" s="108">
        <f t="shared" si="501"/>
        <v>45769</v>
      </c>
      <c r="I881" s="108">
        <f t="shared" si="489"/>
        <v>45769</v>
      </c>
      <c r="J881" s="109">
        <f t="shared" si="497"/>
        <v>21</v>
      </c>
      <c r="K881" s="109">
        <f t="shared" si="512"/>
        <v>15</v>
      </c>
      <c r="L881" s="8">
        <f t="shared" si="498"/>
        <v>1.0020370999999999</v>
      </c>
      <c r="M881" s="110">
        <f t="shared" si="511"/>
        <v>1.00285311</v>
      </c>
      <c r="N881" s="110">
        <f t="shared" si="506"/>
        <v>1.0756676299052557</v>
      </c>
      <c r="O881" s="103">
        <f t="shared" si="510"/>
        <v>1.07785887</v>
      </c>
      <c r="P881" s="103">
        <f t="shared" si="490"/>
        <v>173.03564639999999</v>
      </c>
      <c r="Q881" s="11">
        <f t="shared" si="504"/>
        <v>0</v>
      </c>
      <c r="R881" s="30">
        <f t="shared" si="499"/>
        <v>0</v>
      </c>
      <c r="S881" s="8">
        <f t="shared" si="491"/>
        <v>0</v>
      </c>
      <c r="T881" s="113">
        <f t="shared" si="500"/>
        <v>0.16</v>
      </c>
      <c r="U881" s="111">
        <f t="shared" si="507"/>
        <v>15</v>
      </c>
      <c r="V881" s="111">
        <v>252</v>
      </c>
      <c r="W881" s="110">
        <f t="shared" si="492"/>
        <v>1.008873664</v>
      </c>
      <c r="X881" s="103">
        <f t="shared" si="493"/>
        <v>1.5354601800000001</v>
      </c>
      <c r="Y881" s="103">
        <f t="shared" si="494"/>
        <v>0</v>
      </c>
      <c r="Z881" s="114" t="str">
        <f t="shared" si="502"/>
        <v>A+J=</v>
      </c>
      <c r="AA881" s="108">
        <f t="shared" si="503"/>
        <v>45769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22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3"/>
      <c r="DH881" s="1"/>
      <c r="DI881" s="1"/>
      <c r="DJ881" s="1"/>
      <c r="DK881" s="1"/>
      <c r="DL881" s="1"/>
      <c r="DM881" s="1"/>
      <c r="DN881" s="1"/>
      <c r="DO881" s="1"/>
      <c r="DP881" s="1"/>
      <c r="DQ881" s="4"/>
      <c r="DR881" s="1"/>
      <c r="DS881" s="1"/>
      <c r="DT881" s="1"/>
      <c r="DU881" s="1"/>
      <c r="DV881" s="1"/>
      <c r="DW881" s="1"/>
    </row>
    <row r="882" spans="1:127" ht="15" x14ac:dyDescent="0.2">
      <c r="A882" s="102">
        <f t="shared" si="495"/>
        <v>45758</v>
      </c>
      <c r="B882" s="103">
        <f t="shared" si="487"/>
        <v>174.69765436</v>
      </c>
      <c r="C882" s="180">
        <f t="shared" si="505"/>
        <v>160.53645910643561</v>
      </c>
      <c r="D882" s="104">
        <f t="shared" si="496"/>
        <v>1143.3130000000001</v>
      </c>
      <c r="E882" s="105">
        <f t="shared" si="508"/>
        <v>1146.575</v>
      </c>
      <c r="F882" s="106">
        <f t="shared" si="509"/>
        <v>45708</v>
      </c>
      <c r="G882" s="107">
        <f t="shared" si="488"/>
        <v>2.8531119649648495E-3</v>
      </c>
      <c r="H882" s="108">
        <f t="shared" si="501"/>
        <v>45769</v>
      </c>
      <c r="I882" s="108">
        <f t="shared" si="489"/>
        <v>45769</v>
      </c>
      <c r="J882" s="109">
        <f t="shared" si="497"/>
        <v>21</v>
      </c>
      <c r="K882" s="109">
        <f t="shared" si="512"/>
        <v>16</v>
      </c>
      <c r="L882" s="8">
        <f t="shared" si="498"/>
        <v>1.0021730600000001</v>
      </c>
      <c r="M882" s="110">
        <f t="shared" si="511"/>
        <v>1.00285311</v>
      </c>
      <c r="N882" s="110">
        <f t="shared" si="506"/>
        <v>1.0756676299052557</v>
      </c>
      <c r="O882" s="103">
        <f t="shared" si="510"/>
        <v>1.07800512</v>
      </c>
      <c r="P882" s="103">
        <f t="shared" si="490"/>
        <v>173.05912486</v>
      </c>
      <c r="Q882" s="11">
        <f t="shared" si="504"/>
        <v>0</v>
      </c>
      <c r="R882" s="30">
        <f t="shared" si="499"/>
        <v>0</v>
      </c>
      <c r="S882" s="8">
        <f t="shared" si="491"/>
        <v>0</v>
      </c>
      <c r="T882" s="113">
        <f t="shared" si="500"/>
        <v>0.16</v>
      </c>
      <c r="U882" s="111">
        <f t="shared" si="507"/>
        <v>16</v>
      </c>
      <c r="V882" s="111">
        <v>252</v>
      </c>
      <c r="W882" s="110">
        <f t="shared" si="492"/>
        <v>1.0094680330000001</v>
      </c>
      <c r="X882" s="103">
        <f t="shared" si="493"/>
        <v>1.6385295</v>
      </c>
      <c r="Y882" s="103">
        <f t="shared" si="494"/>
        <v>0</v>
      </c>
      <c r="Z882" s="114" t="str">
        <f t="shared" si="502"/>
        <v>A+J=</v>
      </c>
      <c r="AA882" s="108">
        <f t="shared" si="503"/>
        <v>45769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22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3"/>
      <c r="DH882" s="1"/>
      <c r="DI882" s="1"/>
      <c r="DJ882" s="1"/>
      <c r="DK882" s="1"/>
      <c r="DL882" s="1"/>
      <c r="DM882" s="1"/>
      <c r="DN882" s="1"/>
      <c r="DO882" s="1"/>
      <c r="DP882" s="1"/>
      <c r="DQ882" s="4"/>
      <c r="DR882" s="1"/>
      <c r="DS882" s="1"/>
      <c r="DT882" s="1"/>
      <c r="DU882" s="1"/>
      <c r="DV882" s="1"/>
      <c r="DW882" s="1"/>
    </row>
    <row r="883" spans="1:127" ht="15" x14ac:dyDescent="0.2">
      <c r="A883" s="102">
        <f t="shared" si="495"/>
        <v>45759</v>
      </c>
      <c r="B883" s="103">
        <f t="shared" si="487"/>
        <v>174.8242908</v>
      </c>
      <c r="C883" s="180">
        <f t="shared" si="505"/>
        <v>160.53645910643561</v>
      </c>
      <c r="D883" s="104">
        <f t="shared" si="496"/>
        <v>1143.3130000000001</v>
      </c>
      <c r="E883" s="105">
        <f t="shared" si="508"/>
        <v>1146.575</v>
      </c>
      <c r="F883" s="106">
        <f t="shared" si="509"/>
        <v>45708</v>
      </c>
      <c r="G883" s="107">
        <f t="shared" si="488"/>
        <v>2.8531119649648495E-3</v>
      </c>
      <c r="H883" s="108">
        <f t="shared" si="501"/>
        <v>45769</v>
      </c>
      <c r="I883" s="108">
        <f t="shared" si="489"/>
        <v>45769</v>
      </c>
      <c r="J883" s="109">
        <f t="shared" si="497"/>
        <v>21</v>
      </c>
      <c r="K883" s="109">
        <f t="shared" si="512"/>
        <v>17</v>
      </c>
      <c r="L883" s="8">
        <f t="shared" si="498"/>
        <v>1.0023090299999999</v>
      </c>
      <c r="M883" s="110">
        <f t="shared" si="511"/>
        <v>1.00285311</v>
      </c>
      <c r="N883" s="110">
        <f t="shared" si="506"/>
        <v>1.0756676299052557</v>
      </c>
      <c r="O883" s="103">
        <f t="shared" si="510"/>
        <v>1.0781513700000001</v>
      </c>
      <c r="P883" s="103">
        <f t="shared" si="490"/>
        <v>173.08260332</v>
      </c>
      <c r="Q883" s="11">
        <f t="shared" si="504"/>
        <v>0</v>
      </c>
      <c r="R883" s="30">
        <f t="shared" si="499"/>
        <v>0</v>
      </c>
      <c r="S883" s="8">
        <f t="shared" si="491"/>
        <v>0</v>
      </c>
      <c r="T883" s="113">
        <f t="shared" si="500"/>
        <v>0.16</v>
      </c>
      <c r="U883" s="111">
        <f t="shared" si="507"/>
        <v>17</v>
      </c>
      <c r="V883" s="111">
        <v>252</v>
      </c>
      <c r="W883" s="110">
        <f t="shared" si="492"/>
        <v>1.0100627529999999</v>
      </c>
      <c r="X883" s="103">
        <f t="shared" si="493"/>
        <v>1.74168748</v>
      </c>
      <c r="Y883" s="103">
        <f t="shared" si="494"/>
        <v>0</v>
      </c>
      <c r="Z883" s="114" t="str">
        <f t="shared" si="502"/>
        <v>A+J=</v>
      </c>
      <c r="AA883" s="108">
        <f t="shared" si="503"/>
        <v>45769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22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3"/>
      <c r="DH883" s="1"/>
      <c r="DI883" s="1"/>
      <c r="DJ883" s="1"/>
      <c r="DK883" s="1"/>
      <c r="DL883" s="1"/>
      <c r="DM883" s="1"/>
      <c r="DN883" s="1"/>
      <c r="DO883" s="1"/>
      <c r="DP883" s="1"/>
      <c r="DQ883" s="4"/>
      <c r="DR883" s="1"/>
      <c r="DS883" s="1"/>
      <c r="DT883" s="1"/>
      <c r="DU883" s="1"/>
      <c r="DV883" s="1"/>
      <c r="DW883" s="1"/>
    </row>
    <row r="884" spans="1:127" ht="15" x14ac:dyDescent="0.2">
      <c r="A884" s="102">
        <f t="shared" si="495"/>
        <v>45760</v>
      </c>
      <c r="B884" s="103">
        <f t="shared" si="487"/>
        <v>174.8242908</v>
      </c>
      <c r="C884" s="180">
        <f t="shared" si="505"/>
        <v>160.53645910643561</v>
      </c>
      <c r="D884" s="104">
        <f t="shared" si="496"/>
        <v>1143.3130000000001</v>
      </c>
      <c r="E884" s="105">
        <f t="shared" si="508"/>
        <v>1146.575</v>
      </c>
      <c r="F884" s="106">
        <f t="shared" si="509"/>
        <v>45708</v>
      </c>
      <c r="G884" s="107">
        <f t="shared" si="488"/>
        <v>2.8531119649648495E-3</v>
      </c>
      <c r="H884" s="108">
        <f t="shared" si="501"/>
        <v>45769</v>
      </c>
      <c r="I884" s="108">
        <f t="shared" si="489"/>
        <v>45769</v>
      </c>
      <c r="J884" s="109">
        <f t="shared" si="497"/>
        <v>21</v>
      </c>
      <c r="K884" s="109">
        <f t="shared" si="512"/>
        <v>17</v>
      </c>
      <c r="L884" s="8">
        <f t="shared" si="498"/>
        <v>1.0023090299999999</v>
      </c>
      <c r="M884" s="110">
        <f t="shared" si="511"/>
        <v>1.00285311</v>
      </c>
      <c r="N884" s="110">
        <f t="shared" si="506"/>
        <v>1.0756676299052557</v>
      </c>
      <c r="O884" s="103">
        <f t="shared" si="510"/>
        <v>1.0781513700000001</v>
      </c>
      <c r="P884" s="103">
        <f t="shared" si="490"/>
        <v>173.08260332</v>
      </c>
      <c r="Q884" s="11">
        <f t="shared" si="504"/>
        <v>0</v>
      </c>
      <c r="R884" s="30">
        <f t="shared" si="499"/>
        <v>0</v>
      </c>
      <c r="S884" s="8">
        <f t="shared" si="491"/>
        <v>0</v>
      </c>
      <c r="T884" s="113">
        <f t="shared" si="500"/>
        <v>0.16</v>
      </c>
      <c r="U884" s="111">
        <f t="shared" si="507"/>
        <v>17</v>
      </c>
      <c r="V884" s="111">
        <v>252</v>
      </c>
      <c r="W884" s="110">
        <f t="shared" si="492"/>
        <v>1.0100627529999999</v>
      </c>
      <c r="X884" s="103">
        <f t="shared" si="493"/>
        <v>1.74168748</v>
      </c>
      <c r="Y884" s="103">
        <f t="shared" si="494"/>
        <v>0</v>
      </c>
      <c r="Z884" s="114" t="str">
        <f t="shared" si="502"/>
        <v>A+J=</v>
      </c>
      <c r="AA884" s="108">
        <f t="shared" si="503"/>
        <v>45769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22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3"/>
      <c r="DH884" s="1"/>
      <c r="DI884" s="1"/>
      <c r="DJ884" s="1"/>
      <c r="DK884" s="1"/>
      <c r="DL884" s="1"/>
      <c r="DM884" s="1"/>
      <c r="DN884" s="1"/>
      <c r="DO884" s="1"/>
      <c r="DP884" s="1"/>
      <c r="DQ884" s="4"/>
      <c r="DR884" s="1"/>
      <c r="DS884" s="1"/>
      <c r="DT884" s="1"/>
      <c r="DU884" s="1"/>
      <c r="DV884" s="1"/>
      <c r="DW884" s="1"/>
    </row>
    <row r="885" spans="1:127" ht="15" x14ac:dyDescent="0.2">
      <c r="A885" s="102">
        <f t="shared" si="495"/>
        <v>45761</v>
      </c>
      <c r="B885" s="103">
        <f t="shared" si="487"/>
        <v>174.8242908</v>
      </c>
      <c r="C885" s="180">
        <f t="shared" si="505"/>
        <v>160.53645910643561</v>
      </c>
      <c r="D885" s="104">
        <f t="shared" si="496"/>
        <v>1143.3130000000001</v>
      </c>
      <c r="E885" s="105">
        <f t="shared" si="508"/>
        <v>1146.575</v>
      </c>
      <c r="F885" s="106">
        <f t="shared" si="509"/>
        <v>45708</v>
      </c>
      <c r="G885" s="107">
        <f t="shared" si="488"/>
        <v>2.8531119649648495E-3</v>
      </c>
      <c r="H885" s="108">
        <f t="shared" si="501"/>
        <v>45769</v>
      </c>
      <c r="I885" s="108">
        <f t="shared" si="489"/>
        <v>45769</v>
      </c>
      <c r="J885" s="109">
        <f t="shared" si="497"/>
        <v>21</v>
      </c>
      <c r="K885" s="109">
        <f t="shared" si="512"/>
        <v>17</v>
      </c>
      <c r="L885" s="8">
        <f t="shared" si="498"/>
        <v>1.0023090299999999</v>
      </c>
      <c r="M885" s="110">
        <f t="shared" si="511"/>
        <v>1.00285311</v>
      </c>
      <c r="N885" s="110">
        <f t="shared" si="506"/>
        <v>1.0756676299052557</v>
      </c>
      <c r="O885" s="103">
        <f t="shared" si="510"/>
        <v>1.0781513700000001</v>
      </c>
      <c r="P885" s="103">
        <f t="shared" si="490"/>
        <v>173.08260332</v>
      </c>
      <c r="Q885" s="11">
        <f t="shared" si="504"/>
        <v>0</v>
      </c>
      <c r="R885" s="30">
        <f t="shared" si="499"/>
        <v>0</v>
      </c>
      <c r="S885" s="8">
        <f t="shared" si="491"/>
        <v>0</v>
      </c>
      <c r="T885" s="113">
        <f t="shared" si="500"/>
        <v>0.16</v>
      </c>
      <c r="U885" s="111">
        <f t="shared" si="507"/>
        <v>17</v>
      </c>
      <c r="V885" s="111">
        <v>252</v>
      </c>
      <c r="W885" s="110">
        <f t="shared" si="492"/>
        <v>1.0100627529999999</v>
      </c>
      <c r="X885" s="103">
        <f t="shared" si="493"/>
        <v>1.74168748</v>
      </c>
      <c r="Y885" s="103">
        <f t="shared" si="494"/>
        <v>0</v>
      </c>
      <c r="Z885" s="114" t="str">
        <f t="shared" si="502"/>
        <v>A+J=</v>
      </c>
      <c r="AA885" s="108">
        <f t="shared" si="503"/>
        <v>45769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22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3"/>
      <c r="DH885" s="1"/>
      <c r="DI885" s="1"/>
      <c r="DJ885" s="1"/>
      <c r="DK885" s="1"/>
      <c r="DL885" s="1"/>
      <c r="DM885" s="1"/>
      <c r="DN885" s="1"/>
      <c r="DO885" s="1"/>
      <c r="DP885" s="1"/>
      <c r="DQ885" s="4"/>
      <c r="DR885" s="1"/>
      <c r="DS885" s="1"/>
      <c r="DT885" s="1"/>
      <c r="DU885" s="1"/>
      <c r="DV885" s="1"/>
      <c r="DW885" s="1"/>
    </row>
    <row r="886" spans="1:127" ht="15" x14ac:dyDescent="0.2">
      <c r="A886" s="102">
        <f t="shared" si="495"/>
        <v>45762</v>
      </c>
      <c r="B886" s="103">
        <f t="shared" si="487"/>
        <v>174.95102061999998</v>
      </c>
      <c r="C886" s="180">
        <f t="shared" si="505"/>
        <v>160.53645910643561</v>
      </c>
      <c r="D886" s="104">
        <f t="shared" si="496"/>
        <v>1143.3130000000001</v>
      </c>
      <c r="E886" s="105">
        <f t="shared" si="508"/>
        <v>1146.575</v>
      </c>
      <c r="F886" s="106">
        <f t="shared" si="509"/>
        <v>45708</v>
      </c>
      <c r="G886" s="107">
        <f t="shared" si="488"/>
        <v>2.8531119649648495E-3</v>
      </c>
      <c r="H886" s="108">
        <f t="shared" si="501"/>
        <v>45769</v>
      </c>
      <c r="I886" s="108">
        <f t="shared" si="489"/>
        <v>45769</v>
      </c>
      <c r="J886" s="109">
        <f t="shared" si="497"/>
        <v>21</v>
      </c>
      <c r="K886" s="109">
        <f t="shared" si="512"/>
        <v>18</v>
      </c>
      <c r="L886" s="8">
        <f t="shared" si="498"/>
        <v>1.0024450199999999</v>
      </c>
      <c r="M886" s="110">
        <f t="shared" si="511"/>
        <v>1.00285311</v>
      </c>
      <c r="N886" s="110">
        <f t="shared" si="506"/>
        <v>1.0756676299052557</v>
      </c>
      <c r="O886" s="103">
        <f t="shared" si="510"/>
        <v>1.0782976500000001</v>
      </c>
      <c r="P886" s="103">
        <f t="shared" si="490"/>
        <v>173.10608658999999</v>
      </c>
      <c r="Q886" s="11">
        <f t="shared" si="504"/>
        <v>0</v>
      </c>
      <c r="R886" s="30">
        <f t="shared" si="499"/>
        <v>0</v>
      </c>
      <c r="S886" s="8">
        <f t="shared" si="491"/>
        <v>0</v>
      </c>
      <c r="T886" s="113">
        <f t="shared" si="500"/>
        <v>0.16</v>
      </c>
      <c r="U886" s="111">
        <f t="shared" si="507"/>
        <v>18</v>
      </c>
      <c r="V886" s="111">
        <v>252</v>
      </c>
      <c r="W886" s="110">
        <f t="shared" si="492"/>
        <v>1.0106578230000001</v>
      </c>
      <c r="X886" s="103">
        <f t="shared" si="493"/>
        <v>1.8449340299999999</v>
      </c>
      <c r="Y886" s="103">
        <f t="shared" si="494"/>
        <v>0</v>
      </c>
      <c r="Z886" s="114" t="str">
        <f t="shared" si="502"/>
        <v>A+J=</v>
      </c>
      <c r="AA886" s="108">
        <f t="shared" si="503"/>
        <v>45769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22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3"/>
      <c r="DH886" s="1"/>
      <c r="DI886" s="1"/>
      <c r="DJ886" s="1"/>
      <c r="DK886" s="1"/>
      <c r="DL886" s="1"/>
      <c r="DM886" s="1"/>
      <c r="DN886" s="1"/>
      <c r="DO886" s="1"/>
      <c r="DP886" s="1"/>
      <c r="DQ886" s="4"/>
      <c r="DR886" s="1"/>
      <c r="DS886" s="1"/>
      <c r="DT886" s="1"/>
      <c r="DU886" s="1"/>
      <c r="DV886" s="1"/>
      <c r="DW886" s="1"/>
    </row>
    <row r="887" spans="1:127" ht="15" x14ac:dyDescent="0.2">
      <c r="A887" s="102">
        <f t="shared" si="495"/>
        <v>45763</v>
      </c>
      <c r="B887" s="103">
        <f t="shared" si="487"/>
        <v>175.07784401999999</v>
      </c>
      <c r="C887" s="180">
        <f t="shared" si="505"/>
        <v>160.53645910643561</v>
      </c>
      <c r="D887" s="104">
        <f t="shared" si="496"/>
        <v>1143.3130000000001</v>
      </c>
      <c r="E887" s="105">
        <f t="shared" si="508"/>
        <v>1146.575</v>
      </c>
      <c r="F887" s="106">
        <f t="shared" si="509"/>
        <v>45708</v>
      </c>
      <c r="G887" s="107">
        <f t="shared" si="488"/>
        <v>2.8531119649648495E-3</v>
      </c>
      <c r="H887" s="108">
        <f t="shared" si="501"/>
        <v>45769</v>
      </c>
      <c r="I887" s="108">
        <f t="shared" si="489"/>
        <v>45769</v>
      </c>
      <c r="J887" s="109">
        <f t="shared" si="497"/>
        <v>21</v>
      </c>
      <c r="K887" s="109">
        <f t="shared" si="512"/>
        <v>19</v>
      </c>
      <c r="L887" s="8">
        <f t="shared" si="498"/>
        <v>1.00258103</v>
      </c>
      <c r="M887" s="110">
        <f t="shared" si="511"/>
        <v>1.00285311</v>
      </c>
      <c r="N887" s="110">
        <f t="shared" si="506"/>
        <v>1.0756676299052557</v>
      </c>
      <c r="O887" s="103">
        <f t="shared" si="510"/>
        <v>1.07844396</v>
      </c>
      <c r="P887" s="103">
        <f t="shared" si="490"/>
        <v>173.12957467999999</v>
      </c>
      <c r="Q887" s="11">
        <f t="shared" si="504"/>
        <v>0</v>
      </c>
      <c r="R887" s="30">
        <f t="shared" si="499"/>
        <v>0</v>
      </c>
      <c r="S887" s="8">
        <f t="shared" si="491"/>
        <v>0</v>
      </c>
      <c r="T887" s="113">
        <f t="shared" si="500"/>
        <v>0.16</v>
      </c>
      <c r="U887" s="111">
        <f t="shared" si="507"/>
        <v>19</v>
      </c>
      <c r="V887" s="111">
        <v>252</v>
      </c>
      <c r="W887" s="110">
        <f t="shared" si="492"/>
        <v>1.0112532439999999</v>
      </c>
      <c r="X887" s="103">
        <f t="shared" si="493"/>
        <v>1.94826934</v>
      </c>
      <c r="Y887" s="103">
        <f t="shared" si="494"/>
        <v>0</v>
      </c>
      <c r="Z887" s="114" t="str">
        <f t="shared" si="502"/>
        <v>A+J=</v>
      </c>
      <c r="AA887" s="108">
        <f t="shared" si="503"/>
        <v>45769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22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3"/>
      <c r="DH887" s="1"/>
      <c r="DI887" s="1"/>
      <c r="DJ887" s="1"/>
      <c r="DK887" s="1"/>
      <c r="DL887" s="1"/>
      <c r="DM887" s="1"/>
      <c r="DN887" s="1"/>
      <c r="DO887" s="1"/>
      <c r="DP887" s="1"/>
      <c r="DQ887" s="4"/>
      <c r="DR887" s="1"/>
      <c r="DS887" s="1"/>
      <c r="DT887" s="1"/>
      <c r="DU887" s="1"/>
      <c r="DV887" s="1"/>
      <c r="DW887" s="1"/>
    </row>
    <row r="888" spans="1:127" ht="15" x14ac:dyDescent="0.2">
      <c r="A888" s="102">
        <f t="shared" si="495"/>
        <v>45764</v>
      </c>
      <c r="B888" s="103">
        <f t="shared" si="487"/>
        <v>175.20475762000001</v>
      </c>
      <c r="C888" s="180">
        <f t="shared" si="505"/>
        <v>160.53645910643561</v>
      </c>
      <c r="D888" s="104">
        <f t="shared" si="496"/>
        <v>1143.3130000000001</v>
      </c>
      <c r="E888" s="105">
        <f t="shared" si="508"/>
        <v>1146.575</v>
      </c>
      <c r="F888" s="106">
        <f t="shared" si="509"/>
        <v>45708</v>
      </c>
      <c r="G888" s="107">
        <f t="shared" si="488"/>
        <v>2.8531119649648495E-3</v>
      </c>
      <c r="H888" s="108">
        <f t="shared" si="501"/>
        <v>45769</v>
      </c>
      <c r="I888" s="108">
        <f t="shared" si="489"/>
        <v>45769</v>
      </c>
      <c r="J888" s="109">
        <f t="shared" si="497"/>
        <v>21</v>
      </c>
      <c r="K888" s="109">
        <f t="shared" si="512"/>
        <v>20</v>
      </c>
      <c r="L888" s="8">
        <f t="shared" si="498"/>
        <v>1.0027170599999999</v>
      </c>
      <c r="M888" s="110">
        <f t="shared" si="511"/>
        <v>1.00285311</v>
      </c>
      <c r="N888" s="110">
        <f t="shared" si="506"/>
        <v>1.0756676299052557</v>
      </c>
      <c r="O888" s="103">
        <f t="shared" si="510"/>
        <v>1.07859028</v>
      </c>
      <c r="P888" s="103">
        <f t="shared" si="490"/>
        <v>173.15306437000001</v>
      </c>
      <c r="Q888" s="11">
        <f t="shared" si="504"/>
        <v>0</v>
      </c>
      <c r="R888" s="30">
        <f t="shared" si="499"/>
        <v>0</v>
      </c>
      <c r="S888" s="8">
        <f t="shared" si="491"/>
        <v>0</v>
      </c>
      <c r="T888" s="113">
        <f t="shared" si="500"/>
        <v>0.16</v>
      </c>
      <c r="U888" s="111">
        <f t="shared" si="507"/>
        <v>20</v>
      </c>
      <c r="V888" s="111">
        <v>252</v>
      </c>
      <c r="W888" s="110">
        <f t="shared" si="492"/>
        <v>1.0118490149999999</v>
      </c>
      <c r="X888" s="103">
        <f t="shared" si="493"/>
        <v>2.05169325</v>
      </c>
      <c r="Y888" s="103">
        <f t="shared" si="494"/>
        <v>0</v>
      </c>
      <c r="Z888" s="114" t="str">
        <f t="shared" si="502"/>
        <v>A+J=</v>
      </c>
      <c r="AA888" s="108">
        <f t="shared" si="503"/>
        <v>45769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22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3"/>
      <c r="DH888" s="1"/>
      <c r="DI888" s="1"/>
      <c r="DJ888" s="1"/>
      <c r="DK888" s="1"/>
      <c r="DL888" s="1"/>
      <c r="DM888" s="1"/>
      <c r="DN888" s="1"/>
      <c r="DO888" s="1"/>
      <c r="DP888" s="1"/>
      <c r="DQ888" s="4"/>
      <c r="DR888" s="1"/>
      <c r="DS888" s="1"/>
      <c r="DT888" s="1"/>
      <c r="DU888" s="1"/>
      <c r="DV888" s="1"/>
      <c r="DW888" s="1"/>
    </row>
    <row r="889" spans="1:127" ht="15" x14ac:dyDescent="0.2">
      <c r="A889" s="102">
        <f t="shared" si="495"/>
        <v>45765</v>
      </c>
      <c r="B889" s="103">
        <f t="shared" si="487"/>
        <v>175.33176343</v>
      </c>
      <c r="C889" s="180">
        <f t="shared" si="505"/>
        <v>160.53645910643561</v>
      </c>
      <c r="D889" s="104">
        <f t="shared" si="496"/>
        <v>1143.3130000000001</v>
      </c>
      <c r="E889" s="105">
        <f t="shared" si="508"/>
        <v>1146.575</v>
      </c>
      <c r="F889" s="106">
        <f t="shared" si="509"/>
        <v>45708</v>
      </c>
      <c r="G889" s="107">
        <f t="shared" si="488"/>
        <v>2.8531119649648495E-3</v>
      </c>
      <c r="H889" s="108">
        <f t="shared" si="501"/>
        <v>45769</v>
      </c>
      <c r="I889" s="108">
        <f t="shared" si="489"/>
        <v>45769</v>
      </c>
      <c r="J889" s="109">
        <f t="shared" si="497"/>
        <v>21</v>
      </c>
      <c r="K889" s="109">
        <f t="shared" si="512"/>
        <v>21</v>
      </c>
      <c r="L889" s="8">
        <f t="shared" si="498"/>
        <v>1.00285311</v>
      </c>
      <c r="M889" s="110">
        <f t="shared" si="511"/>
        <v>1.00285311</v>
      </c>
      <c r="N889" s="110">
        <f t="shared" si="506"/>
        <v>1.0756676299052557</v>
      </c>
      <c r="O889" s="103">
        <f t="shared" si="510"/>
        <v>1.0787366199999999</v>
      </c>
      <c r="P889" s="103">
        <f t="shared" si="490"/>
        <v>173.17655728</v>
      </c>
      <c r="Q889" s="11">
        <f t="shared" si="504"/>
        <v>0</v>
      </c>
      <c r="R889" s="30">
        <f t="shared" si="499"/>
        <v>0</v>
      </c>
      <c r="S889" s="8">
        <f t="shared" si="491"/>
        <v>0</v>
      </c>
      <c r="T889" s="113">
        <f t="shared" si="500"/>
        <v>0.16</v>
      </c>
      <c r="U889" s="111">
        <f t="shared" si="507"/>
        <v>21</v>
      </c>
      <c r="V889" s="111">
        <v>252</v>
      </c>
      <c r="W889" s="110">
        <f t="shared" si="492"/>
        <v>1.0124451379999999</v>
      </c>
      <c r="X889" s="103">
        <f t="shared" si="493"/>
        <v>2.1552061500000002</v>
      </c>
      <c r="Y889" s="103">
        <f t="shared" si="494"/>
        <v>0</v>
      </c>
      <c r="Z889" s="114" t="str">
        <f t="shared" si="502"/>
        <v>A+J=</v>
      </c>
      <c r="AA889" s="108">
        <f t="shared" si="503"/>
        <v>45769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22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3"/>
      <c r="DH889" s="1"/>
      <c r="DI889" s="1"/>
      <c r="DJ889" s="1"/>
      <c r="DK889" s="1"/>
      <c r="DL889" s="1"/>
      <c r="DM889" s="1"/>
      <c r="DN889" s="1"/>
      <c r="DO889" s="1"/>
      <c r="DP889" s="1"/>
      <c r="DQ889" s="4"/>
      <c r="DR889" s="1"/>
      <c r="DS889" s="1"/>
      <c r="DT889" s="1"/>
      <c r="DU889" s="1"/>
      <c r="DV889" s="1"/>
      <c r="DW889" s="1"/>
    </row>
    <row r="890" spans="1:127" ht="15" x14ac:dyDescent="0.2">
      <c r="A890" s="102">
        <f t="shared" si="495"/>
        <v>45766</v>
      </c>
      <c r="B890" s="103">
        <f t="shared" si="487"/>
        <v>175.33176343</v>
      </c>
      <c r="C890" s="180">
        <f t="shared" si="505"/>
        <v>160.53645910643561</v>
      </c>
      <c r="D890" s="104">
        <f t="shared" si="496"/>
        <v>1143.3130000000001</v>
      </c>
      <c r="E890" s="105">
        <f t="shared" si="508"/>
        <v>1146.575</v>
      </c>
      <c r="F890" s="106">
        <f t="shared" si="509"/>
        <v>45708</v>
      </c>
      <c r="G890" s="107">
        <f t="shared" si="488"/>
        <v>2.8531119649648495E-3</v>
      </c>
      <c r="H890" s="108">
        <f t="shared" si="501"/>
        <v>45769</v>
      </c>
      <c r="I890" s="108">
        <f t="shared" si="489"/>
        <v>45769</v>
      </c>
      <c r="J890" s="109">
        <f t="shared" si="497"/>
        <v>21</v>
      </c>
      <c r="K890" s="109">
        <f t="shared" si="512"/>
        <v>21</v>
      </c>
      <c r="L890" s="8">
        <f t="shared" si="498"/>
        <v>1.00285311</v>
      </c>
      <c r="M890" s="110">
        <f t="shared" si="511"/>
        <v>1.00285311</v>
      </c>
      <c r="N890" s="110">
        <f t="shared" si="506"/>
        <v>1.0756676299052557</v>
      </c>
      <c r="O890" s="103">
        <f t="shared" si="510"/>
        <v>1.0787366199999999</v>
      </c>
      <c r="P890" s="103">
        <f t="shared" si="490"/>
        <v>173.17655728</v>
      </c>
      <c r="Q890" s="11">
        <f t="shared" si="504"/>
        <v>0</v>
      </c>
      <c r="R890" s="30">
        <f t="shared" si="499"/>
        <v>0</v>
      </c>
      <c r="S890" s="8">
        <f t="shared" si="491"/>
        <v>0</v>
      </c>
      <c r="T890" s="113">
        <f t="shared" si="500"/>
        <v>0.16</v>
      </c>
      <c r="U890" s="111">
        <f t="shared" si="507"/>
        <v>21</v>
      </c>
      <c r="V890" s="111">
        <v>252</v>
      </c>
      <c r="W890" s="110">
        <f t="shared" si="492"/>
        <v>1.0124451379999999</v>
      </c>
      <c r="X890" s="103">
        <f t="shared" si="493"/>
        <v>2.1552061500000002</v>
      </c>
      <c r="Y890" s="103">
        <f t="shared" si="494"/>
        <v>0</v>
      </c>
      <c r="Z890" s="114" t="str">
        <f t="shared" si="502"/>
        <v>A+J=</v>
      </c>
      <c r="AA890" s="108">
        <f t="shared" si="503"/>
        <v>45769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22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3"/>
      <c r="DH890" s="1"/>
      <c r="DI890" s="1"/>
      <c r="DJ890" s="1"/>
      <c r="DK890" s="1"/>
      <c r="DL890" s="1"/>
      <c r="DM890" s="1"/>
      <c r="DN890" s="1"/>
      <c r="DO890" s="1"/>
      <c r="DP890" s="1"/>
      <c r="DQ890" s="4"/>
      <c r="DR890" s="1"/>
      <c r="DS890" s="1"/>
      <c r="DT890" s="1"/>
      <c r="DU890" s="1"/>
      <c r="DV890" s="1"/>
      <c r="DW890" s="1"/>
    </row>
    <row r="891" spans="1:127" ht="15" x14ac:dyDescent="0.2">
      <c r="A891" s="102">
        <f t="shared" si="495"/>
        <v>45767</v>
      </c>
      <c r="B891" s="103">
        <f t="shared" si="487"/>
        <v>175.33176343</v>
      </c>
      <c r="C891" s="180">
        <f t="shared" si="505"/>
        <v>160.53645910643561</v>
      </c>
      <c r="D891" s="104">
        <f t="shared" si="496"/>
        <v>1143.3130000000001</v>
      </c>
      <c r="E891" s="105">
        <f t="shared" si="508"/>
        <v>1146.575</v>
      </c>
      <c r="F891" s="106">
        <f t="shared" si="509"/>
        <v>45708</v>
      </c>
      <c r="G891" s="107">
        <f t="shared" si="488"/>
        <v>2.8531119649648495E-3</v>
      </c>
      <c r="H891" s="108">
        <f t="shared" si="501"/>
        <v>45797</v>
      </c>
      <c r="I891" s="108">
        <f t="shared" si="489"/>
        <v>45769</v>
      </c>
      <c r="J891" s="109">
        <f t="shared" si="497"/>
        <v>21</v>
      </c>
      <c r="K891" s="109">
        <f t="shared" si="512"/>
        <v>21</v>
      </c>
      <c r="L891" s="8">
        <f t="shared" si="498"/>
        <v>1.00285311</v>
      </c>
      <c r="M891" s="110">
        <f t="shared" si="511"/>
        <v>1.00285311</v>
      </c>
      <c r="N891" s="110">
        <f t="shared" si="506"/>
        <v>1.0756676299052557</v>
      </c>
      <c r="O891" s="103">
        <f t="shared" si="510"/>
        <v>1.0787366199999999</v>
      </c>
      <c r="P891" s="103">
        <f t="shared" si="490"/>
        <v>173.17655728</v>
      </c>
      <c r="Q891" s="11">
        <f t="shared" si="504"/>
        <v>0</v>
      </c>
      <c r="R891" s="30">
        <f t="shared" si="499"/>
        <v>0</v>
      </c>
      <c r="S891" s="8">
        <f t="shared" si="491"/>
        <v>0</v>
      </c>
      <c r="T891" s="113">
        <f t="shared" si="500"/>
        <v>0.16</v>
      </c>
      <c r="U891" s="111">
        <f t="shared" si="507"/>
        <v>21</v>
      </c>
      <c r="V891" s="111">
        <v>252</v>
      </c>
      <c r="W891" s="110">
        <f t="shared" si="492"/>
        <v>1.0124451379999999</v>
      </c>
      <c r="X891" s="103">
        <f t="shared" si="493"/>
        <v>2.1552061500000002</v>
      </c>
      <c r="Y891" s="103">
        <f t="shared" si="494"/>
        <v>0</v>
      </c>
      <c r="Z891" s="114" t="str">
        <f t="shared" si="502"/>
        <v>A+J=</v>
      </c>
      <c r="AA891" s="108">
        <f t="shared" si="503"/>
        <v>45769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22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3"/>
      <c r="DH891" s="1"/>
      <c r="DI891" s="1"/>
      <c r="DJ891" s="1"/>
      <c r="DK891" s="1"/>
      <c r="DL891" s="1"/>
      <c r="DM891" s="1"/>
      <c r="DN891" s="1"/>
      <c r="DO891" s="1"/>
      <c r="DP891" s="1"/>
      <c r="DQ891" s="4"/>
      <c r="DR891" s="1"/>
      <c r="DS891" s="1"/>
      <c r="DT891" s="1"/>
      <c r="DU891" s="1"/>
      <c r="DV891" s="1"/>
      <c r="DW891" s="1"/>
    </row>
    <row r="892" spans="1:127" ht="15" x14ac:dyDescent="0.2">
      <c r="A892" s="102">
        <f t="shared" si="495"/>
        <v>45768</v>
      </c>
      <c r="B892" s="103">
        <f t="shared" si="487"/>
        <v>175.33176343</v>
      </c>
      <c r="C892" s="180">
        <f t="shared" si="505"/>
        <v>160.53645910643561</v>
      </c>
      <c r="D892" s="104">
        <f t="shared" si="496"/>
        <v>1143.3130000000001</v>
      </c>
      <c r="E892" s="105">
        <f t="shared" si="508"/>
        <v>1146.575</v>
      </c>
      <c r="F892" s="106">
        <f t="shared" si="509"/>
        <v>45708</v>
      </c>
      <c r="G892" s="107">
        <f t="shared" si="488"/>
        <v>2.8531119649648495E-3</v>
      </c>
      <c r="H892" s="108">
        <f t="shared" si="501"/>
        <v>45797</v>
      </c>
      <c r="I892" s="108">
        <f t="shared" si="489"/>
        <v>45769</v>
      </c>
      <c r="J892" s="109">
        <f t="shared" si="497"/>
        <v>21</v>
      </c>
      <c r="K892" s="109">
        <f t="shared" si="512"/>
        <v>21</v>
      </c>
      <c r="L892" s="8">
        <f t="shared" si="498"/>
        <v>1.00285311</v>
      </c>
      <c r="M892" s="110">
        <f t="shared" si="511"/>
        <v>1.00285311</v>
      </c>
      <c r="N892" s="110">
        <f t="shared" si="506"/>
        <v>1.0756676299052557</v>
      </c>
      <c r="O892" s="103">
        <f t="shared" si="510"/>
        <v>1.0787366199999999</v>
      </c>
      <c r="P892" s="103">
        <f t="shared" si="490"/>
        <v>173.17655728</v>
      </c>
      <c r="Q892" s="11">
        <f t="shared" si="504"/>
        <v>0</v>
      </c>
      <c r="R892" s="30">
        <f t="shared" si="499"/>
        <v>0</v>
      </c>
      <c r="S892" s="8">
        <f t="shared" si="491"/>
        <v>0</v>
      </c>
      <c r="T892" s="113">
        <f t="shared" si="500"/>
        <v>0.16</v>
      </c>
      <c r="U892" s="111">
        <f t="shared" si="507"/>
        <v>21</v>
      </c>
      <c r="V892" s="111">
        <v>252</v>
      </c>
      <c r="W892" s="110">
        <f t="shared" si="492"/>
        <v>1.0124451379999999</v>
      </c>
      <c r="X892" s="103">
        <f t="shared" si="493"/>
        <v>2.1552061500000002</v>
      </c>
      <c r="Y892" s="103">
        <f t="shared" si="494"/>
        <v>0</v>
      </c>
      <c r="Z892" s="114" t="str">
        <f t="shared" si="502"/>
        <v>A+J=</v>
      </c>
      <c r="AA892" s="108">
        <f t="shared" si="503"/>
        <v>45769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22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3"/>
      <c r="DH892" s="1"/>
      <c r="DI892" s="1"/>
      <c r="DJ892" s="1"/>
      <c r="DK892" s="1"/>
      <c r="DL892" s="1"/>
      <c r="DM892" s="1"/>
      <c r="DN892" s="1"/>
      <c r="DO892" s="1"/>
      <c r="DP892" s="1"/>
      <c r="DQ892" s="4"/>
      <c r="DR892" s="1"/>
      <c r="DS892" s="1"/>
      <c r="DT892" s="1"/>
      <c r="DU892" s="1"/>
      <c r="DV892" s="1"/>
      <c r="DW892" s="1"/>
    </row>
    <row r="893" spans="1:127" ht="15" x14ac:dyDescent="0.2">
      <c r="A893" s="102">
        <f t="shared" si="495"/>
        <v>45769</v>
      </c>
      <c r="B893" s="103">
        <f t="shared" si="487"/>
        <v>175.33176343</v>
      </c>
      <c r="C893" s="180">
        <f t="shared" si="505"/>
        <v>160.53645910643561</v>
      </c>
      <c r="D893" s="104">
        <f t="shared" si="496"/>
        <v>1143.3130000000001</v>
      </c>
      <c r="E893" s="105">
        <f t="shared" si="508"/>
        <v>1146.575</v>
      </c>
      <c r="F893" s="106">
        <f t="shared" si="509"/>
        <v>45708</v>
      </c>
      <c r="G893" s="107">
        <f t="shared" si="488"/>
        <v>2.8531119649648495E-3</v>
      </c>
      <c r="H893" s="108">
        <f t="shared" si="501"/>
        <v>45797</v>
      </c>
      <c r="I893" s="108">
        <f t="shared" si="489"/>
        <v>45769</v>
      </c>
      <c r="J893" s="109">
        <f t="shared" si="497"/>
        <v>21</v>
      </c>
      <c r="K893" s="109">
        <f t="shared" si="512"/>
        <v>21</v>
      </c>
      <c r="L893" s="8">
        <f t="shared" si="498"/>
        <v>1.00285311</v>
      </c>
      <c r="M893" s="110">
        <f t="shared" si="511"/>
        <v>1.00285311</v>
      </c>
      <c r="N893" s="110">
        <f t="shared" si="506"/>
        <v>1.0756676299052557</v>
      </c>
      <c r="O893" s="103">
        <f t="shared" si="510"/>
        <v>1.0787366199999999</v>
      </c>
      <c r="P893" s="103">
        <f t="shared" si="490"/>
        <v>173.17655728</v>
      </c>
      <c r="Q893" s="11">
        <f t="shared" si="504"/>
        <v>29</v>
      </c>
      <c r="R893" s="30">
        <f t="shared" si="499"/>
        <v>9.2124999999999999E-2</v>
      </c>
      <c r="S893" s="8">
        <f t="shared" si="491"/>
        <v>15.95389033</v>
      </c>
      <c r="T893" s="113">
        <f t="shared" si="500"/>
        <v>0.16</v>
      </c>
      <c r="U893" s="111">
        <f t="shared" si="507"/>
        <v>21</v>
      </c>
      <c r="V893" s="111">
        <v>252</v>
      </c>
      <c r="W893" s="110">
        <f t="shared" si="492"/>
        <v>1.0124451379999999</v>
      </c>
      <c r="X893" s="103">
        <f t="shared" si="493"/>
        <v>2.1552061500000002</v>
      </c>
      <c r="Y893" s="103">
        <f t="shared" si="494"/>
        <v>18.109096480000002</v>
      </c>
      <c r="Z893" s="114" t="str">
        <f t="shared" si="502"/>
        <v>A+J=</v>
      </c>
      <c r="AA893" s="108">
        <f t="shared" si="503"/>
        <v>45769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22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3"/>
      <c r="DH893" s="1"/>
      <c r="DI893" s="1"/>
      <c r="DJ893" s="1"/>
      <c r="DK893" s="1"/>
      <c r="DL893" s="1"/>
      <c r="DM893" s="1"/>
      <c r="DN893" s="1"/>
      <c r="DO893" s="1"/>
      <c r="DP893" s="1"/>
      <c r="DQ893" s="4"/>
      <c r="DR893" s="1"/>
      <c r="DS893" s="1"/>
      <c r="DT893" s="1"/>
      <c r="DU893" s="1"/>
      <c r="DV893" s="1"/>
      <c r="DW893" s="1"/>
    </row>
    <row r="894" spans="1:127" ht="15" x14ac:dyDescent="0.2">
      <c r="A894" s="102">
        <f t="shared" si="495"/>
        <v>45770</v>
      </c>
      <c r="B894" s="103">
        <f t="shared" si="487"/>
        <v>157.33888481</v>
      </c>
      <c r="C894" s="180">
        <f t="shared" si="505"/>
        <v>145.74703782026475</v>
      </c>
      <c r="D894" s="104">
        <f t="shared" si="496"/>
        <v>1143.3130000000001</v>
      </c>
      <c r="E894" s="105">
        <f t="shared" si="508"/>
        <v>1146.575</v>
      </c>
      <c r="F894" s="106">
        <f t="shared" si="509"/>
        <v>45738</v>
      </c>
      <c r="G894" s="107">
        <f t="shared" si="488"/>
        <v>2.8531119649648495E-3</v>
      </c>
      <c r="H894" s="108">
        <f t="shared" si="501"/>
        <v>45797</v>
      </c>
      <c r="I894" s="108">
        <f t="shared" si="489"/>
        <v>45797</v>
      </c>
      <c r="J894" s="109">
        <f t="shared" si="497"/>
        <v>19</v>
      </c>
      <c r="K894" s="109">
        <f t="shared" si="512"/>
        <v>1</v>
      </c>
      <c r="L894" s="8">
        <f t="shared" si="498"/>
        <v>1.0001499599999999</v>
      </c>
      <c r="M894" s="110">
        <f t="shared" si="511"/>
        <v>1.00285311</v>
      </c>
      <c r="N894" s="110">
        <f t="shared" si="506"/>
        <v>1.0787366279768147</v>
      </c>
      <c r="O894" s="103">
        <f t="shared" si="510"/>
        <v>1.07889839</v>
      </c>
      <c r="P894" s="103">
        <f t="shared" si="490"/>
        <v>157.24624445000001</v>
      </c>
      <c r="Q894" s="11">
        <f t="shared" si="504"/>
        <v>0</v>
      </c>
      <c r="R894" s="30">
        <f t="shared" si="499"/>
        <v>0</v>
      </c>
      <c r="S894" s="8">
        <f t="shared" si="491"/>
        <v>0</v>
      </c>
      <c r="T894" s="113">
        <f t="shared" si="500"/>
        <v>0.16</v>
      </c>
      <c r="U894" s="111">
        <f t="shared" si="507"/>
        <v>1</v>
      </c>
      <c r="V894" s="111">
        <v>252</v>
      </c>
      <c r="W894" s="110">
        <f t="shared" si="492"/>
        <v>1.0005891419999999</v>
      </c>
      <c r="X894" s="103">
        <f t="shared" si="493"/>
        <v>9.2640360000000005E-2</v>
      </c>
      <c r="Y894" s="103">
        <f t="shared" si="494"/>
        <v>0</v>
      </c>
      <c r="Z894" s="114" t="str">
        <f t="shared" si="502"/>
        <v>A+J=</v>
      </c>
      <c r="AA894" s="108">
        <f t="shared" si="503"/>
        <v>45797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22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3"/>
      <c r="DH894" s="1"/>
      <c r="DI894" s="1"/>
      <c r="DJ894" s="1"/>
      <c r="DK894" s="1"/>
      <c r="DL894" s="1"/>
      <c r="DM894" s="1"/>
      <c r="DN894" s="1"/>
      <c r="DO894" s="1"/>
      <c r="DP894" s="1"/>
      <c r="DQ894" s="4"/>
      <c r="DR894" s="1"/>
      <c r="DS894" s="1"/>
      <c r="DT894" s="1"/>
      <c r="DU894" s="1"/>
      <c r="DV894" s="1"/>
      <c r="DW894" s="1"/>
    </row>
    <row r="895" spans="1:127" ht="15" x14ac:dyDescent="0.2">
      <c r="A895" s="102">
        <f t="shared" si="495"/>
        <v>45771</v>
      </c>
      <c r="B895" s="103">
        <f t="shared" si="487"/>
        <v>157.45518779</v>
      </c>
      <c r="C895" s="180">
        <f t="shared" si="505"/>
        <v>145.74703782026475</v>
      </c>
      <c r="D895" s="104">
        <f t="shared" si="496"/>
        <v>1143.3130000000001</v>
      </c>
      <c r="E895" s="105">
        <f t="shared" si="508"/>
        <v>1146.575</v>
      </c>
      <c r="F895" s="106">
        <f t="shared" si="509"/>
        <v>45738</v>
      </c>
      <c r="G895" s="107">
        <f t="shared" si="488"/>
        <v>2.8531119649648495E-3</v>
      </c>
      <c r="H895" s="108">
        <f t="shared" si="501"/>
        <v>45797</v>
      </c>
      <c r="I895" s="108">
        <f t="shared" si="489"/>
        <v>45797</v>
      </c>
      <c r="J895" s="109">
        <f t="shared" si="497"/>
        <v>19</v>
      </c>
      <c r="K895" s="109">
        <f t="shared" si="512"/>
        <v>2</v>
      </c>
      <c r="L895" s="8">
        <f t="shared" si="498"/>
        <v>1.0002999400000001</v>
      </c>
      <c r="M895" s="110">
        <f t="shared" si="511"/>
        <v>1.00285311</v>
      </c>
      <c r="N895" s="110">
        <f t="shared" si="506"/>
        <v>1.0787366279768147</v>
      </c>
      <c r="O895" s="103">
        <f t="shared" si="510"/>
        <v>1.0790601799999999</v>
      </c>
      <c r="P895" s="103">
        <f t="shared" si="490"/>
        <v>157.26982486</v>
      </c>
      <c r="Q895" s="11">
        <f t="shared" si="504"/>
        <v>0</v>
      </c>
      <c r="R895" s="30">
        <f t="shared" si="499"/>
        <v>0</v>
      </c>
      <c r="S895" s="8">
        <f t="shared" si="491"/>
        <v>0</v>
      </c>
      <c r="T895" s="113">
        <f t="shared" si="500"/>
        <v>0.16</v>
      </c>
      <c r="U895" s="111">
        <f t="shared" si="507"/>
        <v>2</v>
      </c>
      <c r="V895" s="111">
        <v>252</v>
      </c>
      <c r="W895" s="110">
        <f t="shared" si="492"/>
        <v>1.0011786300000001</v>
      </c>
      <c r="X895" s="103">
        <f t="shared" si="493"/>
        <v>0.18536293000000001</v>
      </c>
      <c r="Y895" s="103">
        <f t="shared" si="494"/>
        <v>0</v>
      </c>
      <c r="Z895" s="114" t="str">
        <f t="shared" si="502"/>
        <v>A+J=</v>
      </c>
      <c r="AA895" s="108">
        <f t="shared" si="503"/>
        <v>45797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22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3"/>
      <c r="DH895" s="1"/>
      <c r="DI895" s="1"/>
      <c r="DJ895" s="1"/>
      <c r="DK895" s="1"/>
      <c r="DL895" s="1"/>
      <c r="DM895" s="1"/>
      <c r="DN895" s="1"/>
      <c r="DO895" s="1"/>
      <c r="DP895" s="1"/>
      <c r="DQ895" s="4"/>
      <c r="DR895" s="1"/>
      <c r="DS895" s="1"/>
      <c r="DT895" s="1"/>
      <c r="DU895" s="1"/>
      <c r="DV895" s="1"/>
      <c r="DW895" s="1"/>
    </row>
    <row r="896" spans="1:127" ht="15" x14ac:dyDescent="0.2">
      <c r="A896" s="102">
        <f t="shared" si="495"/>
        <v>45772</v>
      </c>
      <c r="B896" s="103">
        <f t="shared" si="487"/>
        <v>157.57157785000001</v>
      </c>
      <c r="C896" s="180">
        <f t="shared" si="505"/>
        <v>145.74703782026475</v>
      </c>
      <c r="D896" s="104">
        <f t="shared" si="496"/>
        <v>1143.3130000000001</v>
      </c>
      <c r="E896" s="105">
        <f t="shared" si="508"/>
        <v>1146.575</v>
      </c>
      <c r="F896" s="106">
        <f t="shared" si="509"/>
        <v>45738</v>
      </c>
      <c r="G896" s="107">
        <f t="shared" si="488"/>
        <v>2.8531119649648495E-3</v>
      </c>
      <c r="H896" s="108">
        <f t="shared" si="501"/>
        <v>45797</v>
      </c>
      <c r="I896" s="108">
        <f t="shared" si="489"/>
        <v>45797</v>
      </c>
      <c r="J896" s="109">
        <f t="shared" si="497"/>
        <v>19</v>
      </c>
      <c r="K896" s="109">
        <f t="shared" si="512"/>
        <v>3</v>
      </c>
      <c r="L896" s="8">
        <f t="shared" si="498"/>
        <v>1.0004499499999999</v>
      </c>
      <c r="M896" s="110">
        <f t="shared" si="511"/>
        <v>1.00285311</v>
      </c>
      <c r="N896" s="110">
        <f t="shared" si="506"/>
        <v>1.0787366279768147</v>
      </c>
      <c r="O896" s="103">
        <f t="shared" si="510"/>
        <v>1.0792219999999999</v>
      </c>
      <c r="P896" s="103">
        <f t="shared" si="490"/>
        <v>157.29340965</v>
      </c>
      <c r="Q896" s="11">
        <f t="shared" si="504"/>
        <v>0</v>
      </c>
      <c r="R896" s="30">
        <f t="shared" si="499"/>
        <v>0</v>
      </c>
      <c r="S896" s="8">
        <f t="shared" si="491"/>
        <v>0</v>
      </c>
      <c r="T896" s="113">
        <f t="shared" si="500"/>
        <v>0.16</v>
      </c>
      <c r="U896" s="111">
        <f t="shared" si="507"/>
        <v>3</v>
      </c>
      <c r="V896" s="111">
        <v>252</v>
      </c>
      <c r="W896" s="110">
        <f t="shared" si="492"/>
        <v>1.001768467</v>
      </c>
      <c r="X896" s="103">
        <f t="shared" si="493"/>
        <v>0.27816819999999998</v>
      </c>
      <c r="Y896" s="103">
        <f t="shared" si="494"/>
        <v>0</v>
      </c>
      <c r="Z896" s="114" t="str">
        <f t="shared" si="502"/>
        <v>A+J=</v>
      </c>
      <c r="AA896" s="108">
        <f t="shared" si="503"/>
        <v>45797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22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3"/>
      <c r="DH896" s="1"/>
      <c r="DI896" s="1"/>
      <c r="DJ896" s="1"/>
      <c r="DK896" s="1"/>
      <c r="DL896" s="1"/>
      <c r="DM896" s="1"/>
      <c r="DN896" s="1"/>
      <c r="DO896" s="1"/>
      <c r="DP896" s="1"/>
      <c r="DQ896" s="4"/>
      <c r="DR896" s="1"/>
      <c r="DS896" s="1"/>
      <c r="DT896" s="1"/>
      <c r="DU896" s="1"/>
      <c r="DV896" s="1"/>
      <c r="DW896" s="1"/>
    </row>
    <row r="897" spans="1:127" ht="15" x14ac:dyDescent="0.2">
      <c r="A897" s="102">
        <f t="shared" si="495"/>
        <v>45773</v>
      </c>
      <c r="B897" s="103">
        <f t="shared" si="487"/>
        <v>157.68805161999998</v>
      </c>
      <c r="C897" s="180">
        <f t="shared" si="505"/>
        <v>145.74703782026475</v>
      </c>
      <c r="D897" s="104">
        <f t="shared" si="496"/>
        <v>1143.3130000000001</v>
      </c>
      <c r="E897" s="105">
        <f t="shared" si="508"/>
        <v>1146.575</v>
      </c>
      <c r="F897" s="106">
        <f t="shared" si="509"/>
        <v>45738</v>
      </c>
      <c r="G897" s="107">
        <f t="shared" si="488"/>
        <v>2.8531119649648495E-3</v>
      </c>
      <c r="H897" s="108">
        <f t="shared" si="501"/>
        <v>45797</v>
      </c>
      <c r="I897" s="108">
        <f t="shared" si="489"/>
        <v>45797</v>
      </c>
      <c r="J897" s="109">
        <f t="shared" si="497"/>
        <v>19</v>
      </c>
      <c r="K897" s="109">
        <f t="shared" si="512"/>
        <v>4</v>
      </c>
      <c r="L897" s="8">
        <f t="shared" si="498"/>
        <v>1.0005999699999999</v>
      </c>
      <c r="M897" s="110">
        <f t="shared" si="511"/>
        <v>1.00285311</v>
      </c>
      <c r="N897" s="110">
        <f t="shared" si="506"/>
        <v>1.0787366279768147</v>
      </c>
      <c r="O897" s="103">
        <f t="shared" si="510"/>
        <v>1.07938383</v>
      </c>
      <c r="P897" s="103">
        <f t="shared" si="490"/>
        <v>157.31699588999999</v>
      </c>
      <c r="Q897" s="11">
        <f t="shared" si="504"/>
        <v>0</v>
      </c>
      <c r="R897" s="30">
        <f t="shared" si="499"/>
        <v>0</v>
      </c>
      <c r="S897" s="8">
        <f t="shared" si="491"/>
        <v>0</v>
      </c>
      <c r="T897" s="113">
        <f t="shared" si="500"/>
        <v>0.16</v>
      </c>
      <c r="U897" s="111">
        <f t="shared" si="507"/>
        <v>4</v>
      </c>
      <c r="V897" s="111">
        <v>252</v>
      </c>
      <c r="W897" s="110">
        <f t="shared" si="492"/>
        <v>1.0023586499999999</v>
      </c>
      <c r="X897" s="103">
        <f t="shared" si="493"/>
        <v>0.37105572999999997</v>
      </c>
      <c r="Y897" s="103">
        <f t="shared" si="494"/>
        <v>0</v>
      </c>
      <c r="Z897" s="114" t="str">
        <f t="shared" si="502"/>
        <v>A+J=</v>
      </c>
      <c r="AA897" s="108">
        <f t="shared" si="503"/>
        <v>45797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22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3"/>
      <c r="DH897" s="1"/>
      <c r="DI897" s="1"/>
      <c r="DJ897" s="1"/>
      <c r="DK897" s="1"/>
      <c r="DL897" s="1"/>
      <c r="DM897" s="1"/>
      <c r="DN897" s="1"/>
      <c r="DO897" s="1"/>
      <c r="DP897" s="1"/>
      <c r="DQ897" s="4"/>
      <c r="DR897" s="1"/>
      <c r="DS897" s="1"/>
      <c r="DT897" s="1"/>
      <c r="DU897" s="1"/>
      <c r="DV897" s="1"/>
      <c r="DW897" s="1"/>
    </row>
    <row r="898" spans="1:127" ht="15" x14ac:dyDescent="0.2">
      <c r="A898" s="102">
        <f t="shared" si="495"/>
        <v>45774</v>
      </c>
      <c r="B898" s="103">
        <f t="shared" si="487"/>
        <v>157.68805161999998</v>
      </c>
      <c r="C898" s="180">
        <f t="shared" si="505"/>
        <v>145.74703782026475</v>
      </c>
      <c r="D898" s="104">
        <f t="shared" si="496"/>
        <v>1143.3130000000001</v>
      </c>
      <c r="E898" s="105">
        <f t="shared" si="508"/>
        <v>1146.575</v>
      </c>
      <c r="F898" s="106">
        <f t="shared" si="509"/>
        <v>45738</v>
      </c>
      <c r="G898" s="107">
        <f t="shared" si="488"/>
        <v>2.8531119649648495E-3</v>
      </c>
      <c r="H898" s="108">
        <f t="shared" si="501"/>
        <v>45797</v>
      </c>
      <c r="I898" s="108">
        <f t="shared" si="489"/>
        <v>45797</v>
      </c>
      <c r="J898" s="109">
        <f t="shared" si="497"/>
        <v>19</v>
      </c>
      <c r="K898" s="109">
        <f t="shared" si="512"/>
        <v>4</v>
      </c>
      <c r="L898" s="8">
        <f t="shared" si="498"/>
        <v>1.0005999699999999</v>
      </c>
      <c r="M898" s="110">
        <f t="shared" si="511"/>
        <v>1.00285311</v>
      </c>
      <c r="N898" s="110">
        <f t="shared" si="506"/>
        <v>1.0787366279768147</v>
      </c>
      <c r="O898" s="103">
        <f t="shared" si="510"/>
        <v>1.07938383</v>
      </c>
      <c r="P898" s="103">
        <f t="shared" si="490"/>
        <v>157.31699588999999</v>
      </c>
      <c r="Q898" s="11">
        <f t="shared" si="504"/>
        <v>0</v>
      </c>
      <c r="R898" s="30">
        <f t="shared" si="499"/>
        <v>0</v>
      </c>
      <c r="S898" s="8">
        <f t="shared" si="491"/>
        <v>0</v>
      </c>
      <c r="T898" s="113">
        <f t="shared" si="500"/>
        <v>0.16</v>
      </c>
      <c r="U898" s="111">
        <f t="shared" si="507"/>
        <v>4</v>
      </c>
      <c r="V898" s="111">
        <v>252</v>
      </c>
      <c r="W898" s="110">
        <f t="shared" si="492"/>
        <v>1.0023586499999999</v>
      </c>
      <c r="X898" s="103">
        <f t="shared" si="493"/>
        <v>0.37105572999999997</v>
      </c>
      <c r="Y898" s="103">
        <f t="shared" si="494"/>
        <v>0</v>
      </c>
      <c r="Z898" s="114" t="str">
        <f t="shared" si="502"/>
        <v>A+J=</v>
      </c>
      <c r="AA898" s="108">
        <f t="shared" si="503"/>
        <v>45797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22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3"/>
      <c r="DH898" s="1"/>
      <c r="DI898" s="1"/>
      <c r="DJ898" s="1"/>
      <c r="DK898" s="1"/>
      <c r="DL898" s="1"/>
      <c r="DM898" s="1"/>
      <c r="DN898" s="1"/>
      <c r="DO898" s="1"/>
      <c r="DP898" s="1"/>
      <c r="DQ898" s="4"/>
      <c r="DR898" s="1"/>
      <c r="DS898" s="1"/>
      <c r="DT898" s="1"/>
      <c r="DU898" s="1"/>
      <c r="DV898" s="1"/>
      <c r="DW898" s="1"/>
    </row>
    <row r="899" spans="1:127" ht="15" x14ac:dyDescent="0.2">
      <c r="A899" s="102">
        <f t="shared" si="495"/>
        <v>45775</v>
      </c>
      <c r="B899" s="103">
        <f t="shared" si="487"/>
        <v>157.68805161999998</v>
      </c>
      <c r="C899" s="180">
        <f t="shared" si="505"/>
        <v>145.74703782026475</v>
      </c>
      <c r="D899" s="104">
        <f t="shared" si="496"/>
        <v>1143.3130000000001</v>
      </c>
      <c r="E899" s="105">
        <f t="shared" si="508"/>
        <v>1146.575</v>
      </c>
      <c r="F899" s="106">
        <f t="shared" si="509"/>
        <v>45738</v>
      </c>
      <c r="G899" s="107">
        <f t="shared" si="488"/>
        <v>2.8531119649648495E-3</v>
      </c>
      <c r="H899" s="108">
        <f t="shared" si="501"/>
        <v>45797</v>
      </c>
      <c r="I899" s="108">
        <f t="shared" si="489"/>
        <v>45797</v>
      </c>
      <c r="J899" s="109">
        <f t="shared" si="497"/>
        <v>19</v>
      </c>
      <c r="K899" s="109">
        <f t="shared" si="512"/>
        <v>4</v>
      </c>
      <c r="L899" s="8">
        <f t="shared" si="498"/>
        <v>1.0005999699999999</v>
      </c>
      <c r="M899" s="110">
        <f t="shared" si="511"/>
        <v>1.00285311</v>
      </c>
      <c r="N899" s="110">
        <f t="shared" si="506"/>
        <v>1.0787366279768147</v>
      </c>
      <c r="O899" s="103">
        <f t="shared" si="510"/>
        <v>1.07938383</v>
      </c>
      <c r="P899" s="103">
        <f t="shared" si="490"/>
        <v>157.31699588999999</v>
      </c>
      <c r="Q899" s="11">
        <f t="shared" si="504"/>
        <v>0</v>
      </c>
      <c r="R899" s="30">
        <f t="shared" si="499"/>
        <v>0</v>
      </c>
      <c r="S899" s="8">
        <f t="shared" si="491"/>
        <v>0</v>
      </c>
      <c r="T899" s="113">
        <f t="shared" si="500"/>
        <v>0.16</v>
      </c>
      <c r="U899" s="111">
        <f t="shared" si="507"/>
        <v>4</v>
      </c>
      <c r="V899" s="111">
        <v>252</v>
      </c>
      <c r="W899" s="110">
        <f t="shared" si="492"/>
        <v>1.0023586499999999</v>
      </c>
      <c r="X899" s="103">
        <f t="shared" si="493"/>
        <v>0.37105572999999997</v>
      </c>
      <c r="Y899" s="103">
        <f t="shared" si="494"/>
        <v>0</v>
      </c>
      <c r="Z899" s="114" t="str">
        <f t="shared" si="502"/>
        <v>A+J=</v>
      </c>
      <c r="AA899" s="108">
        <f t="shared" si="503"/>
        <v>45797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22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3"/>
      <c r="DH899" s="1"/>
      <c r="DI899" s="1"/>
      <c r="DJ899" s="1"/>
      <c r="DK899" s="1"/>
      <c r="DL899" s="1"/>
      <c r="DM899" s="1"/>
      <c r="DN899" s="1"/>
      <c r="DO899" s="1"/>
      <c r="DP899" s="1"/>
      <c r="DQ899" s="4"/>
      <c r="DR899" s="1"/>
      <c r="DS899" s="1"/>
      <c r="DT899" s="1"/>
      <c r="DU899" s="1"/>
      <c r="DV899" s="1"/>
      <c r="DW899" s="1"/>
    </row>
    <row r="900" spans="1:127" ht="15" x14ac:dyDescent="0.2">
      <c r="A900" s="102">
        <f t="shared" si="495"/>
        <v>45776</v>
      </c>
      <c r="B900" s="103">
        <f t="shared" si="487"/>
        <v>157.80461545</v>
      </c>
      <c r="C900" s="180">
        <f t="shared" si="505"/>
        <v>145.74703782026475</v>
      </c>
      <c r="D900" s="104">
        <f t="shared" si="496"/>
        <v>1143.3130000000001</v>
      </c>
      <c r="E900" s="105">
        <f t="shared" si="508"/>
        <v>1146.575</v>
      </c>
      <c r="F900" s="106">
        <f t="shared" si="509"/>
        <v>45738</v>
      </c>
      <c r="G900" s="107">
        <f t="shared" si="488"/>
        <v>2.8531119649648495E-3</v>
      </c>
      <c r="H900" s="108">
        <f t="shared" si="501"/>
        <v>45797</v>
      </c>
      <c r="I900" s="108">
        <f t="shared" si="489"/>
        <v>45797</v>
      </c>
      <c r="J900" s="109">
        <f t="shared" si="497"/>
        <v>19</v>
      </c>
      <c r="K900" s="109">
        <f t="shared" si="512"/>
        <v>5</v>
      </c>
      <c r="L900" s="8">
        <f t="shared" si="498"/>
        <v>1.0007500300000001</v>
      </c>
      <c r="M900" s="110">
        <f t="shared" si="511"/>
        <v>1.00285311</v>
      </c>
      <c r="N900" s="110">
        <f t="shared" si="506"/>
        <v>1.0787366279768147</v>
      </c>
      <c r="O900" s="103">
        <f t="shared" si="510"/>
        <v>1.0795457100000001</v>
      </c>
      <c r="P900" s="103">
        <f t="shared" si="490"/>
        <v>157.34058941999999</v>
      </c>
      <c r="Q900" s="11">
        <f t="shared" si="504"/>
        <v>0</v>
      </c>
      <c r="R900" s="30">
        <f t="shared" si="499"/>
        <v>0</v>
      </c>
      <c r="S900" s="8">
        <f t="shared" si="491"/>
        <v>0</v>
      </c>
      <c r="T900" s="113">
        <f t="shared" si="500"/>
        <v>0.16</v>
      </c>
      <c r="U900" s="111">
        <f t="shared" si="507"/>
        <v>5</v>
      </c>
      <c r="V900" s="111">
        <v>252</v>
      </c>
      <c r="W900" s="110">
        <f t="shared" si="492"/>
        <v>1.0029491820000001</v>
      </c>
      <c r="X900" s="103">
        <f t="shared" si="493"/>
        <v>0.46402602999999998</v>
      </c>
      <c r="Y900" s="103">
        <f t="shared" si="494"/>
        <v>0</v>
      </c>
      <c r="Z900" s="114" t="str">
        <f t="shared" si="502"/>
        <v>A+J=</v>
      </c>
      <c r="AA900" s="108">
        <f t="shared" si="503"/>
        <v>45797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22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3"/>
      <c r="DH900" s="1"/>
      <c r="DI900" s="1"/>
      <c r="DJ900" s="1"/>
      <c r="DK900" s="1"/>
      <c r="DL900" s="1"/>
      <c r="DM900" s="1"/>
      <c r="DN900" s="1"/>
      <c r="DO900" s="1"/>
      <c r="DP900" s="1"/>
      <c r="DQ900" s="4"/>
      <c r="DR900" s="1"/>
      <c r="DS900" s="1"/>
      <c r="DT900" s="1"/>
      <c r="DU900" s="1"/>
      <c r="DV900" s="1"/>
      <c r="DW900" s="1"/>
    </row>
    <row r="901" spans="1:127" ht="15" x14ac:dyDescent="0.2">
      <c r="A901" s="102">
        <f t="shared" si="495"/>
        <v>45777</v>
      </c>
      <c r="B901" s="103">
        <f t="shared" si="487"/>
        <v>157.92126174999999</v>
      </c>
      <c r="C901" s="180">
        <f t="shared" si="505"/>
        <v>145.74703782026475</v>
      </c>
      <c r="D901" s="104">
        <f t="shared" si="496"/>
        <v>1143.3130000000001</v>
      </c>
      <c r="E901" s="105">
        <f t="shared" si="508"/>
        <v>1146.575</v>
      </c>
      <c r="F901" s="106">
        <f t="shared" si="509"/>
        <v>45738</v>
      </c>
      <c r="G901" s="107">
        <f t="shared" si="488"/>
        <v>2.8531119649648495E-3</v>
      </c>
      <c r="H901" s="108">
        <f t="shared" si="501"/>
        <v>45797</v>
      </c>
      <c r="I901" s="108">
        <f t="shared" si="489"/>
        <v>45797</v>
      </c>
      <c r="J901" s="109">
        <f t="shared" si="497"/>
        <v>19</v>
      </c>
      <c r="K901" s="109">
        <f t="shared" si="512"/>
        <v>6</v>
      </c>
      <c r="L901" s="8">
        <f t="shared" si="498"/>
        <v>1.0009001</v>
      </c>
      <c r="M901" s="110">
        <f t="shared" si="511"/>
        <v>1.00285311</v>
      </c>
      <c r="N901" s="110">
        <f t="shared" si="506"/>
        <v>1.0787366279768147</v>
      </c>
      <c r="O901" s="103">
        <f t="shared" si="510"/>
        <v>1.0797075899999999</v>
      </c>
      <c r="P901" s="103">
        <f t="shared" si="490"/>
        <v>157.36418294999999</v>
      </c>
      <c r="Q901" s="11">
        <f t="shared" si="504"/>
        <v>0</v>
      </c>
      <c r="R901" s="30">
        <f t="shared" si="499"/>
        <v>0</v>
      </c>
      <c r="S901" s="8">
        <f t="shared" si="491"/>
        <v>0</v>
      </c>
      <c r="T901" s="113">
        <f t="shared" si="500"/>
        <v>0.16</v>
      </c>
      <c r="U901" s="111">
        <f t="shared" si="507"/>
        <v>6</v>
      </c>
      <c r="V901" s="111">
        <v>252</v>
      </c>
      <c r="W901" s="110">
        <f t="shared" si="492"/>
        <v>1.003540061</v>
      </c>
      <c r="X901" s="103">
        <f t="shared" si="493"/>
        <v>0.55707879999999999</v>
      </c>
      <c r="Y901" s="103">
        <f t="shared" si="494"/>
        <v>0</v>
      </c>
      <c r="Z901" s="114" t="str">
        <f t="shared" si="502"/>
        <v>A+J=</v>
      </c>
      <c r="AA901" s="108">
        <f t="shared" si="503"/>
        <v>45797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22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3"/>
      <c r="DH901" s="1"/>
      <c r="DI901" s="1"/>
      <c r="DJ901" s="1"/>
      <c r="DK901" s="1"/>
      <c r="DL901" s="1"/>
      <c r="DM901" s="1"/>
      <c r="DN901" s="1"/>
      <c r="DO901" s="1"/>
      <c r="DP901" s="1"/>
      <c r="DQ901" s="4"/>
      <c r="DR901" s="1"/>
      <c r="DS901" s="1"/>
      <c r="DT901" s="1"/>
      <c r="DU901" s="1"/>
      <c r="DV901" s="1"/>
      <c r="DW901" s="1"/>
    </row>
    <row r="902" spans="1:127" ht="15" x14ac:dyDescent="0.2">
      <c r="A902" s="102">
        <f t="shared" si="495"/>
        <v>45778</v>
      </c>
      <c r="B902" s="103">
        <f t="shared" si="487"/>
        <v>158.03799656000001</v>
      </c>
      <c r="C902" s="180">
        <f t="shared" si="505"/>
        <v>145.74703782026475</v>
      </c>
      <c r="D902" s="104">
        <f t="shared" si="496"/>
        <v>1143.3130000000001</v>
      </c>
      <c r="E902" s="105">
        <f t="shared" si="508"/>
        <v>1146.575</v>
      </c>
      <c r="F902" s="106">
        <f t="shared" si="509"/>
        <v>45738</v>
      </c>
      <c r="G902" s="107">
        <f t="shared" si="488"/>
        <v>2.8531119649648495E-3</v>
      </c>
      <c r="H902" s="108">
        <f t="shared" si="501"/>
        <v>45797</v>
      </c>
      <c r="I902" s="108">
        <f t="shared" si="489"/>
        <v>45797</v>
      </c>
      <c r="J902" s="109">
        <f t="shared" si="497"/>
        <v>19</v>
      </c>
      <c r="K902" s="109">
        <f t="shared" si="512"/>
        <v>7</v>
      </c>
      <c r="L902" s="8">
        <f t="shared" si="498"/>
        <v>1.0010501999999999</v>
      </c>
      <c r="M902" s="110">
        <f t="shared" si="511"/>
        <v>1.00285311</v>
      </c>
      <c r="N902" s="110">
        <f t="shared" si="506"/>
        <v>1.0787366279768147</v>
      </c>
      <c r="O902" s="103">
        <f t="shared" si="510"/>
        <v>1.07986951</v>
      </c>
      <c r="P902" s="103">
        <f t="shared" si="490"/>
        <v>157.38778231000001</v>
      </c>
      <c r="Q902" s="11">
        <f t="shared" si="504"/>
        <v>0</v>
      </c>
      <c r="R902" s="30">
        <f t="shared" si="499"/>
        <v>0</v>
      </c>
      <c r="S902" s="8">
        <f t="shared" si="491"/>
        <v>0</v>
      </c>
      <c r="T902" s="113">
        <f t="shared" si="500"/>
        <v>0.16</v>
      </c>
      <c r="U902" s="111">
        <f t="shared" si="507"/>
        <v>7</v>
      </c>
      <c r="V902" s="111">
        <v>252</v>
      </c>
      <c r="W902" s="110">
        <f t="shared" si="492"/>
        <v>1.004131288</v>
      </c>
      <c r="X902" s="103">
        <f t="shared" si="493"/>
        <v>0.65021424999999999</v>
      </c>
      <c r="Y902" s="103">
        <f t="shared" si="494"/>
        <v>0</v>
      </c>
      <c r="Z902" s="114" t="str">
        <f t="shared" si="502"/>
        <v>A+J=</v>
      </c>
      <c r="AA902" s="108">
        <f t="shared" si="503"/>
        <v>45797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22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3"/>
      <c r="DH902" s="1"/>
      <c r="DI902" s="1"/>
      <c r="DJ902" s="1"/>
      <c r="DK902" s="1"/>
      <c r="DL902" s="1"/>
      <c r="DM902" s="1"/>
      <c r="DN902" s="1"/>
      <c r="DO902" s="1"/>
      <c r="DP902" s="1"/>
      <c r="DQ902" s="4"/>
      <c r="DR902" s="1"/>
      <c r="DS902" s="1"/>
      <c r="DT902" s="1"/>
      <c r="DU902" s="1"/>
      <c r="DV902" s="1"/>
      <c r="DW902" s="1"/>
    </row>
    <row r="903" spans="1:127" ht="15" x14ac:dyDescent="0.2">
      <c r="A903" s="102">
        <f t="shared" si="495"/>
        <v>45779</v>
      </c>
      <c r="B903" s="103">
        <f t="shared" si="487"/>
        <v>158.03799656000001</v>
      </c>
      <c r="C903" s="180">
        <f t="shared" si="505"/>
        <v>145.74703782026475</v>
      </c>
      <c r="D903" s="104">
        <f t="shared" si="496"/>
        <v>1143.3130000000001</v>
      </c>
      <c r="E903" s="105">
        <f t="shared" si="508"/>
        <v>1146.575</v>
      </c>
      <c r="F903" s="106">
        <f t="shared" si="509"/>
        <v>45738</v>
      </c>
      <c r="G903" s="107">
        <f t="shared" si="488"/>
        <v>2.8531119649648495E-3</v>
      </c>
      <c r="H903" s="108">
        <f t="shared" si="501"/>
        <v>45797</v>
      </c>
      <c r="I903" s="108">
        <f t="shared" si="489"/>
        <v>45797</v>
      </c>
      <c r="J903" s="109">
        <f t="shared" si="497"/>
        <v>19</v>
      </c>
      <c r="K903" s="109">
        <f t="shared" si="512"/>
        <v>7</v>
      </c>
      <c r="L903" s="8">
        <f t="shared" si="498"/>
        <v>1.0010501999999999</v>
      </c>
      <c r="M903" s="110">
        <f t="shared" si="511"/>
        <v>1.00285311</v>
      </c>
      <c r="N903" s="110">
        <f t="shared" si="506"/>
        <v>1.0787366279768147</v>
      </c>
      <c r="O903" s="103">
        <f t="shared" si="510"/>
        <v>1.07986951</v>
      </c>
      <c r="P903" s="103">
        <f t="shared" si="490"/>
        <v>157.38778231000001</v>
      </c>
      <c r="Q903" s="11">
        <f t="shared" si="504"/>
        <v>0</v>
      </c>
      <c r="R903" s="30">
        <f t="shared" si="499"/>
        <v>0</v>
      </c>
      <c r="S903" s="8">
        <f t="shared" si="491"/>
        <v>0</v>
      </c>
      <c r="T903" s="113">
        <f t="shared" si="500"/>
        <v>0.16</v>
      </c>
      <c r="U903" s="111">
        <f t="shared" si="507"/>
        <v>7</v>
      </c>
      <c r="V903" s="111">
        <v>252</v>
      </c>
      <c r="W903" s="110">
        <f t="shared" si="492"/>
        <v>1.004131288</v>
      </c>
      <c r="X903" s="103">
        <f t="shared" si="493"/>
        <v>0.65021424999999999</v>
      </c>
      <c r="Y903" s="103">
        <f t="shared" si="494"/>
        <v>0</v>
      </c>
      <c r="Z903" s="114" t="str">
        <f t="shared" si="502"/>
        <v>A+J=</v>
      </c>
      <c r="AA903" s="108">
        <f t="shared" si="503"/>
        <v>45797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22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3"/>
      <c r="DH903" s="1"/>
      <c r="DI903" s="1"/>
      <c r="DJ903" s="1"/>
      <c r="DK903" s="1"/>
      <c r="DL903" s="1"/>
      <c r="DM903" s="1"/>
      <c r="DN903" s="1"/>
      <c r="DO903" s="1"/>
      <c r="DP903" s="1"/>
      <c r="DQ903" s="4"/>
      <c r="DR903" s="1"/>
      <c r="DS903" s="1"/>
      <c r="DT903" s="1"/>
      <c r="DU903" s="1"/>
      <c r="DV903" s="1"/>
      <c r="DW903" s="1"/>
    </row>
    <row r="904" spans="1:127" ht="15" x14ac:dyDescent="0.2">
      <c r="A904" s="102">
        <f t="shared" si="495"/>
        <v>45780</v>
      </c>
      <c r="B904" s="103">
        <f t="shared" si="487"/>
        <v>158.15481567999998</v>
      </c>
      <c r="C904" s="180">
        <f t="shared" si="505"/>
        <v>145.74703782026475</v>
      </c>
      <c r="D904" s="104">
        <f t="shared" si="496"/>
        <v>1143.3130000000001</v>
      </c>
      <c r="E904" s="105">
        <f t="shared" si="508"/>
        <v>1146.575</v>
      </c>
      <c r="F904" s="106">
        <f t="shared" si="509"/>
        <v>45738</v>
      </c>
      <c r="G904" s="107">
        <f t="shared" si="488"/>
        <v>2.8531119649648495E-3</v>
      </c>
      <c r="H904" s="108">
        <f t="shared" si="501"/>
        <v>45797</v>
      </c>
      <c r="I904" s="108">
        <f t="shared" si="489"/>
        <v>45797</v>
      </c>
      <c r="J904" s="109">
        <f t="shared" si="497"/>
        <v>19</v>
      </c>
      <c r="K904" s="109">
        <f t="shared" si="512"/>
        <v>8</v>
      </c>
      <c r="L904" s="8">
        <f t="shared" si="498"/>
        <v>1.00120031</v>
      </c>
      <c r="M904" s="110">
        <f t="shared" si="511"/>
        <v>1.00285311</v>
      </c>
      <c r="N904" s="110">
        <f t="shared" si="506"/>
        <v>1.0787366279768147</v>
      </c>
      <c r="O904" s="103">
        <f t="shared" si="510"/>
        <v>1.08003144</v>
      </c>
      <c r="P904" s="103">
        <f t="shared" si="490"/>
        <v>157.41138312999999</v>
      </c>
      <c r="Q904" s="11">
        <f t="shared" si="504"/>
        <v>0</v>
      </c>
      <c r="R904" s="30">
        <f t="shared" si="499"/>
        <v>0</v>
      </c>
      <c r="S904" s="8">
        <f t="shared" si="491"/>
        <v>0</v>
      </c>
      <c r="T904" s="113">
        <f t="shared" si="500"/>
        <v>0.16</v>
      </c>
      <c r="U904" s="111">
        <f t="shared" si="507"/>
        <v>8</v>
      </c>
      <c r="V904" s="111">
        <v>252</v>
      </c>
      <c r="W904" s="110">
        <f t="shared" si="492"/>
        <v>1.0047228640000001</v>
      </c>
      <c r="X904" s="103">
        <f t="shared" si="493"/>
        <v>0.74343254999999997</v>
      </c>
      <c r="Y904" s="103">
        <f t="shared" si="494"/>
        <v>0</v>
      </c>
      <c r="Z904" s="114" t="str">
        <f t="shared" si="502"/>
        <v>A+J=</v>
      </c>
      <c r="AA904" s="108">
        <f t="shared" si="503"/>
        <v>45797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22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3"/>
      <c r="DH904" s="1"/>
      <c r="DI904" s="1"/>
      <c r="DJ904" s="1"/>
      <c r="DK904" s="1"/>
      <c r="DL904" s="1"/>
      <c r="DM904" s="1"/>
      <c r="DN904" s="1"/>
      <c r="DO904" s="1"/>
      <c r="DP904" s="1"/>
      <c r="DQ904" s="4"/>
      <c r="DR904" s="1"/>
      <c r="DS904" s="1"/>
      <c r="DT904" s="1"/>
      <c r="DU904" s="1"/>
      <c r="DV904" s="1"/>
      <c r="DW904" s="1"/>
    </row>
    <row r="905" spans="1:127" ht="15" x14ac:dyDescent="0.2">
      <c r="A905" s="102">
        <f t="shared" si="495"/>
        <v>45781</v>
      </c>
      <c r="B905" s="103">
        <f t="shared" si="487"/>
        <v>158.15481567999998</v>
      </c>
      <c r="C905" s="180">
        <f t="shared" si="505"/>
        <v>145.74703782026475</v>
      </c>
      <c r="D905" s="104">
        <f t="shared" si="496"/>
        <v>1143.3130000000001</v>
      </c>
      <c r="E905" s="105">
        <f t="shared" si="508"/>
        <v>1146.575</v>
      </c>
      <c r="F905" s="106">
        <f t="shared" si="509"/>
        <v>45738</v>
      </c>
      <c r="G905" s="107">
        <f t="shared" si="488"/>
        <v>2.8531119649648495E-3</v>
      </c>
      <c r="H905" s="108">
        <f t="shared" si="501"/>
        <v>45797</v>
      </c>
      <c r="I905" s="108">
        <f t="shared" si="489"/>
        <v>45797</v>
      </c>
      <c r="J905" s="109">
        <f t="shared" si="497"/>
        <v>19</v>
      </c>
      <c r="K905" s="109">
        <f t="shared" si="512"/>
        <v>8</v>
      </c>
      <c r="L905" s="8">
        <f t="shared" si="498"/>
        <v>1.00120031</v>
      </c>
      <c r="M905" s="110">
        <f t="shared" si="511"/>
        <v>1.00285311</v>
      </c>
      <c r="N905" s="110">
        <f t="shared" si="506"/>
        <v>1.0787366279768147</v>
      </c>
      <c r="O905" s="103">
        <f t="shared" si="510"/>
        <v>1.08003144</v>
      </c>
      <c r="P905" s="103">
        <f t="shared" si="490"/>
        <v>157.41138312999999</v>
      </c>
      <c r="Q905" s="11">
        <f t="shared" si="504"/>
        <v>0</v>
      </c>
      <c r="R905" s="30">
        <f t="shared" si="499"/>
        <v>0</v>
      </c>
      <c r="S905" s="8">
        <f t="shared" si="491"/>
        <v>0</v>
      </c>
      <c r="T905" s="113">
        <f t="shared" si="500"/>
        <v>0.16</v>
      </c>
      <c r="U905" s="111">
        <f t="shared" si="507"/>
        <v>8</v>
      </c>
      <c r="V905" s="111">
        <v>252</v>
      </c>
      <c r="W905" s="110">
        <f t="shared" si="492"/>
        <v>1.0047228640000001</v>
      </c>
      <c r="X905" s="103">
        <f t="shared" si="493"/>
        <v>0.74343254999999997</v>
      </c>
      <c r="Y905" s="103">
        <f t="shared" si="494"/>
        <v>0</v>
      </c>
      <c r="Z905" s="114" t="str">
        <f t="shared" si="502"/>
        <v>A+J=</v>
      </c>
      <c r="AA905" s="108">
        <f t="shared" si="503"/>
        <v>45797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22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3"/>
      <c r="DH905" s="1"/>
      <c r="DI905" s="1"/>
      <c r="DJ905" s="1"/>
      <c r="DK905" s="1"/>
      <c r="DL905" s="1"/>
      <c r="DM905" s="1"/>
      <c r="DN905" s="1"/>
      <c r="DO905" s="1"/>
      <c r="DP905" s="1"/>
      <c r="DQ905" s="4"/>
      <c r="DR905" s="1"/>
      <c r="DS905" s="1"/>
      <c r="DT905" s="1"/>
      <c r="DU905" s="1"/>
      <c r="DV905" s="1"/>
      <c r="DW905" s="1"/>
    </row>
    <row r="906" spans="1:127" ht="15" x14ac:dyDescent="0.2">
      <c r="A906" s="102">
        <f t="shared" si="495"/>
        <v>45782</v>
      </c>
      <c r="B906" s="103">
        <f t="shared" ref="B906:B969" si="513">(P906+X906)</f>
        <v>158.15481567999998</v>
      </c>
      <c r="C906" s="180">
        <f t="shared" si="505"/>
        <v>145.74703782026475</v>
      </c>
      <c r="D906" s="104">
        <f t="shared" si="496"/>
        <v>1143.3130000000001</v>
      </c>
      <c r="E906" s="105">
        <f t="shared" si="508"/>
        <v>1146.575</v>
      </c>
      <c r="F906" s="106">
        <f t="shared" si="509"/>
        <v>45738</v>
      </c>
      <c r="G906" s="107">
        <f t="shared" ref="G906:G969" si="514">(E906/D906)-1</f>
        <v>2.8531119649648495E-3</v>
      </c>
      <c r="H906" s="108">
        <f t="shared" si="501"/>
        <v>45797</v>
      </c>
      <c r="I906" s="108">
        <f t="shared" ref="I906:I969" si="515">IF(A906&gt;I905,H906,I905)</f>
        <v>45797</v>
      </c>
      <c r="J906" s="109">
        <f t="shared" si="497"/>
        <v>19</v>
      </c>
      <c r="K906" s="109">
        <f t="shared" si="512"/>
        <v>8</v>
      </c>
      <c r="L906" s="8">
        <f t="shared" si="498"/>
        <v>1.00120031</v>
      </c>
      <c r="M906" s="110">
        <f t="shared" si="511"/>
        <v>1.00285311</v>
      </c>
      <c r="N906" s="110">
        <f t="shared" si="506"/>
        <v>1.0787366279768147</v>
      </c>
      <c r="O906" s="103">
        <f t="shared" si="510"/>
        <v>1.08003144</v>
      </c>
      <c r="P906" s="103">
        <f t="shared" ref="P906:P969" si="516">TRUNC(C906*O906,8)</f>
        <v>157.41138312999999</v>
      </c>
      <c r="Q906" s="11">
        <f t="shared" si="504"/>
        <v>0</v>
      </c>
      <c r="R906" s="30">
        <f t="shared" si="499"/>
        <v>0</v>
      </c>
      <c r="S906" s="8">
        <f t="shared" ref="S906:S969" si="517">IF(R906&gt;0,TRUNC(R906*P906,8),0)</f>
        <v>0</v>
      </c>
      <c r="T906" s="113">
        <f t="shared" si="500"/>
        <v>0.16</v>
      </c>
      <c r="U906" s="111">
        <f t="shared" si="507"/>
        <v>8</v>
      </c>
      <c r="V906" s="111">
        <v>252</v>
      </c>
      <c r="W906" s="110">
        <f t="shared" ref="W906:W969" si="518">ROUND((1+T906)^TRUNC((U906/V906),9),9)</f>
        <v>1.0047228640000001</v>
      </c>
      <c r="X906" s="103">
        <f t="shared" ref="X906:X969" si="519">TRUNC((P906*(W906-1)),8)</f>
        <v>0.74343254999999997</v>
      </c>
      <c r="Y906" s="103">
        <f t="shared" ref="Y906:Y969" si="520">IF(Q906&gt;0,S906+X906,0)</f>
        <v>0</v>
      </c>
      <c r="Z906" s="114" t="str">
        <f t="shared" si="502"/>
        <v>A+J=</v>
      </c>
      <c r="AA906" s="108">
        <f t="shared" si="503"/>
        <v>45797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22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3"/>
      <c r="DH906" s="1"/>
      <c r="DI906" s="1"/>
      <c r="DJ906" s="1"/>
      <c r="DK906" s="1"/>
      <c r="DL906" s="1"/>
      <c r="DM906" s="1"/>
      <c r="DN906" s="1"/>
      <c r="DO906" s="1"/>
      <c r="DP906" s="1"/>
      <c r="DQ906" s="4"/>
      <c r="DR906" s="1"/>
      <c r="DS906" s="1"/>
      <c r="DT906" s="1"/>
      <c r="DU906" s="1"/>
      <c r="DV906" s="1"/>
      <c r="DW906" s="1"/>
    </row>
    <row r="907" spans="1:127" ht="15" x14ac:dyDescent="0.2">
      <c r="A907" s="102">
        <f t="shared" ref="A907:A970" si="521">(A906+1)</f>
        <v>45783</v>
      </c>
      <c r="B907" s="103">
        <f t="shared" si="513"/>
        <v>158.27172336999999</v>
      </c>
      <c r="C907" s="180">
        <f t="shared" si="505"/>
        <v>145.74703782026475</v>
      </c>
      <c r="D907" s="104">
        <f t="shared" ref="D907:D970" si="522">IF(E907=E906,D906,E906)</f>
        <v>1143.3130000000001</v>
      </c>
      <c r="E907" s="105">
        <f t="shared" si="508"/>
        <v>1146.575</v>
      </c>
      <c r="F907" s="106">
        <f t="shared" si="509"/>
        <v>45738</v>
      </c>
      <c r="G907" s="107">
        <f t="shared" si="514"/>
        <v>2.8531119649648495E-3</v>
      </c>
      <c r="H907" s="108">
        <f t="shared" si="501"/>
        <v>45797</v>
      </c>
      <c r="I907" s="108">
        <f t="shared" si="515"/>
        <v>45797</v>
      </c>
      <c r="J907" s="109">
        <f t="shared" ref="J907:J970" si="523">IF(I907=I906,J906,NETWORKDAYS(I906,I907,$AD$171:$AD$502)-1)</f>
        <v>19</v>
      </c>
      <c r="K907" s="109">
        <f t="shared" si="512"/>
        <v>9</v>
      </c>
      <c r="L907" s="8">
        <f t="shared" ref="L907:L970" si="524">IF(E907&lt;D907,1,TRUNC((E907/D907)^TRUNC((K907/J907),9),8))</f>
        <v>1.0013504600000001</v>
      </c>
      <c r="M907" s="110">
        <f t="shared" si="511"/>
        <v>1.00285311</v>
      </c>
      <c r="N907" s="110">
        <f t="shared" si="506"/>
        <v>1.0787366279768147</v>
      </c>
      <c r="O907" s="103">
        <f t="shared" si="510"/>
        <v>1.0801934099999999</v>
      </c>
      <c r="P907" s="103">
        <f t="shared" si="516"/>
        <v>157.43498978</v>
      </c>
      <c r="Q907" s="11">
        <f t="shared" si="504"/>
        <v>0</v>
      </c>
      <c r="R907" s="30">
        <f t="shared" ref="R907:R970" si="525">IF(Q907&gt;0,VLOOKUP($A907,$AD$10:$AI$165,6),0)</f>
        <v>0</v>
      </c>
      <c r="S907" s="8">
        <f t="shared" si="517"/>
        <v>0</v>
      </c>
      <c r="T907" s="113">
        <f t="shared" ref="T907:T970" si="526">(T906)</f>
        <v>0.16</v>
      </c>
      <c r="U907" s="111">
        <f t="shared" si="507"/>
        <v>9</v>
      </c>
      <c r="V907" s="111">
        <v>252</v>
      </c>
      <c r="W907" s="110">
        <f t="shared" si="518"/>
        <v>1.005314788</v>
      </c>
      <c r="X907" s="103">
        <f t="shared" si="519"/>
        <v>0.83673359000000003</v>
      </c>
      <c r="Y907" s="103">
        <f t="shared" si="520"/>
        <v>0</v>
      </c>
      <c r="Z907" s="114" t="str">
        <f t="shared" si="502"/>
        <v>A+J=</v>
      </c>
      <c r="AA907" s="108">
        <f t="shared" si="503"/>
        <v>45797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22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3"/>
      <c r="DH907" s="1"/>
      <c r="DI907" s="1"/>
      <c r="DJ907" s="1"/>
      <c r="DK907" s="1"/>
      <c r="DL907" s="1"/>
      <c r="DM907" s="1"/>
      <c r="DN907" s="1"/>
      <c r="DO907" s="1"/>
      <c r="DP907" s="1"/>
      <c r="DQ907" s="4"/>
      <c r="DR907" s="1"/>
      <c r="DS907" s="1"/>
      <c r="DT907" s="1"/>
      <c r="DU907" s="1"/>
      <c r="DV907" s="1"/>
      <c r="DW907" s="1"/>
    </row>
    <row r="908" spans="1:127" ht="15" x14ac:dyDescent="0.2">
      <c r="A908" s="102">
        <f t="shared" si="521"/>
        <v>45784</v>
      </c>
      <c r="B908" s="103">
        <f t="shared" si="513"/>
        <v>158.38871689000001</v>
      </c>
      <c r="C908" s="180">
        <f t="shared" si="505"/>
        <v>145.74703782026475</v>
      </c>
      <c r="D908" s="104">
        <f t="shared" si="522"/>
        <v>1143.3130000000001</v>
      </c>
      <c r="E908" s="105">
        <f t="shared" si="508"/>
        <v>1146.575</v>
      </c>
      <c r="F908" s="106">
        <f t="shared" si="509"/>
        <v>45738</v>
      </c>
      <c r="G908" s="107">
        <f t="shared" si="514"/>
        <v>2.8531119649648495E-3</v>
      </c>
      <c r="H908" s="108">
        <f t="shared" ref="H908:H971" si="527">IF(DAY(A908)=H$9,VLOOKUP(A908,AH$118:AN$450,4),H907)</f>
        <v>45797</v>
      </c>
      <c r="I908" s="108">
        <f t="shared" si="515"/>
        <v>45797</v>
      </c>
      <c r="J908" s="109">
        <f t="shared" si="523"/>
        <v>19</v>
      </c>
      <c r="K908" s="109">
        <f t="shared" si="512"/>
        <v>10</v>
      </c>
      <c r="L908" s="8">
        <f t="shared" si="524"/>
        <v>1.0015006200000001</v>
      </c>
      <c r="M908" s="110">
        <f t="shared" si="511"/>
        <v>1.00285311</v>
      </c>
      <c r="N908" s="110">
        <f t="shared" si="506"/>
        <v>1.0787366279768147</v>
      </c>
      <c r="O908" s="103">
        <f t="shared" si="510"/>
        <v>1.0803554</v>
      </c>
      <c r="P908" s="103">
        <f t="shared" si="516"/>
        <v>157.45859934000001</v>
      </c>
      <c r="Q908" s="11">
        <f t="shared" si="504"/>
        <v>0</v>
      </c>
      <c r="R908" s="30">
        <f t="shared" si="525"/>
        <v>0</v>
      </c>
      <c r="S908" s="8">
        <f t="shared" si="517"/>
        <v>0</v>
      </c>
      <c r="T908" s="113">
        <f t="shared" si="526"/>
        <v>0.16</v>
      </c>
      <c r="U908" s="111">
        <f t="shared" si="507"/>
        <v>10</v>
      </c>
      <c r="V908" s="111">
        <v>252</v>
      </c>
      <c r="W908" s="110">
        <f t="shared" si="518"/>
        <v>1.005907061</v>
      </c>
      <c r="X908" s="103">
        <f t="shared" si="519"/>
        <v>0.93011754999999996</v>
      </c>
      <c r="Y908" s="103">
        <f t="shared" si="520"/>
        <v>0</v>
      </c>
      <c r="Z908" s="114" t="str">
        <f t="shared" ref="Z908:Z971" si="528">IF($Q907&gt;0,VLOOKUP($A907,$AD$10:$AM$165,9),Z907)</f>
        <v>A+J=</v>
      </c>
      <c r="AA908" s="108">
        <f t="shared" ref="AA908:AA971" si="529">IF($Q907&gt;0,VLOOKUP($A907,$AD$10:$AM$165,10),AA907)</f>
        <v>45797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22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3"/>
      <c r="DH908" s="1"/>
      <c r="DI908" s="1"/>
      <c r="DJ908" s="1"/>
      <c r="DK908" s="1"/>
      <c r="DL908" s="1"/>
      <c r="DM908" s="1"/>
      <c r="DN908" s="1"/>
      <c r="DO908" s="1"/>
      <c r="DP908" s="1"/>
      <c r="DQ908" s="4"/>
      <c r="DR908" s="1"/>
      <c r="DS908" s="1"/>
      <c r="DT908" s="1"/>
      <c r="DU908" s="1"/>
      <c r="DV908" s="1"/>
      <c r="DW908" s="1"/>
    </row>
    <row r="909" spans="1:127" ht="15" x14ac:dyDescent="0.2">
      <c r="A909" s="102">
        <f t="shared" si="521"/>
        <v>45785</v>
      </c>
      <c r="B909" s="103">
        <f t="shared" si="513"/>
        <v>158.50579626999999</v>
      </c>
      <c r="C909" s="180">
        <f t="shared" si="505"/>
        <v>145.74703782026475</v>
      </c>
      <c r="D909" s="104">
        <f t="shared" si="522"/>
        <v>1143.3130000000001</v>
      </c>
      <c r="E909" s="105">
        <f t="shared" si="508"/>
        <v>1146.575</v>
      </c>
      <c r="F909" s="106">
        <f t="shared" si="509"/>
        <v>45738</v>
      </c>
      <c r="G909" s="107">
        <f t="shared" si="514"/>
        <v>2.8531119649648495E-3</v>
      </c>
      <c r="H909" s="108">
        <f t="shared" si="527"/>
        <v>45797</v>
      </c>
      <c r="I909" s="108">
        <f t="shared" si="515"/>
        <v>45797</v>
      </c>
      <c r="J909" s="109">
        <f t="shared" si="523"/>
        <v>19</v>
      </c>
      <c r="K909" s="109">
        <f t="shared" si="512"/>
        <v>11</v>
      </c>
      <c r="L909" s="8">
        <f t="shared" si="524"/>
        <v>1.0016508099999999</v>
      </c>
      <c r="M909" s="110">
        <f t="shared" si="511"/>
        <v>1.00285311</v>
      </c>
      <c r="N909" s="110">
        <f t="shared" si="506"/>
        <v>1.0787366279768147</v>
      </c>
      <c r="O909" s="103">
        <f t="shared" si="510"/>
        <v>1.0805174099999999</v>
      </c>
      <c r="P909" s="103">
        <f t="shared" si="516"/>
        <v>157.48221182</v>
      </c>
      <c r="Q909" s="11">
        <f t="shared" ref="Q909:Q972" si="530">IF(VLOOKUP(A909,AD$10:AK$165,8)=VLOOKUP(A908,AD$10:AK$165,8),0,VLOOKUP(A909,AD$10:AK$165,8))</f>
        <v>0</v>
      </c>
      <c r="R909" s="30">
        <f t="shared" si="525"/>
        <v>0</v>
      </c>
      <c r="S909" s="8">
        <f t="shared" si="517"/>
        <v>0</v>
      </c>
      <c r="T909" s="113">
        <f t="shared" si="526"/>
        <v>0.16</v>
      </c>
      <c r="U909" s="111">
        <f t="shared" si="507"/>
        <v>11</v>
      </c>
      <c r="V909" s="111">
        <v>252</v>
      </c>
      <c r="W909" s="110">
        <f t="shared" si="518"/>
        <v>1.0064996829999999</v>
      </c>
      <c r="X909" s="103">
        <f t="shared" si="519"/>
        <v>1.02358445</v>
      </c>
      <c r="Y909" s="103">
        <f t="shared" si="520"/>
        <v>0</v>
      </c>
      <c r="Z909" s="114" t="str">
        <f t="shared" si="528"/>
        <v>A+J=</v>
      </c>
      <c r="AA909" s="108">
        <f t="shared" si="529"/>
        <v>45797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22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3"/>
      <c r="DH909" s="1"/>
      <c r="DI909" s="1"/>
      <c r="DJ909" s="1"/>
      <c r="DK909" s="1"/>
      <c r="DL909" s="1"/>
      <c r="DM909" s="1"/>
      <c r="DN909" s="1"/>
      <c r="DO909" s="1"/>
      <c r="DP909" s="1"/>
      <c r="DQ909" s="4"/>
      <c r="DR909" s="1"/>
      <c r="DS909" s="1"/>
      <c r="DT909" s="1"/>
      <c r="DU909" s="1"/>
      <c r="DV909" s="1"/>
      <c r="DW909" s="1"/>
    </row>
    <row r="910" spans="1:127" ht="15" x14ac:dyDescent="0.2">
      <c r="A910" s="102">
        <f t="shared" si="521"/>
        <v>45786</v>
      </c>
      <c r="B910" s="103">
        <f t="shared" si="513"/>
        <v>158.62296154000001</v>
      </c>
      <c r="C910" s="180">
        <f t="shared" si="505"/>
        <v>145.74703782026475</v>
      </c>
      <c r="D910" s="104">
        <f t="shared" si="522"/>
        <v>1143.3130000000001</v>
      </c>
      <c r="E910" s="105">
        <f t="shared" si="508"/>
        <v>1146.575</v>
      </c>
      <c r="F910" s="106">
        <f t="shared" si="509"/>
        <v>45738</v>
      </c>
      <c r="G910" s="107">
        <f t="shared" si="514"/>
        <v>2.8531119649648495E-3</v>
      </c>
      <c r="H910" s="108">
        <f t="shared" si="527"/>
        <v>45797</v>
      </c>
      <c r="I910" s="108">
        <f t="shared" si="515"/>
        <v>45797</v>
      </c>
      <c r="J910" s="109">
        <f t="shared" si="523"/>
        <v>19</v>
      </c>
      <c r="K910" s="109">
        <f t="shared" si="512"/>
        <v>12</v>
      </c>
      <c r="L910" s="8">
        <f t="shared" si="524"/>
        <v>1.0018010100000001</v>
      </c>
      <c r="M910" s="110">
        <f t="shared" si="511"/>
        <v>1.00285311</v>
      </c>
      <c r="N910" s="110">
        <f t="shared" si="506"/>
        <v>1.0787366279768147</v>
      </c>
      <c r="O910" s="103">
        <f t="shared" si="510"/>
        <v>1.0806794399999999</v>
      </c>
      <c r="P910" s="103">
        <f t="shared" si="516"/>
        <v>157.50582721000001</v>
      </c>
      <c r="Q910" s="11">
        <f t="shared" si="530"/>
        <v>0</v>
      </c>
      <c r="R910" s="30">
        <f t="shared" si="525"/>
        <v>0</v>
      </c>
      <c r="S910" s="8">
        <f t="shared" si="517"/>
        <v>0</v>
      </c>
      <c r="T910" s="113">
        <f t="shared" si="526"/>
        <v>0.16</v>
      </c>
      <c r="U910" s="111">
        <f t="shared" si="507"/>
        <v>12</v>
      </c>
      <c r="V910" s="111">
        <v>252</v>
      </c>
      <c r="W910" s="110">
        <f t="shared" si="518"/>
        <v>1.007092654</v>
      </c>
      <c r="X910" s="103">
        <f t="shared" si="519"/>
        <v>1.1171343300000001</v>
      </c>
      <c r="Y910" s="103">
        <f t="shared" si="520"/>
        <v>0</v>
      </c>
      <c r="Z910" s="114" t="str">
        <f t="shared" si="528"/>
        <v>A+J=</v>
      </c>
      <c r="AA910" s="108">
        <f t="shared" si="529"/>
        <v>45797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22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3"/>
      <c r="DH910" s="1"/>
      <c r="DI910" s="1"/>
      <c r="DJ910" s="1"/>
      <c r="DK910" s="1"/>
      <c r="DL910" s="1"/>
      <c r="DM910" s="1"/>
      <c r="DN910" s="1"/>
      <c r="DO910" s="1"/>
      <c r="DP910" s="1"/>
      <c r="DQ910" s="4"/>
      <c r="DR910" s="1"/>
      <c r="DS910" s="1"/>
      <c r="DT910" s="1"/>
      <c r="DU910" s="1"/>
      <c r="DV910" s="1"/>
      <c r="DW910" s="1"/>
    </row>
    <row r="911" spans="1:127" ht="15" x14ac:dyDescent="0.2">
      <c r="A911" s="102">
        <f t="shared" si="521"/>
        <v>45787</v>
      </c>
      <c r="B911" s="103">
        <f t="shared" si="513"/>
        <v>158.74021567</v>
      </c>
      <c r="C911" s="180">
        <f t="shared" si="505"/>
        <v>145.74703782026475</v>
      </c>
      <c r="D911" s="104">
        <f t="shared" si="522"/>
        <v>1143.3130000000001</v>
      </c>
      <c r="E911" s="105">
        <f t="shared" si="508"/>
        <v>1146.575</v>
      </c>
      <c r="F911" s="106">
        <f t="shared" si="509"/>
        <v>45738</v>
      </c>
      <c r="G911" s="107">
        <f t="shared" si="514"/>
        <v>2.8531119649648495E-3</v>
      </c>
      <c r="H911" s="108">
        <f t="shared" si="527"/>
        <v>45797</v>
      </c>
      <c r="I911" s="108">
        <f t="shared" si="515"/>
        <v>45797</v>
      </c>
      <c r="J911" s="109">
        <f t="shared" si="523"/>
        <v>19</v>
      </c>
      <c r="K911" s="109">
        <f t="shared" si="512"/>
        <v>13</v>
      </c>
      <c r="L911" s="8">
        <f t="shared" si="524"/>
        <v>1.0019512500000001</v>
      </c>
      <c r="M911" s="110">
        <f t="shared" si="511"/>
        <v>1.00285311</v>
      </c>
      <c r="N911" s="110">
        <f t="shared" si="506"/>
        <v>1.0787366279768147</v>
      </c>
      <c r="O911" s="103">
        <f t="shared" si="510"/>
        <v>1.0808415099999999</v>
      </c>
      <c r="P911" s="103">
        <f t="shared" si="516"/>
        <v>157.52944843</v>
      </c>
      <c r="Q911" s="11">
        <f t="shared" si="530"/>
        <v>0</v>
      </c>
      <c r="R911" s="30">
        <f t="shared" si="525"/>
        <v>0</v>
      </c>
      <c r="S911" s="8">
        <f t="shared" si="517"/>
        <v>0</v>
      </c>
      <c r="T911" s="113">
        <f t="shared" si="526"/>
        <v>0.16</v>
      </c>
      <c r="U911" s="111">
        <f t="shared" si="507"/>
        <v>13</v>
      </c>
      <c r="V911" s="111">
        <v>252</v>
      </c>
      <c r="W911" s="110">
        <f t="shared" si="518"/>
        <v>1.0076859739999999</v>
      </c>
      <c r="X911" s="103">
        <f t="shared" si="519"/>
        <v>1.21076724</v>
      </c>
      <c r="Y911" s="103">
        <f t="shared" si="520"/>
        <v>0</v>
      </c>
      <c r="Z911" s="114" t="str">
        <f t="shared" si="528"/>
        <v>A+J=</v>
      </c>
      <c r="AA911" s="108">
        <f t="shared" si="529"/>
        <v>45797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22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3"/>
      <c r="DH911" s="1"/>
      <c r="DI911" s="1"/>
      <c r="DJ911" s="1"/>
      <c r="DK911" s="1"/>
      <c r="DL911" s="1"/>
      <c r="DM911" s="1"/>
      <c r="DN911" s="1"/>
      <c r="DO911" s="1"/>
      <c r="DP911" s="1"/>
      <c r="DQ911" s="4"/>
      <c r="DR911" s="1"/>
      <c r="DS911" s="1"/>
      <c r="DT911" s="1"/>
      <c r="DU911" s="1"/>
      <c r="DV911" s="1"/>
      <c r="DW911" s="1"/>
    </row>
    <row r="912" spans="1:127" ht="15" x14ac:dyDescent="0.2">
      <c r="A912" s="102">
        <f t="shared" si="521"/>
        <v>45788</v>
      </c>
      <c r="B912" s="103">
        <f t="shared" si="513"/>
        <v>158.74021567</v>
      </c>
      <c r="C912" s="180">
        <f t="shared" si="505"/>
        <v>145.74703782026475</v>
      </c>
      <c r="D912" s="104">
        <f t="shared" si="522"/>
        <v>1143.3130000000001</v>
      </c>
      <c r="E912" s="105">
        <f t="shared" si="508"/>
        <v>1146.575</v>
      </c>
      <c r="F912" s="106">
        <f t="shared" si="509"/>
        <v>45738</v>
      </c>
      <c r="G912" s="107">
        <f t="shared" si="514"/>
        <v>2.8531119649648495E-3</v>
      </c>
      <c r="H912" s="108">
        <f t="shared" si="527"/>
        <v>45797</v>
      </c>
      <c r="I912" s="108">
        <f t="shared" si="515"/>
        <v>45797</v>
      </c>
      <c r="J912" s="109">
        <f t="shared" si="523"/>
        <v>19</v>
      </c>
      <c r="K912" s="109">
        <f t="shared" si="512"/>
        <v>13</v>
      </c>
      <c r="L912" s="8">
        <f t="shared" si="524"/>
        <v>1.0019512500000001</v>
      </c>
      <c r="M912" s="110">
        <f t="shared" si="511"/>
        <v>1.00285311</v>
      </c>
      <c r="N912" s="110">
        <f t="shared" si="506"/>
        <v>1.0787366279768147</v>
      </c>
      <c r="O912" s="103">
        <f t="shared" si="510"/>
        <v>1.0808415099999999</v>
      </c>
      <c r="P912" s="103">
        <f t="shared" si="516"/>
        <v>157.52944843</v>
      </c>
      <c r="Q912" s="11">
        <f t="shared" si="530"/>
        <v>0</v>
      </c>
      <c r="R912" s="30">
        <f t="shared" si="525"/>
        <v>0</v>
      </c>
      <c r="S912" s="8">
        <f t="shared" si="517"/>
        <v>0</v>
      </c>
      <c r="T912" s="113">
        <f t="shared" si="526"/>
        <v>0.16</v>
      </c>
      <c r="U912" s="111">
        <f t="shared" si="507"/>
        <v>13</v>
      </c>
      <c r="V912" s="111">
        <v>252</v>
      </c>
      <c r="W912" s="110">
        <f t="shared" si="518"/>
        <v>1.0076859739999999</v>
      </c>
      <c r="X912" s="103">
        <f t="shared" si="519"/>
        <v>1.21076724</v>
      </c>
      <c r="Y912" s="103">
        <f t="shared" si="520"/>
        <v>0</v>
      </c>
      <c r="Z912" s="114" t="str">
        <f t="shared" si="528"/>
        <v>A+J=</v>
      </c>
      <c r="AA912" s="108">
        <f t="shared" si="529"/>
        <v>45797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22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3"/>
      <c r="DH912" s="1"/>
      <c r="DI912" s="1"/>
      <c r="DJ912" s="1"/>
      <c r="DK912" s="1"/>
      <c r="DL912" s="1"/>
      <c r="DM912" s="1"/>
      <c r="DN912" s="1"/>
      <c r="DO912" s="1"/>
      <c r="DP912" s="1"/>
      <c r="DQ912" s="4"/>
      <c r="DR912" s="1"/>
      <c r="DS912" s="1"/>
      <c r="DT912" s="1"/>
      <c r="DU912" s="1"/>
      <c r="DV912" s="1"/>
      <c r="DW912" s="1"/>
    </row>
    <row r="913" spans="1:127" ht="15" x14ac:dyDescent="0.2">
      <c r="A913" s="102">
        <f t="shared" si="521"/>
        <v>45789</v>
      </c>
      <c r="B913" s="103">
        <f t="shared" si="513"/>
        <v>158.74021567</v>
      </c>
      <c r="C913" s="180">
        <f t="shared" si="505"/>
        <v>145.74703782026475</v>
      </c>
      <c r="D913" s="104">
        <f t="shared" si="522"/>
        <v>1143.3130000000001</v>
      </c>
      <c r="E913" s="105">
        <f t="shared" si="508"/>
        <v>1146.575</v>
      </c>
      <c r="F913" s="106">
        <f t="shared" si="509"/>
        <v>45738</v>
      </c>
      <c r="G913" s="107">
        <f t="shared" si="514"/>
        <v>2.8531119649648495E-3</v>
      </c>
      <c r="H913" s="108">
        <f t="shared" si="527"/>
        <v>45797</v>
      </c>
      <c r="I913" s="108">
        <f t="shared" si="515"/>
        <v>45797</v>
      </c>
      <c r="J913" s="109">
        <f t="shared" si="523"/>
        <v>19</v>
      </c>
      <c r="K913" s="109">
        <f t="shared" si="512"/>
        <v>13</v>
      </c>
      <c r="L913" s="8">
        <f t="shared" si="524"/>
        <v>1.0019512500000001</v>
      </c>
      <c r="M913" s="110">
        <f t="shared" si="511"/>
        <v>1.00285311</v>
      </c>
      <c r="N913" s="110">
        <f t="shared" si="506"/>
        <v>1.0787366279768147</v>
      </c>
      <c r="O913" s="103">
        <f t="shared" si="510"/>
        <v>1.0808415099999999</v>
      </c>
      <c r="P913" s="103">
        <f t="shared" si="516"/>
        <v>157.52944843</v>
      </c>
      <c r="Q913" s="11">
        <f t="shared" si="530"/>
        <v>0</v>
      </c>
      <c r="R913" s="30">
        <f t="shared" si="525"/>
        <v>0</v>
      </c>
      <c r="S913" s="8">
        <f t="shared" si="517"/>
        <v>0</v>
      </c>
      <c r="T913" s="113">
        <f t="shared" si="526"/>
        <v>0.16</v>
      </c>
      <c r="U913" s="111">
        <f t="shared" si="507"/>
        <v>13</v>
      </c>
      <c r="V913" s="111">
        <v>252</v>
      </c>
      <c r="W913" s="110">
        <f t="shared" si="518"/>
        <v>1.0076859739999999</v>
      </c>
      <c r="X913" s="103">
        <f t="shared" si="519"/>
        <v>1.21076724</v>
      </c>
      <c r="Y913" s="103">
        <f t="shared" si="520"/>
        <v>0</v>
      </c>
      <c r="Z913" s="114" t="str">
        <f t="shared" si="528"/>
        <v>A+J=</v>
      </c>
      <c r="AA913" s="108">
        <f t="shared" si="529"/>
        <v>45797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22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3"/>
      <c r="DH913" s="1"/>
      <c r="DI913" s="1"/>
      <c r="DJ913" s="1"/>
      <c r="DK913" s="1"/>
      <c r="DL913" s="1"/>
      <c r="DM913" s="1"/>
      <c r="DN913" s="1"/>
      <c r="DO913" s="1"/>
      <c r="DP913" s="1"/>
      <c r="DQ913" s="4"/>
      <c r="DR913" s="1"/>
      <c r="DS913" s="1"/>
      <c r="DT913" s="1"/>
      <c r="DU913" s="1"/>
      <c r="DV913" s="1"/>
      <c r="DW913" s="1"/>
    </row>
    <row r="914" spans="1:127" ht="15" x14ac:dyDescent="0.2">
      <c r="A914" s="102">
        <f t="shared" si="521"/>
        <v>45790</v>
      </c>
      <c r="B914" s="103">
        <f t="shared" si="513"/>
        <v>158.85755444</v>
      </c>
      <c r="C914" s="180">
        <f t="shared" ref="C914:C977" si="531">C913-(S913/O913)</f>
        <v>145.74703782026475</v>
      </c>
      <c r="D914" s="104">
        <f t="shared" si="522"/>
        <v>1143.3130000000001</v>
      </c>
      <c r="E914" s="105">
        <f t="shared" si="508"/>
        <v>1146.575</v>
      </c>
      <c r="F914" s="106">
        <f t="shared" si="509"/>
        <v>45738</v>
      </c>
      <c r="G914" s="107">
        <f t="shared" si="514"/>
        <v>2.8531119649648495E-3</v>
      </c>
      <c r="H914" s="108">
        <f t="shared" si="527"/>
        <v>45797</v>
      </c>
      <c r="I914" s="108">
        <f t="shared" si="515"/>
        <v>45797</v>
      </c>
      <c r="J914" s="109">
        <f t="shared" si="523"/>
        <v>19</v>
      </c>
      <c r="K914" s="109">
        <f t="shared" si="512"/>
        <v>14</v>
      </c>
      <c r="L914" s="8">
        <f t="shared" si="524"/>
        <v>1.0021015</v>
      </c>
      <c r="M914" s="110">
        <f t="shared" si="511"/>
        <v>1.00285311</v>
      </c>
      <c r="N914" s="110">
        <f t="shared" si="506"/>
        <v>1.0787366279768147</v>
      </c>
      <c r="O914" s="103">
        <f t="shared" si="510"/>
        <v>1.0810035899999999</v>
      </c>
      <c r="P914" s="103">
        <f t="shared" si="516"/>
        <v>157.55307110999999</v>
      </c>
      <c r="Q914" s="11">
        <f t="shared" si="530"/>
        <v>0</v>
      </c>
      <c r="R914" s="30">
        <f t="shared" si="525"/>
        <v>0</v>
      </c>
      <c r="S914" s="8">
        <f t="shared" si="517"/>
        <v>0</v>
      </c>
      <c r="T914" s="113">
        <f t="shared" si="526"/>
        <v>0.16</v>
      </c>
      <c r="U914" s="111">
        <f t="shared" si="507"/>
        <v>14</v>
      </c>
      <c r="V914" s="111">
        <v>252</v>
      </c>
      <c r="W914" s="110">
        <f t="shared" si="518"/>
        <v>1.0082796439999999</v>
      </c>
      <c r="X914" s="103">
        <f t="shared" si="519"/>
        <v>1.3044833300000001</v>
      </c>
      <c r="Y914" s="103">
        <f t="shared" si="520"/>
        <v>0</v>
      </c>
      <c r="Z914" s="114" t="str">
        <f t="shared" si="528"/>
        <v>A+J=</v>
      </c>
      <c r="AA914" s="108">
        <f t="shared" si="529"/>
        <v>45797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22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3"/>
      <c r="DH914" s="1"/>
      <c r="DI914" s="1"/>
      <c r="DJ914" s="1"/>
      <c r="DK914" s="1"/>
      <c r="DL914" s="1"/>
      <c r="DM914" s="1"/>
      <c r="DN914" s="1"/>
      <c r="DO914" s="1"/>
      <c r="DP914" s="1"/>
      <c r="DQ914" s="4"/>
      <c r="DR914" s="1"/>
      <c r="DS914" s="1"/>
      <c r="DT914" s="1"/>
      <c r="DU914" s="1"/>
      <c r="DV914" s="1"/>
      <c r="DW914" s="1"/>
    </row>
    <row r="915" spans="1:127" ht="15" x14ac:dyDescent="0.2">
      <c r="A915" s="102">
        <f t="shared" si="521"/>
        <v>45791</v>
      </c>
      <c r="B915" s="103">
        <f t="shared" si="513"/>
        <v>158.97498082999999</v>
      </c>
      <c r="C915" s="180">
        <f t="shared" si="531"/>
        <v>145.74703782026475</v>
      </c>
      <c r="D915" s="104">
        <f t="shared" si="522"/>
        <v>1143.3130000000001</v>
      </c>
      <c r="E915" s="105">
        <f t="shared" si="508"/>
        <v>1146.575</v>
      </c>
      <c r="F915" s="106">
        <f t="shared" si="509"/>
        <v>45738</v>
      </c>
      <c r="G915" s="107">
        <f t="shared" si="514"/>
        <v>2.8531119649648495E-3</v>
      </c>
      <c r="H915" s="108">
        <f t="shared" si="527"/>
        <v>45797</v>
      </c>
      <c r="I915" s="108">
        <f t="shared" si="515"/>
        <v>45797</v>
      </c>
      <c r="J915" s="109">
        <f t="shared" si="523"/>
        <v>19</v>
      </c>
      <c r="K915" s="109">
        <f t="shared" si="512"/>
        <v>15</v>
      </c>
      <c r="L915" s="8">
        <f t="shared" si="524"/>
        <v>1.0022517799999999</v>
      </c>
      <c r="M915" s="110">
        <f t="shared" si="511"/>
        <v>1.00285311</v>
      </c>
      <c r="N915" s="110">
        <f t="shared" si="506"/>
        <v>1.0787366279768147</v>
      </c>
      <c r="O915" s="103">
        <f t="shared" si="510"/>
        <v>1.0811656999999999</v>
      </c>
      <c r="P915" s="103">
        <f t="shared" si="516"/>
        <v>157.57669816000001</v>
      </c>
      <c r="Q915" s="11">
        <f t="shared" si="530"/>
        <v>0</v>
      </c>
      <c r="R915" s="30">
        <f t="shared" si="525"/>
        <v>0</v>
      </c>
      <c r="S915" s="8">
        <f t="shared" si="517"/>
        <v>0</v>
      </c>
      <c r="T915" s="113">
        <f t="shared" si="526"/>
        <v>0.16</v>
      </c>
      <c r="U915" s="111">
        <f t="shared" si="507"/>
        <v>15</v>
      </c>
      <c r="V915" s="111">
        <v>252</v>
      </c>
      <c r="W915" s="110">
        <f t="shared" si="518"/>
        <v>1.008873664</v>
      </c>
      <c r="X915" s="103">
        <f t="shared" si="519"/>
        <v>1.3982826699999999</v>
      </c>
      <c r="Y915" s="103">
        <f t="shared" si="520"/>
        <v>0</v>
      </c>
      <c r="Z915" s="114" t="str">
        <f t="shared" si="528"/>
        <v>A+J=</v>
      </c>
      <c r="AA915" s="108">
        <f t="shared" si="529"/>
        <v>45797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22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3"/>
      <c r="DH915" s="1"/>
      <c r="DI915" s="1"/>
      <c r="DJ915" s="1"/>
      <c r="DK915" s="1"/>
      <c r="DL915" s="1"/>
      <c r="DM915" s="1"/>
      <c r="DN915" s="1"/>
      <c r="DO915" s="1"/>
      <c r="DP915" s="1"/>
      <c r="DQ915" s="4"/>
      <c r="DR915" s="1"/>
      <c r="DS915" s="1"/>
      <c r="DT915" s="1"/>
      <c r="DU915" s="1"/>
      <c r="DV915" s="1"/>
      <c r="DW915" s="1"/>
    </row>
    <row r="916" spans="1:127" ht="15" x14ac:dyDescent="0.2">
      <c r="A916" s="102">
        <f t="shared" si="521"/>
        <v>45792</v>
      </c>
      <c r="B916" s="103">
        <f t="shared" si="513"/>
        <v>159.09249323</v>
      </c>
      <c r="C916" s="180">
        <f t="shared" si="531"/>
        <v>145.74703782026475</v>
      </c>
      <c r="D916" s="104">
        <f t="shared" si="522"/>
        <v>1143.3130000000001</v>
      </c>
      <c r="E916" s="105">
        <f t="shared" si="508"/>
        <v>1146.575</v>
      </c>
      <c r="F916" s="106">
        <f t="shared" si="509"/>
        <v>45738</v>
      </c>
      <c r="G916" s="107">
        <f t="shared" si="514"/>
        <v>2.8531119649648495E-3</v>
      </c>
      <c r="H916" s="108">
        <f t="shared" si="527"/>
        <v>45797</v>
      </c>
      <c r="I916" s="108">
        <f t="shared" si="515"/>
        <v>45797</v>
      </c>
      <c r="J916" s="109">
        <f t="shared" si="523"/>
        <v>19</v>
      </c>
      <c r="K916" s="109">
        <f t="shared" si="512"/>
        <v>16</v>
      </c>
      <c r="L916" s="8">
        <f t="shared" si="524"/>
        <v>1.00240208</v>
      </c>
      <c r="M916" s="110">
        <f t="shared" si="511"/>
        <v>1.00285311</v>
      </c>
      <c r="N916" s="110">
        <f t="shared" si="506"/>
        <v>1.0787366279768147</v>
      </c>
      <c r="O916" s="103">
        <f t="shared" si="510"/>
        <v>1.08132783</v>
      </c>
      <c r="P916" s="103">
        <f t="shared" si="516"/>
        <v>157.60032813000001</v>
      </c>
      <c r="Q916" s="11">
        <f t="shared" si="530"/>
        <v>0</v>
      </c>
      <c r="R916" s="30">
        <f t="shared" si="525"/>
        <v>0</v>
      </c>
      <c r="S916" s="8">
        <f t="shared" si="517"/>
        <v>0</v>
      </c>
      <c r="T916" s="113">
        <f t="shared" si="526"/>
        <v>0.16</v>
      </c>
      <c r="U916" s="111">
        <f t="shared" si="507"/>
        <v>16</v>
      </c>
      <c r="V916" s="111">
        <v>252</v>
      </c>
      <c r="W916" s="110">
        <f t="shared" si="518"/>
        <v>1.0094680330000001</v>
      </c>
      <c r="X916" s="103">
        <f t="shared" si="519"/>
        <v>1.4921651</v>
      </c>
      <c r="Y916" s="103">
        <f t="shared" si="520"/>
        <v>0</v>
      </c>
      <c r="Z916" s="114" t="str">
        <f t="shared" si="528"/>
        <v>A+J=</v>
      </c>
      <c r="AA916" s="108">
        <f t="shared" si="529"/>
        <v>45797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22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3"/>
      <c r="DH916" s="1"/>
      <c r="DI916" s="1"/>
      <c r="DJ916" s="1"/>
      <c r="DK916" s="1"/>
      <c r="DL916" s="1"/>
      <c r="DM916" s="1"/>
      <c r="DN916" s="1"/>
      <c r="DO916" s="1"/>
      <c r="DP916" s="1"/>
      <c r="DQ916" s="4"/>
      <c r="DR916" s="1"/>
      <c r="DS916" s="1"/>
      <c r="DT916" s="1"/>
      <c r="DU916" s="1"/>
      <c r="DV916" s="1"/>
      <c r="DW916" s="1"/>
    </row>
    <row r="917" spans="1:127" ht="15" x14ac:dyDescent="0.2">
      <c r="A917" s="102">
        <f t="shared" si="521"/>
        <v>45793</v>
      </c>
      <c r="B917" s="103">
        <f t="shared" si="513"/>
        <v>159.21009347</v>
      </c>
      <c r="C917" s="180">
        <f t="shared" si="531"/>
        <v>145.74703782026475</v>
      </c>
      <c r="D917" s="104">
        <f t="shared" si="522"/>
        <v>1143.3130000000001</v>
      </c>
      <c r="E917" s="105">
        <f t="shared" si="508"/>
        <v>1146.575</v>
      </c>
      <c r="F917" s="106">
        <f t="shared" si="509"/>
        <v>45738</v>
      </c>
      <c r="G917" s="107">
        <f t="shared" si="514"/>
        <v>2.8531119649648495E-3</v>
      </c>
      <c r="H917" s="108">
        <f t="shared" si="527"/>
        <v>45797</v>
      </c>
      <c r="I917" s="108">
        <f t="shared" si="515"/>
        <v>45797</v>
      </c>
      <c r="J917" s="109">
        <f t="shared" si="523"/>
        <v>19</v>
      </c>
      <c r="K917" s="109">
        <f t="shared" si="512"/>
        <v>17</v>
      </c>
      <c r="L917" s="8">
        <f t="shared" si="524"/>
        <v>1.0025523999999999</v>
      </c>
      <c r="M917" s="110">
        <f t="shared" si="511"/>
        <v>1.00285311</v>
      </c>
      <c r="N917" s="110">
        <f t="shared" si="506"/>
        <v>1.0787366279768147</v>
      </c>
      <c r="O917" s="103">
        <f t="shared" si="510"/>
        <v>1.0814899899999999</v>
      </c>
      <c r="P917" s="103">
        <f t="shared" si="516"/>
        <v>157.62396247000001</v>
      </c>
      <c r="Q917" s="11">
        <f t="shared" si="530"/>
        <v>0</v>
      </c>
      <c r="R917" s="30">
        <f t="shared" si="525"/>
        <v>0</v>
      </c>
      <c r="S917" s="8">
        <f t="shared" si="517"/>
        <v>0</v>
      </c>
      <c r="T917" s="113">
        <f t="shared" si="526"/>
        <v>0.16</v>
      </c>
      <c r="U917" s="111">
        <f t="shared" si="507"/>
        <v>17</v>
      </c>
      <c r="V917" s="111">
        <v>252</v>
      </c>
      <c r="W917" s="110">
        <f t="shared" si="518"/>
        <v>1.0100627529999999</v>
      </c>
      <c r="X917" s="103">
        <f t="shared" si="519"/>
        <v>1.586131</v>
      </c>
      <c r="Y917" s="103">
        <f t="shared" si="520"/>
        <v>0</v>
      </c>
      <c r="Z917" s="114" t="str">
        <f t="shared" si="528"/>
        <v>A+J=</v>
      </c>
      <c r="AA917" s="108">
        <f t="shared" si="529"/>
        <v>45797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22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3"/>
      <c r="DH917" s="1"/>
      <c r="DI917" s="1"/>
      <c r="DJ917" s="1"/>
      <c r="DK917" s="1"/>
      <c r="DL917" s="1"/>
      <c r="DM917" s="1"/>
      <c r="DN917" s="1"/>
      <c r="DO917" s="1"/>
      <c r="DP917" s="1"/>
      <c r="DQ917" s="4"/>
      <c r="DR917" s="1"/>
      <c r="DS917" s="1"/>
      <c r="DT917" s="1"/>
      <c r="DU917" s="1"/>
      <c r="DV917" s="1"/>
      <c r="DW917" s="1"/>
    </row>
    <row r="918" spans="1:127" ht="15" x14ac:dyDescent="0.2">
      <c r="A918" s="102">
        <f t="shared" si="521"/>
        <v>45794</v>
      </c>
      <c r="B918" s="103">
        <f t="shared" si="513"/>
        <v>159.32777992999999</v>
      </c>
      <c r="C918" s="180">
        <f t="shared" si="531"/>
        <v>145.74703782026475</v>
      </c>
      <c r="D918" s="104">
        <f t="shared" si="522"/>
        <v>1143.3130000000001</v>
      </c>
      <c r="E918" s="105">
        <f t="shared" si="508"/>
        <v>1146.575</v>
      </c>
      <c r="F918" s="106">
        <f t="shared" si="509"/>
        <v>45738</v>
      </c>
      <c r="G918" s="107">
        <f t="shared" si="514"/>
        <v>2.8531119649648495E-3</v>
      </c>
      <c r="H918" s="108">
        <f t="shared" si="527"/>
        <v>45797</v>
      </c>
      <c r="I918" s="108">
        <f t="shared" si="515"/>
        <v>45797</v>
      </c>
      <c r="J918" s="109">
        <f t="shared" si="523"/>
        <v>19</v>
      </c>
      <c r="K918" s="109">
        <f t="shared" si="512"/>
        <v>18</v>
      </c>
      <c r="L918" s="8">
        <f t="shared" si="524"/>
        <v>1.0027027399999999</v>
      </c>
      <c r="M918" s="110">
        <f t="shared" si="511"/>
        <v>1.00285311</v>
      </c>
      <c r="N918" s="110">
        <f t="shared" si="506"/>
        <v>1.0787366279768147</v>
      </c>
      <c r="O918" s="103">
        <f t="shared" si="510"/>
        <v>1.0816521699999999</v>
      </c>
      <c r="P918" s="103">
        <f t="shared" si="516"/>
        <v>157.64759971999999</v>
      </c>
      <c r="Q918" s="11">
        <f t="shared" si="530"/>
        <v>0</v>
      </c>
      <c r="R918" s="30">
        <f t="shared" si="525"/>
        <v>0</v>
      </c>
      <c r="S918" s="8">
        <f t="shared" si="517"/>
        <v>0</v>
      </c>
      <c r="T918" s="113">
        <f t="shared" si="526"/>
        <v>0.16</v>
      </c>
      <c r="U918" s="111">
        <f t="shared" si="507"/>
        <v>18</v>
      </c>
      <c r="V918" s="111">
        <v>252</v>
      </c>
      <c r="W918" s="110">
        <f t="shared" si="518"/>
        <v>1.0106578230000001</v>
      </c>
      <c r="X918" s="103">
        <f t="shared" si="519"/>
        <v>1.6801802100000001</v>
      </c>
      <c r="Y918" s="103">
        <f t="shared" si="520"/>
        <v>0</v>
      </c>
      <c r="Z918" s="114" t="str">
        <f t="shared" si="528"/>
        <v>A+J=</v>
      </c>
      <c r="AA918" s="108">
        <f t="shared" si="529"/>
        <v>45797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22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3"/>
      <c r="DH918" s="1"/>
      <c r="DI918" s="1"/>
      <c r="DJ918" s="1"/>
      <c r="DK918" s="1"/>
      <c r="DL918" s="1"/>
      <c r="DM918" s="1"/>
      <c r="DN918" s="1"/>
      <c r="DO918" s="1"/>
      <c r="DP918" s="1"/>
      <c r="DQ918" s="4"/>
      <c r="DR918" s="1"/>
      <c r="DS918" s="1"/>
      <c r="DT918" s="1"/>
      <c r="DU918" s="1"/>
      <c r="DV918" s="1"/>
      <c r="DW918" s="1"/>
    </row>
    <row r="919" spans="1:127" ht="15" x14ac:dyDescent="0.2">
      <c r="A919" s="102">
        <f t="shared" si="521"/>
        <v>45795</v>
      </c>
      <c r="B919" s="103">
        <f t="shared" si="513"/>
        <v>159.32777992999999</v>
      </c>
      <c r="C919" s="180">
        <f t="shared" si="531"/>
        <v>145.74703782026475</v>
      </c>
      <c r="D919" s="104">
        <f t="shared" si="522"/>
        <v>1143.3130000000001</v>
      </c>
      <c r="E919" s="105">
        <f t="shared" si="508"/>
        <v>1146.575</v>
      </c>
      <c r="F919" s="106">
        <f t="shared" si="509"/>
        <v>45738</v>
      </c>
      <c r="G919" s="107">
        <f t="shared" si="514"/>
        <v>2.8531119649648495E-3</v>
      </c>
      <c r="H919" s="108">
        <f t="shared" si="527"/>
        <v>45797</v>
      </c>
      <c r="I919" s="108">
        <f t="shared" si="515"/>
        <v>45797</v>
      </c>
      <c r="J919" s="109">
        <f t="shared" si="523"/>
        <v>19</v>
      </c>
      <c r="K919" s="109">
        <f t="shared" si="512"/>
        <v>18</v>
      </c>
      <c r="L919" s="8">
        <f t="shared" si="524"/>
        <v>1.0027027399999999</v>
      </c>
      <c r="M919" s="110">
        <f t="shared" si="511"/>
        <v>1.00285311</v>
      </c>
      <c r="N919" s="110">
        <f t="shared" si="506"/>
        <v>1.0787366279768147</v>
      </c>
      <c r="O919" s="103">
        <f t="shared" si="510"/>
        <v>1.0816521699999999</v>
      </c>
      <c r="P919" s="103">
        <f t="shared" si="516"/>
        <v>157.64759971999999</v>
      </c>
      <c r="Q919" s="11">
        <f t="shared" si="530"/>
        <v>0</v>
      </c>
      <c r="R919" s="30">
        <f t="shared" si="525"/>
        <v>0</v>
      </c>
      <c r="S919" s="8">
        <f t="shared" si="517"/>
        <v>0</v>
      </c>
      <c r="T919" s="113">
        <f t="shared" si="526"/>
        <v>0.16</v>
      </c>
      <c r="U919" s="111">
        <f t="shared" si="507"/>
        <v>18</v>
      </c>
      <c r="V919" s="111">
        <v>252</v>
      </c>
      <c r="W919" s="110">
        <f t="shared" si="518"/>
        <v>1.0106578230000001</v>
      </c>
      <c r="X919" s="103">
        <f t="shared" si="519"/>
        <v>1.6801802100000001</v>
      </c>
      <c r="Y919" s="103">
        <f t="shared" si="520"/>
        <v>0</v>
      </c>
      <c r="Z919" s="114" t="str">
        <f t="shared" si="528"/>
        <v>A+J=</v>
      </c>
      <c r="AA919" s="108">
        <f t="shared" si="529"/>
        <v>45797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22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3"/>
      <c r="DH919" s="1"/>
      <c r="DI919" s="1"/>
      <c r="DJ919" s="1"/>
      <c r="DK919" s="1"/>
      <c r="DL919" s="1"/>
      <c r="DM919" s="1"/>
      <c r="DN919" s="1"/>
      <c r="DO919" s="1"/>
      <c r="DP919" s="1"/>
      <c r="DQ919" s="4"/>
      <c r="DR919" s="1"/>
      <c r="DS919" s="1"/>
      <c r="DT919" s="1"/>
      <c r="DU919" s="1"/>
      <c r="DV919" s="1"/>
      <c r="DW919" s="1"/>
    </row>
    <row r="920" spans="1:127" ht="15" x14ac:dyDescent="0.2">
      <c r="A920" s="102">
        <f t="shared" si="521"/>
        <v>45796</v>
      </c>
      <c r="B920" s="103">
        <f t="shared" si="513"/>
        <v>159.32777992999999</v>
      </c>
      <c r="C920" s="180">
        <f t="shared" si="531"/>
        <v>145.74703782026475</v>
      </c>
      <c r="D920" s="104">
        <f t="shared" si="522"/>
        <v>1143.3130000000001</v>
      </c>
      <c r="E920" s="105">
        <f t="shared" si="508"/>
        <v>1146.575</v>
      </c>
      <c r="F920" s="106">
        <f t="shared" si="509"/>
        <v>45738</v>
      </c>
      <c r="G920" s="107">
        <f t="shared" si="514"/>
        <v>2.8531119649648495E-3</v>
      </c>
      <c r="H920" s="108">
        <f t="shared" si="527"/>
        <v>45797</v>
      </c>
      <c r="I920" s="108">
        <f t="shared" si="515"/>
        <v>45797</v>
      </c>
      <c r="J920" s="109">
        <f t="shared" si="523"/>
        <v>19</v>
      </c>
      <c r="K920" s="109">
        <f t="shared" si="512"/>
        <v>18</v>
      </c>
      <c r="L920" s="8">
        <f t="shared" si="524"/>
        <v>1.0027027399999999</v>
      </c>
      <c r="M920" s="110">
        <f t="shared" si="511"/>
        <v>1.00285311</v>
      </c>
      <c r="N920" s="110">
        <f t="shared" si="506"/>
        <v>1.0787366279768147</v>
      </c>
      <c r="O920" s="103">
        <f t="shared" si="510"/>
        <v>1.0816521699999999</v>
      </c>
      <c r="P920" s="103">
        <f t="shared" si="516"/>
        <v>157.64759971999999</v>
      </c>
      <c r="Q920" s="11">
        <f t="shared" si="530"/>
        <v>0</v>
      </c>
      <c r="R920" s="30">
        <f t="shared" si="525"/>
        <v>0</v>
      </c>
      <c r="S920" s="8">
        <f t="shared" si="517"/>
        <v>0</v>
      </c>
      <c r="T920" s="113">
        <f t="shared" si="526"/>
        <v>0.16</v>
      </c>
      <c r="U920" s="111">
        <f t="shared" si="507"/>
        <v>18</v>
      </c>
      <c r="V920" s="111">
        <v>252</v>
      </c>
      <c r="W920" s="110">
        <f t="shared" si="518"/>
        <v>1.0106578230000001</v>
      </c>
      <c r="X920" s="103">
        <f t="shared" si="519"/>
        <v>1.6801802100000001</v>
      </c>
      <c r="Y920" s="103">
        <f t="shared" si="520"/>
        <v>0</v>
      </c>
      <c r="Z920" s="114" t="str">
        <f t="shared" si="528"/>
        <v>A+J=</v>
      </c>
      <c r="AA920" s="108">
        <f t="shared" si="529"/>
        <v>45797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22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3"/>
      <c r="DH920" s="1"/>
      <c r="DI920" s="1"/>
      <c r="DJ920" s="1"/>
      <c r="DK920" s="1"/>
      <c r="DL920" s="1"/>
      <c r="DM920" s="1"/>
      <c r="DN920" s="1"/>
      <c r="DO920" s="1"/>
      <c r="DP920" s="1"/>
      <c r="DQ920" s="4"/>
      <c r="DR920" s="1"/>
      <c r="DS920" s="1"/>
      <c r="DT920" s="1"/>
      <c r="DU920" s="1"/>
      <c r="DV920" s="1"/>
      <c r="DW920" s="1"/>
    </row>
    <row r="921" spans="1:127" ht="15" x14ac:dyDescent="0.2">
      <c r="A921" s="102">
        <f t="shared" si="521"/>
        <v>45797</v>
      </c>
      <c r="B921" s="103">
        <f t="shared" si="513"/>
        <v>159.4455543</v>
      </c>
      <c r="C921" s="180">
        <f t="shared" si="531"/>
        <v>145.74703782026475</v>
      </c>
      <c r="D921" s="104">
        <f t="shared" si="522"/>
        <v>1143.3130000000001</v>
      </c>
      <c r="E921" s="105">
        <f t="shared" si="508"/>
        <v>1146.575</v>
      </c>
      <c r="F921" s="106">
        <f t="shared" si="509"/>
        <v>45738</v>
      </c>
      <c r="G921" s="107">
        <f t="shared" si="514"/>
        <v>2.8531119649648495E-3</v>
      </c>
      <c r="H921" s="108">
        <f t="shared" si="527"/>
        <v>45828</v>
      </c>
      <c r="I921" s="108">
        <f t="shared" si="515"/>
        <v>45797</v>
      </c>
      <c r="J921" s="109">
        <f t="shared" si="523"/>
        <v>19</v>
      </c>
      <c r="K921" s="109">
        <f t="shared" si="512"/>
        <v>19</v>
      </c>
      <c r="L921" s="8">
        <f t="shared" si="524"/>
        <v>1.00285311</v>
      </c>
      <c r="M921" s="110">
        <f t="shared" si="511"/>
        <v>1.00285311</v>
      </c>
      <c r="N921" s="110">
        <f t="shared" si="506"/>
        <v>1.0787366279768147</v>
      </c>
      <c r="O921" s="103">
        <f t="shared" si="510"/>
        <v>1.08181438</v>
      </c>
      <c r="P921" s="103">
        <f t="shared" si="516"/>
        <v>157.67124135</v>
      </c>
      <c r="Q921" s="11">
        <f t="shared" si="530"/>
        <v>30</v>
      </c>
      <c r="R921" s="30">
        <f t="shared" si="525"/>
        <v>9.7850000000000006E-2</v>
      </c>
      <c r="S921" s="8">
        <f t="shared" si="517"/>
        <v>15.428130960000001</v>
      </c>
      <c r="T921" s="113">
        <f t="shared" si="526"/>
        <v>0.16</v>
      </c>
      <c r="U921" s="111">
        <f t="shared" si="507"/>
        <v>19</v>
      </c>
      <c r="V921" s="111">
        <v>252</v>
      </c>
      <c r="W921" s="110">
        <f t="shared" si="518"/>
        <v>1.0112532439999999</v>
      </c>
      <c r="X921" s="103">
        <f t="shared" si="519"/>
        <v>1.7743129500000001</v>
      </c>
      <c r="Y921" s="103">
        <f t="shared" si="520"/>
        <v>17.20244391</v>
      </c>
      <c r="Z921" s="114" t="str">
        <f t="shared" si="528"/>
        <v>A+J=</v>
      </c>
      <c r="AA921" s="108">
        <f t="shared" si="529"/>
        <v>45797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22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3"/>
      <c r="DH921" s="1"/>
      <c r="DI921" s="1"/>
      <c r="DJ921" s="1"/>
      <c r="DK921" s="1"/>
      <c r="DL921" s="1"/>
      <c r="DM921" s="1"/>
      <c r="DN921" s="1"/>
      <c r="DO921" s="1"/>
      <c r="DP921" s="1"/>
      <c r="DQ921" s="4"/>
      <c r="DR921" s="1"/>
      <c r="DS921" s="1"/>
      <c r="DT921" s="1"/>
      <c r="DU921" s="1"/>
      <c r="DV921" s="1"/>
      <c r="DW921" s="1"/>
    </row>
    <row r="922" spans="1:127" ht="15" x14ac:dyDescent="0.2">
      <c r="A922" s="102">
        <f t="shared" si="521"/>
        <v>45798</v>
      </c>
      <c r="B922" s="103">
        <f t="shared" si="513"/>
        <v>142.34534377999998</v>
      </c>
      <c r="C922" s="180">
        <f t="shared" si="531"/>
        <v>131.48569017576403</v>
      </c>
      <c r="D922" s="104">
        <f t="shared" si="522"/>
        <v>1143.3130000000001</v>
      </c>
      <c r="E922" s="105">
        <f t="shared" si="508"/>
        <v>1146.575</v>
      </c>
      <c r="F922" s="106">
        <f t="shared" si="509"/>
        <v>45767</v>
      </c>
      <c r="G922" s="107">
        <f t="shared" si="514"/>
        <v>2.8531119649648495E-3</v>
      </c>
      <c r="H922" s="108">
        <f t="shared" si="527"/>
        <v>45828</v>
      </c>
      <c r="I922" s="108">
        <f t="shared" si="515"/>
        <v>45828</v>
      </c>
      <c r="J922" s="109">
        <f t="shared" si="523"/>
        <v>22</v>
      </c>
      <c r="K922" s="109">
        <f t="shared" si="512"/>
        <v>1</v>
      </c>
      <c r="L922" s="8">
        <f t="shared" si="524"/>
        <v>1.0001295100000001</v>
      </c>
      <c r="M922" s="110">
        <f t="shared" si="511"/>
        <v>1.00285311</v>
      </c>
      <c r="N922" s="110">
        <f t="shared" si="506"/>
        <v>1.0818143822374615</v>
      </c>
      <c r="O922" s="103">
        <f t="shared" si="510"/>
        <v>1.0819544800000001</v>
      </c>
      <c r="P922" s="103">
        <f t="shared" si="516"/>
        <v>142.26153153999999</v>
      </c>
      <c r="Q922" s="11">
        <f t="shared" si="530"/>
        <v>0</v>
      </c>
      <c r="R922" s="30">
        <f t="shared" si="525"/>
        <v>0</v>
      </c>
      <c r="S922" s="8">
        <f t="shared" si="517"/>
        <v>0</v>
      </c>
      <c r="T922" s="113">
        <f t="shared" si="526"/>
        <v>0.16</v>
      </c>
      <c r="U922" s="111">
        <f t="shared" si="507"/>
        <v>1</v>
      </c>
      <c r="V922" s="111">
        <v>252</v>
      </c>
      <c r="W922" s="110">
        <f t="shared" si="518"/>
        <v>1.0005891419999999</v>
      </c>
      <c r="X922" s="103">
        <f t="shared" si="519"/>
        <v>8.3812239999999996E-2</v>
      </c>
      <c r="Y922" s="103">
        <f t="shared" si="520"/>
        <v>0</v>
      </c>
      <c r="Z922" s="114" t="str">
        <f t="shared" si="528"/>
        <v>A+J=</v>
      </c>
      <c r="AA922" s="108">
        <f t="shared" si="529"/>
        <v>45828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22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3"/>
      <c r="DH922" s="1"/>
      <c r="DI922" s="1"/>
      <c r="DJ922" s="1"/>
      <c r="DK922" s="1"/>
      <c r="DL922" s="1"/>
      <c r="DM922" s="1"/>
      <c r="DN922" s="1"/>
      <c r="DO922" s="1"/>
      <c r="DP922" s="1"/>
      <c r="DQ922" s="4"/>
      <c r="DR922" s="1"/>
      <c r="DS922" s="1"/>
      <c r="DT922" s="1"/>
      <c r="DU922" s="1"/>
      <c r="DV922" s="1"/>
      <c r="DW922" s="1"/>
    </row>
    <row r="923" spans="1:127" ht="15" x14ac:dyDescent="0.2">
      <c r="A923" s="102">
        <f t="shared" si="521"/>
        <v>45799</v>
      </c>
      <c r="B923" s="103">
        <f t="shared" si="513"/>
        <v>142.44765072999999</v>
      </c>
      <c r="C923" s="180">
        <f t="shared" si="531"/>
        <v>131.48569017576403</v>
      </c>
      <c r="D923" s="104">
        <f t="shared" si="522"/>
        <v>1143.3130000000001</v>
      </c>
      <c r="E923" s="105">
        <f t="shared" si="508"/>
        <v>1146.575</v>
      </c>
      <c r="F923" s="106">
        <f t="shared" si="509"/>
        <v>45767</v>
      </c>
      <c r="G923" s="107">
        <f t="shared" si="514"/>
        <v>2.8531119649648495E-3</v>
      </c>
      <c r="H923" s="108">
        <f t="shared" si="527"/>
        <v>45828</v>
      </c>
      <c r="I923" s="108">
        <f t="shared" si="515"/>
        <v>45828</v>
      </c>
      <c r="J923" s="109">
        <f t="shared" si="523"/>
        <v>22</v>
      </c>
      <c r="K923" s="109">
        <f t="shared" si="512"/>
        <v>2</v>
      </c>
      <c r="L923" s="8">
        <f t="shared" si="524"/>
        <v>1.00025903</v>
      </c>
      <c r="M923" s="110">
        <f t="shared" si="511"/>
        <v>1.00285311</v>
      </c>
      <c r="N923" s="110">
        <f t="shared" si="506"/>
        <v>1.0818143822374615</v>
      </c>
      <c r="O923" s="103">
        <f t="shared" si="510"/>
        <v>1.0820946</v>
      </c>
      <c r="P923" s="103">
        <f t="shared" si="516"/>
        <v>142.27995530999999</v>
      </c>
      <c r="Q923" s="11">
        <f t="shared" si="530"/>
        <v>0</v>
      </c>
      <c r="R923" s="30">
        <f t="shared" si="525"/>
        <v>0</v>
      </c>
      <c r="S923" s="8">
        <f t="shared" si="517"/>
        <v>0</v>
      </c>
      <c r="T923" s="113">
        <f t="shared" si="526"/>
        <v>0.16</v>
      </c>
      <c r="U923" s="111">
        <f t="shared" si="507"/>
        <v>2</v>
      </c>
      <c r="V923" s="111">
        <v>252</v>
      </c>
      <c r="W923" s="110">
        <f t="shared" si="518"/>
        <v>1.0011786300000001</v>
      </c>
      <c r="X923" s="103">
        <f t="shared" si="519"/>
        <v>0.16769542000000001</v>
      </c>
      <c r="Y923" s="103">
        <f t="shared" si="520"/>
        <v>0</v>
      </c>
      <c r="Z923" s="114" t="str">
        <f t="shared" si="528"/>
        <v>A+J=</v>
      </c>
      <c r="AA923" s="108">
        <f t="shared" si="529"/>
        <v>45828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22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3"/>
      <c r="DH923" s="1"/>
      <c r="DI923" s="1"/>
      <c r="DJ923" s="1"/>
      <c r="DK923" s="1"/>
      <c r="DL923" s="1"/>
      <c r="DM923" s="1"/>
      <c r="DN923" s="1"/>
      <c r="DO923" s="1"/>
      <c r="DP923" s="1"/>
      <c r="DQ923" s="4"/>
      <c r="DR923" s="1"/>
      <c r="DS923" s="1"/>
      <c r="DT923" s="1"/>
      <c r="DU923" s="1"/>
      <c r="DV923" s="1"/>
      <c r="DW923" s="1"/>
    </row>
    <row r="924" spans="1:127" ht="15" x14ac:dyDescent="0.2">
      <c r="A924" s="102">
        <f t="shared" si="521"/>
        <v>45800</v>
      </c>
      <c r="B924" s="103">
        <f t="shared" si="513"/>
        <v>142.55003302</v>
      </c>
      <c r="C924" s="180">
        <f t="shared" si="531"/>
        <v>131.48569017576403</v>
      </c>
      <c r="D924" s="104">
        <f t="shared" si="522"/>
        <v>1143.3130000000001</v>
      </c>
      <c r="E924" s="105">
        <f t="shared" si="508"/>
        <v>1146.575</v>
      </c>
      <c r="F924" s="106">
        <f t="shared" si="509"/>
        <v>45767</v>
      </c>
      <c r="G924" s="107">
        <f t="shared" si="514"/>
        <v>2.8531119649648495E-3</v>
      </c>
      <c r="H924" s="108">
        <f t="shared" si="527"/>
        <v>45828</v>
      </c>
      <c r="I924" s="108">
        <f t="shared" si="515"/>
        <v>45828</v>
      </c>
      <c r="J924" s="109">
        <f t="shared" si="523"/>
        <v>22</v>
      </c>
      <c r="K924" s="109">
        <f t="shared" si="512"/>
        <v>3</v>
      </c>
      <c r="L924" s="8">
        <f t="shared" si="524"/>
        <v>1.0003885800000001</v>
      </c>
      <c r="M924" s="110">
        <f t="shared" si="511"/>
        <v>1.00285311</v>
      </c>
      <c r="N924" s="110">
        <f t="shared" si="506"/>
        <v>1.0818143822374615</v>
      </c>
      <c r="O924" s="103">
        <f t="shared" si="510"/>
        <v>1.08223475</v>
      </c>
      <c r="P924" s="103">
        <f t="shared" si="516"/>
        <v>142.29838303</v>
      </c>
      <c r="Q924" s="11">
        <f t="shared" si="530"/>
        <v>0</v>
      </c>
      <c r="R924" s="30">
        <f t="shared" si="525"/>
        <v>0</v>
      </c>
      <c r="S924" s="8">
        <f t="shared" si="517"/>
        <v>0</v>
      </c>
      <c r="T924" s="113">
        <f t="shared" si="526"/>
        <v>0.16</v>
      </c>
      <c r="U924" s="111">
        <f t="shared" si="507"/>
        <v>3</v>
      </c>
      <c r="V924" s="111">
        <v>252</v>
      </c>
      <c r="W924" s="110">
        <f t="shared" si="518"/>
        <v>1.001768467</v>
      </c>
      <c r="X924" s="103">
        <f t="shared" si="519"/>
        <v>0.25164998999999999</v>
      </c>
      <c r="Y924" s="103">
        <f t="shared" si="520"/>
        <v>0</v>
      </c>
      <c r="Z924" s="114" t="str">
        <f t="shared" si="528"/>
        <v>A+J=</v>
      </c>
      <c r="AA924" s="108">
        <f t="shared" si="529"/>
        <v>45828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22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3"/>
      <c r="DH924" s="1"/>
      <c r="DI924" s="1"/>
      <c r="DJ924" s="1"/>
      <c r="DK924" s="1"/>
      <c r="DL924" s="1"/>
      <c r="DM924" s="1"/>
      <c r="DN924" s="1"/>
      <c r="DO924" s="1"/>
      <c r="DP924" s="1"/>
      <c r="DQ924" s="4"/>
      <c r="DR924" s="1"/>
      <c r="DS924" s="1"/>
      <c r="DT924" s="1"/>
      <c r="DU924" s="1"/>
      <c r="DV924" s="1"/>
      <c r="DW924" s="1"/>
    </row>
    <row r="925" spans="1:127" ht="15" x14ac:dyDescent="0.2">
      <c r="A925" s="102">
        <f t="shared" si="521"/>
        <v>45801</v>
      </c>
      <c r="B925" s="103">
        <f t="shared" si="513"/>
        <v>142.65248761000001</v>
      </c>
      <c r="C925" s="180">
        <f t="shared" si="531"/>
        <v>131.48569017576403</v>
      </c>
      <c r="D925" s="104">
        <f t="shared" si="522"/>
        <v>1143.3130000000001</v>
      </c>
      <c r="E925" s="105">
        <f t="shared" si="508"/>
        <v>1146.575</v>
      </c>
      <c r="F925" s="106">
        <f t="shared" si="509"/>
        <v>45767</v>
      </c>
      <c r="G925" s="107">
        <f t="shared" si="514"/>
        <v>2.8531119649648495E-3</v>
      </c>
      <c r="H925" s="108">
        <f t="shared" si="527"/>
        <v>45828</v>
      </c>
      <c r="I925" s="108">
        <f t="shared" si="515"/>
        <v>45828</v>
      </c>
      <c r="J925" s="109">
        <f t="shared" si="523"/>
        <v>22</v>
      </c>
      <c r="K925" s="109">
        <f t="shared" si="512"/>
        <v>4</v>
      </c>
      <c r="L925" s="8">
        <f t="shared" si="524"/>
        <v>1.0005181400000001</v>
      </c>
      <c r="M925" s="110">
        <f t="shared" si="511"/>
        <v>1.00285311</v>
      </c>
      <c r="N925" s="110">
        <f t="shared" si="506"/>
        <v>1.0818143822374615</v>
      </c>
      <c r="O925" s="103">
        <f t="shared" si="510"/>
        <v>1.08237491</v>
      </c>
      <c r="P925" s="103">
        <f t="shared" si="516"/>
        <v>142.31681207</v>
      </c>
      <c r="Q925" s="11">
        <f t="shared" si="530"/>
        <v>0</v>
      </c>
      <c r="R925" s="30">
        <f t="shared" si="525"/>
        <v>0</v>
      </c>
      <c r="S925" s="8">
        <f t="shared" si="517"/>
        <v>0</v>
      </c>
      <c r="T925" s="113">
        <f t="shared" si="526"/>
        <v>0.16</v>
      </c>
      <c r="U925" s="111">
        <f t="shared" si="507"/>
        <v>4</v>
      </c>
      <c r="V925" s="111">
        <v>252</v>
      </c>
      <c r="W925" s="110">
        <f t="shared" si="518"/>
        <v>1.0023586499999999</v>
      </c>
      <c r="X925" s="103">
        <f t="shared" si="519"/>
        <v>0.33567553999999999</v>
      </c>
      <c r="Y925" s="103">
        <f t="shared" si="520"/>
        <v>0</v>
      </c>
      <c r="Z925" s="114" t="str">
        <f t="shared" si="528"/>
        <v>A+J=</v>
      </c>
      <c r="AA925" s="108">
        <f t="shared" si="529"/>
        <v>45828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22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3"/>
      <c r="DH925" s="1"/>
      <c r="DI925" s="1"/>
      <c r="DJ925" s="1"/>
      <c r="DK925" s="1"/>
      <c r="DL925" s="1"/>
      <c r="DM925" s="1"/>
      <c r="DN925" s="1"/>
      <c r="DO925" s="1"/>
      <c r="DP925" s="1"/>
      <c r="DQ925" s="4"/>
      <c r="DR925" s="1"/>
      <c r="DS925" s="1"/>
      <c r="DT925" s="1"/>
      <c r="DU925" s="1"/>
      <c r="DV925" s="1"/>
      <c r="DW925" s="1"/>
    </row>
    <row r="926" spans="1:127" ht="15" x14ac:dyDescent="0.2">
      <c r="A926" s="102">
        <f t="shared" si="521"/>
        <v>45802</v>
      </c>
      <c r="B926" s="103">
        <f t="shared" si="513"/>
        <v>142.65248761000001</v>
      </c>
      <c r="C926" s="180">
        <f t="shared" si="531"/>
        <v>131.48569017576403</v>
      </c>
      <c r="D926" s="104">
        <f t="shared" si="522"/>
        <v>1143.3130000000001</v>
      </c>
      <c r="E926" s="105">
        <f t="shared" si="508"/>
        <v>1146.575</v>
      </c>
      <c r="F926" s="106">
        <f t="shared" si="509"/>
        <v>45767</v>
      </c>
      <c r="G926" s="107">
        <f t="shared" si="514"/>
        <v>2.8531119649648495E-3</v>
      </c>
      <c r="H926" s="108">
        <f t="shared" si="527"/>
        <v>45828</v>
      </c>
      <c r="I926" s="108">
        <f t="shared" si="515"/>
        <v>45828</v>
      </c>
      <c r="J926" s="109">
        <f t="shared" si="523"/>
        <v>22</v>
      </c>
      <c r="K926" s="109">
        <f t="shared" si="512"/>
        <v>4</v>
      </c>
      <c r="L926" s="8">
        <f t="shared" si="524"/>
        <v>1.0005181400000001</v>
      </c>
      <c r="M926" s="110">
        <f t="shared" si="511"/>
        <v>1.00285311</v>
      </c>
      <c r="N926" s="110">
        <f t="shared" si="506"/>
        <v>1.0818143822374615</v>
      </c>
      <c r="O926" s="103">
        <f t="shared" si="510"/>
        <v>1.08237491</v>
      </c>
      <c r="P926" s="103">
        <f t="shared" si="516"/>
        <v>142.31681207</v>
      </c>
      <c r="Q926" s="11">
        <f t="shared" si="530"/>
        <v>0</v>
      </c>
      <c r="R926" s="30">
        <f t="shared" si="525"/>
        <v>0</v>
      </c>
      <c r="S926" s="8">
        <f t="shared" si="517"/>
        <v>0</v>
      </c>
      <c r="T926" s="113">
        <f t="shared" si="526"/>
        <v>0.16</v>
      </c>
      <c r="U926" s="111">
        <f t="shared" si="507"/>
        <v>4</v>
      </c>
      <c r="V926" s="111">
        <v>252</v>
      </c>
      <c r="W926" s="110">
        <f t="shared" si="518"/>
        <v>1.0023586499999999</v>
      </c>
      <c r="X926" s="103">
        <f t="shared" si="519"/>
        <v>0.33567553999999999</v>
      </c>
      <c r="Y926" s="103">
        <f t="shared" si="520"/>
        <v>0</v>
      </c>
      <c r="Z926" s="114" t="str">
        <f t="shared" si="528"/>
        <v>A+J=</v>
      </c>
      <c r="AA926" s="108">
        <f t="shared" si="529"/>
        <v>45828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4"/>
      <c r="DR926" s="1"/>
      <c r="DS926" s="1"/>
      <c r="DT926" s="1"/>
      <c r="DU926" s="1"/>
      <c r="DV926" s="1"/>
      <c r="DW926" s="1"/>
    </row>
    <row r="927" spans="1:127" ht="15" x14ac:dyDescent="0.2">
      <c r="A927" s="102">
        <f t="shared" si="521"/>
        <v>45803</v>
      </c>
      <c r="B927" s="103">
        <f t="shared" si="513"/>
        <v>142.65248761000001</v>
      </c>
      <c r="C927" s="180">
        <f t="shared" si="531"/>
        <v>131.48569017576403</v>
      </c>
      <c r="D927" s="104">
        <f t="shared" si="522"/>
        <v>1143.3130000000001</v>
      </c>
      <c r="E927" s="105">
        <f t="shared" si="508"/>
        <v>1146.575</v>
      </c>
      <c r="F927" s="106">
        <f t="shared" si="509"/>
        <v>45767</v>
      </c>
      <c r="G927" s="107">
        <f t="shared" si="514"/>
        <v>2.8531119649648495E-3</v>
      </c>
      <c r="H927" s="108">
        <f t="shared" si="527"/>
        <v>45828</v>
      </c>
      <c r="I927" s="108">
        <f t="shared" si="515"/>
        <v>45828</v>
      </c>
      <c r="J927" s="109">
        <f t="shared" si="523"/>
        <v>22</v>
      </c>
      <c r="K927" s="109">
        <f t="shared" si="512"/>
        <v>4</v>
      </c>
      <c r="L927" s="8">
        <f t="shared" si="524"/>
        <v>1.0005181400000001</v>
      </c>
      <c r="M927" s="110">
        <f t="shared" si="511"/>
        <v>1.00285311</v>
      </c>
      <c r="N927" s="110">
        <f t="shared" ref="N927:N990" si="532">IF(I927&gt;I926,N926*M927,N926)</f>
        <v>1.0818143822374615</v>
      </c>
      <c r="O927" s="103">
        <f t="shared" si="510"/>
        <v>1.08237491</v>
      </c>
      <c r="P927" s="103">
        <f t="shared" si="516"/>
        <v>142.31681207</v>
      </c>
      <c r="Q927" s="11">
        <f t="shared" si="530"/>
        <v>0</v>
      </c>
      <c r="R927" s="30">
        <f t="shared" si="525"/>
        <v>0</v>
      </c>
      <c r="S927" s="8">
        <f t="shared" si="517"/>
        <v>0</v>
      </c>
      <c r="T927" s="113">
        <f t="shared" si="526"/>
        <v>0.16</v>
      </c>
      <c r="U927" s="111">
        <f t="shared" si="507"/>
        <v>4</v>
      </c>
      <c r="V927" s="111">
        <v>252</v>
      </c>
      <c r="W927" s="110">
        <f t="shared" si="518"/>
        <v>1.0023586499999999</v>
      </c>
      <c r="X927" s="103">
        <f t="shared" si="519"/>
        <v>0.33567553999999999</v>
      </c>
      <c r="Y927" s="103">
        <f t="shared" si="520"/>
        <v>0</v>
      </c>
      <c r="Z927" s="114" t="str">
        <f t="shared" si="528"/>
        <v>A+J=</v>
      </c>
      <c r="AA927" s="108">
        <f t="shared" si="529"/>
        <v>45828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4"/>
      <c r="DR927" s="1"/>
      <c r="DS927" s="1"/>
      <c r="DT927" s="1"/>
      <c r="DU927" s="1"/>
      <c r="DV927" s="1"/>
      <c r="DW927" s="1"/>
    </row>
    <row r="928" spans="1:127" ht="15" x14ac:dyDescent="0.2">
      <c r="A928" s="102">
        <f t="shared" si="521"/>
        <v>45804</v>
      </c>
      <c r="B928" s="103">
        <f t="shared" si="513"/>
        <v>142.75501625999999</v>
      </c>
      <c r="C928" s="180">
        <f t="shared" si="531"/>
        <v>131.48569017576403</v>
      </c>
      <c r="D928" s="104">
        <f t="shared" si="522"/>
        <v>1143.3130000000001</v>
      </c>
      <c r="E928" s="105">
        <f t="shared" si="508"/>
        <v>1146.575</v>
      </c>
      <c r="F928" s="106">
        <f t="shared" si="509"/>
        <v>45767</v>
      </c>
      <c r="G928" s="107">
        <f t="shared" si="514"/>
        <v>2.8531119649648495E-3</v>
      </c>
      <c r="H928" s="108">
        <f t="shared" si="527"/>
        <v>45828</v>
      </c>
      <c r="I928" s="108">
        <f t="shared" si="515"/>
        <v>45828</v>
      </c>
      <c r="J928" s="109">
        <f t="shared" si="523"/>
        <v>22</v>
      </c>
      <c r="K928" s="109">
        <f t="shared" si="512"/>
        <v>5</v>
      </c>
      <c r="L928" s="8">
        <f t="shared" si="524"/>
        <v>1.0006477199999999</v>
      </c>
      <c r="M928" s="110">
        <f t="shared" si="511"/>
        <v>1.00285311</v>
      </c>
      <c r="N928" s="110">
        <f t="shared" si="532"/>
        <v>1.0818143822374615</v>
      </c>
      <c r="O928" s="103">
        <f t="shared" si="510"/>
        <v>1.08251509</v>
      </c>
      <c r="P928" s="103">
        <f t="shared" si="516"/>
        <v>142.33524373</v>
      </c>
      <c r="Q928" s="11">
        <f t="shared" si="530"/>
        <v>0</v>
      </c>
      <c r="R928" s="30">
        <f t="shared" si="525"/>
        <v>0</v>
      </c>
      <c r="S928" s="8">
        <f t="shared" si="517"/>
        <v>0</v>
      </c>
      <c r="T928" s="113">
        <f t="shared" si="526"/>
        <v>0.16</v>
      </c>
      <c r="U928" s="111">
        <f t="shared" si="507"/>
        <v>5</v>
      </c>
      <c r="V928" s="111">
        <v>252</v>
      </c>
      <c r="W928" s="110">
        <f t="shared" si="518"/>
        <v>1.0029491820000001</v>
      </c>
      <c r="X928" s="103">
        <f t="shared" si="519"/>
        <v>0.41977252999999998</v>
      </c>
      <c r="Y928" s="103">
        <f t="shared" si="520"/>
        <v>0</v>
      </c>
      <c r="Z928" s="114" t="str">
        <f t="shared" si="528"/>
        <v>A+J=</v>
      </c>
      <c r="AA928" s="108">
        <f t="shared" si="529"/>
        <v>45828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4"/>
      <c r="DR928" s="1"/>
      <c r="DS928" s="1"/>
      <c r="DT928" s="1"/>
      <c r="DU928" s="1"/>
      <c r="DV928" s="1"/>
      <c r="DW928" s="1"/>
    </row>
    <row r="929" spans="1:127" ht="15" x14ac:dyDescent="0.2">
      <c r="A929" s="102">
        <f t="shared" si="521"/>
        <v>45805</v>
      </c>
      <c r="B929" s="103">
        <f t="shared" si="513"/>
        <v>142.85761740000001</v>
      </c>
      <c r="C929" s="180">
        <f t="shared" si="531"/>
        <v>131.48569017576403</v>
      </c>
      <c r="D929" s="104">
        <f t="shared" si="522"/>
        <v>1143.3130000000001</v>
      </c>
      <c r="E929" s="105">
        <f t="shared" si="508"/>
        <v>1146.575</v>
      </c>
      <c r="F929" s="106">
        <f t="shared" si="509"/>
        <v>45767</v>
      </c>
      <c r="G929" s="107">
        <f t="shared" si="514"/>
        <v>2.8531119649648495E-3</v>
      </c>
      <c r="H929" s="108">
        <f t="shared" si="527"/>
        <v>45828</v>
      </c>
      <c r="I929" s="108">
        <f t="shared" si="515"/>
        <v>45828</v>
      </c>
      <c r="J929" s="109">
        <f t="shared" si="523"/>
        <v>22</v>
      </c>
      <c r="K929" s="109">
        <f t="shared" si="512"/>
        <v>6</v>
      </c>
      <c r="L929" s="8">
        <f t="shared" si="524"/>
        <v>1.0007773099999999</v>
      </c>
      <c r="M929" s="110">
        <f t="shared" si="511"/>
        <v>1.00285311</v>
      </c>
      <c r="N929" s="110">
        <f t="shared" si="532"/>
        <v>1.0818143822374615</v>
      </c>
      <c r="O929" s="103">
        <f t="shared" si="510"/>
        <v>1.08265528</v>
      </c>
      <c r="P929" s="103">
        <f t="shared" si="516"/>
        <v>142.35367671</v>
      </c>
      <c r="Q929" s="11">
        <f t="shared" si="530"/>
        <v>0</v>
      </c>
      <c r="R929" s="30">
        <f t="shared" si="525"/>
        <v>0</v>
      </c>
      <c r="S929" s="8">
        <f t="shared" si="517"/>
        <v>0</v>
      </c>
      <c r="T929" s="113">
        <f t="shared" si="526"/>
        <v>0.16</v>
      </c>
      <c r="U929" s="111">
        <f t="shared" si="507"/>
        <v>6</v>
      </c>
      <c r="V929" s="111">
        <v>252</v>
      </c>
      <c r="W929" s="110">
        <f t="shared" si="518"/>
        <v>1.003540061</v>
      </c>
      <c r="X929" s="103">
        <f t="shared" si="519"/>
        <v>0.50394068999999997</v>
      </c>
      <c r="Y929" s="103">
        <f t="shared" si="520"/>
        <v>0</v>
      </c>
      <c r="Z929" s="114" t="str">
        <f t="shared" si="528"/>
        <v>A+J=</v>
      </c>
      <c r="AA929" s="108">
        <f t="shared" si="529"/>
        <v>45828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4"/>
      <c r="DR929" s="1"/>
      <c r="DS929" s="1"/>
      <c r="DT929" s="1"/>
      <c r="DU929" s="1"/>
      <c r="DV929" s="1"/>
      <c r="DW929" s="1"/>
    </row>
    <row r="930" spans="1:127" ht="15" x14ac:dyDescent="0.2">
      <c r="A930" s="102">
        <f t="shared" si="521"/>
        <v>45806</v>
      </c>
      <c r="B930" s="103">
        <f t="shared" si="513"/>
        <v>142.96029383000001</v>
      </c>
      <c r="C930" s="180">
        <f t="shared" si="531"/>
        <v>131.48569017576403</v>
      </c>
      <c r="D930" s="104">
        <f t="shared" si="522"/>
        <v>1143.3130000000001</v>
      </c>
      <c r="E930" s="105">
        <f t="shared" si="508"/>
        <v>1146.575</v>
      </c>
      <c r="F930" s="106">
        <f t="shared" si="509"/>
        <v>45767</v>
      </c>
      <c r="G930" s="107">
        <f t="shared" si="514"/>
        <v>2.8531119649648495E-3</v>
      </c>
      <c r="H930" s="108">
        <f t="shared" si="527"/>
        <v>45828</v>
      </c>
      <c r="I930" s="108">
        <f t="shared" si="515"/>
        <v>45828</v>
      </c>
      <c r="J930" s="109">
        <f t="shared" si="523"/>
        <v>22</v>
      </c>
      <c r="K930" s="109">
        <f t="shared" si="512"/>
        <v>7</v>
      </c>
      <c r="L930" s="8">
        <f t="shared" si="524"/>
        <v>1.00090692</v>
      </c>
      <c r="M930" s="110">
        <f t="shared" si="511"/>
        <v>1.00285311</v>
      </c>
      <c r="N930" s="110">
        <f t="shared" si="532"/>
        <v>1.0818143822374615</v>
      </c>
      <c r="O930" s="103">
        <f t="shared" si="510"/>
        <v>1.0827955</v>
      </c>
      <c r="P930" s="103">
        <f t="shared" si="516"/>
        <v>142.37211363</v>
      </c>
      <c r="Q930" s="11">
        <f t="shared" si="530"/>
        <v>0</v>
      </c>
      <c r="R930" s="30">
        <f t="shared" si="525"/>
        <v>0</v>
      </c>
      <c r="S930" s="8">
        <f t="shared" si="517"/>
        <v>0</v>
      </c>
      <c r="T930" s="113">
        <f t="shared" si="526"/>
        <v>0.16</v>
      </c>
      <c r="U930" s="111">
        <f t="shared" si="507"/>
        <v>7</v>
      </c>
      <c r="V930" s="111">
        <v>252</v>
      </c>
      <c r="W930" s="110">
        <f t="shared" si="518"/>
        <v>1.004131288</v>
      </c>
      <c r="X930" s="103">
        <f t="shared" si="519"/>
        <v>0.58818020000000004</v>
      </c>
      <c r="Y930" s="103">
        <f t="shared" si="520"/>
        <v>0</v>
      </c>
      <c r="Z930" s="114" t="str">
        <f t="shared" si="528"/>
        <v>A+J=</v>
      </c>
      <c r="AA930" s="108">
        <f t="shared" si="529"/>
        <v>45828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4"/>
      <c r="DR930" s="1"/>
      <c r="DS930" s="1"/>
      <c r="DT930" s="1"/>
      <c r="DU930" s="1"/>
      <c r="DV930" s="1"/>
      <c r="DW930" s="1"/>
    </row>
    <row r="931" spans="1:127" ht="15" x14ac:dyDescent="0.2">
      <c r="A931" s="102">
        <f t="shared" si="521"/>
        <v>45807</v>
      </c>
      <c r="B931" s="103">
        <f t="shared" si="513"/>
        <v>143.06304308</v>
      </c>
      <c r="C931" s="180">
        <f t="shared" si="531"/>
        <v>131.48569017576403</v>
      </c>
      <c r="D931" s="104">
        <f t="shared" si="522"/>
        <v>1143.3130000000001</v>
      </c>
      <c r="E931" s="105">
        <f t="shared" si="508"/>
        <v>1146.575</v>
      </c>
      <c r="F931" s="106">
        <f t="shared" si="509"/>
        <v>45767</v>
      </c>
      <c r="G931" s="107">
        <f t="shared" si="514"/>
        <v>2.8531119649648495E-3</v>
      </c>
      <c r="H931" s="108">
        <f t="shared" si="527"/>
        <v>45828</v>
      </c>
      <c r="I931" s="108">
        <f t="shared" si="515"/>
        <v>45828</v>
      </c>
      <c r="J931" s="109">
        <f t="shared" si="523"/>
        <v>22</v>
      </c>
      <c r="K931" s="109">
        <f t="shared" si="512"/>
        <v>8</v>
      </c>
      <c r="L931" s="8">
        <f t="shared" si="524"/>
        <v>1.00103655</v>
      </c>
      <c r="M931" s="110">
        <f t="shared" si="511"/>
        <v>1.00285311</v>
      </c>
      <c r="N931" s="110">
        <f t="shared" si="532"/>
        <v>1.0818143822374615</v>
      </c>
      <c r="O931" s="103">
        <f t="shared" si="510"/>
        <v>1.08293573</v>
      </c>
      <c r="P931" s="103">
        <f t="shared" si="516"/>
        <v>142.39055187</v>
      </c>
      <c r="Q931" s="11">
        <f t="shared" si="530"/>
        <v>0</v>
      </c>
      <c r="R931" s="30">
        <f t="shared" si="525"/>
        <v>0</v>
      </c>
      <c r="S931" s="8">
        <f t="shared" si="517"/>
        <v>0</v>
      </c>
      <c r="T931" s="113">
        <f t="shared" si="526"/>
        <v>0.16</v>
      </c>
      <c r="U931" s="111">
        <f t="shared" si="507"/>
        <v>8</v>
      </c>
      <c r="V931" s="111">
        <v>252</v>
      </c>
      <c r="W931" s="110">
        <f t="shared" si="518"/>
        <v>1.0047228640000001</v>
      </c>
      <c r="X931" s="103">
        <f t="shared" si="519"/>
        <v>0.67249121000000001</v>
      </c>
      <c r="Y931" s="103">
        <f t="shared" si="520"/>
        <v>0</v>
      </c>
      <c r="Z931" s="114" t="str">
        <f t="shared" si="528"/>
        <v>A+J=</v>
      </c>
      <c r="AA931" s="108">
        <f t="shared" si="529"/>
        <v>45828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4"/>
      <c r="DR931" s="1"/>
      <c r="DS931" s="1"/>
      <c r="DT931" s="1"/>
      <c r="DU931" s="1"/>
      <c r="DV931" s="1"/>
      <c r="DW931" s="1"/>
    </row>
    <row r="932" spans="1:127" ht="15" x14ac:dyDescent="0.2">
      <c r="A932" s="102">
        <f t="shared" si="521"/>
        <v>45808</v>
      </c>
      <c r="B932" s="103">
        <f t="shared" si="513"/>
        <v>143.16586634000001</v>
      </c>
      <c r="C932" s="180">
        <f t="shared" si="531"/>
        <v>131.48569017576403</v>
      </c>
      <c r="D932" s="104">
        <f t="shared" si="522"/>
        <v>1143.3130000000001</v>
      </c>
      <c r="E932" s="105">
        <f t="shared" si="508"/>
        <v>1146.575</v>
      </c>
      <c r="F932" s="106">
        <f t="shared" si="509"/>
        <v>45767</v>
      </c>
      <c r="G932" s="107">
        <f t="shared" si="514"/>
        <v>2.8531119649648495E-3</v>
      </c>
      <c r="H932" s="108">
        <f t="shared" si="527"/>
        <v>45828</v>
      </c>
      <c r="I932" s="108">
        <f t="shared" si="515"/>
        <v>45828</v>
      </c>
      <c r="J932" s="109">
        <f t="shared" si="523"/>
        <v>22</v>
      </c>
      <c r="K932" s="109">
        <f t="shared" si="512"/>
        <v>9</v>
      </c>
      <c r="L932" s="8">
        <f t="shared" si="524"/>
        <v>1.00116619</v>
      </c>
      <c r="M932" s="110">
        <f t="shared" si="511"/>
        <v>1.00285311</v>
      </c>
      <c r="N932" s="110">
        <f t="shared" si="532"/>
        <v>1.0818143822374615</v>
      </c>
      <c r="O932" s="103">
        <f t="shared" si="510"/>
        <v>1.08307598</v>
      </c>
      <c r="P932" s="103">
        <f t="shared" si="516"/>
        <v>142.40899274</v>
      </c>
      <c r="Q932" s="11">
        <f t="shared" si="530"/>
        <v>0</v>
      </c>
      <c r="R932" s="30">
        <f t="shared" si="525"/>
        <v>0</v>
      </c>
      <c r="S932" s="8">
        <f t="shared" si="517"/>
        <v>0</v>
      </c>
      <c r="T932" s="113">
        <f t="shared" si="526"/>
        <v>0.16</v>
      </c>
      <c r="U932" s="111">
        <f t="shared" si="507"/>
        <v>9</v>
      </c>
      <c r="V932" s="111">
        <v>252</v>
      </c>
      <c r="W932" s="110">
        <f t="shared" si="518"/>
        <v>1.005314788</v>
      </c>
      <c r="X932" s="103">
        <f t="shared" si="519"/>
        <v>0.75687360000000004</v>
      </c>
      <c r="Y932" s="103">
        <f t="shared" si="520"/>
        <v>0</v>
      </c>
      <c r="Z932" s="114" t="str">
        <f t="shared" si="528"/>
        <v>A+J=</v>
      </c>
      <c r="AA932" s="108">
        <f t="shared" si="529"/>
        <v>45828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4"/>
      <c r="DR932" s="1"/>
      <c r="DS932" s="1"/>
      <c r="DT932" s="1"/>
      <c r="DU932" s="1"/>
      <c r="DV932" s="1"/>
      <c r="DW932" s="1"/>
    </row>
    <row r="933" spans="1:127" ht="15" x14ac:dyDescent="0.2">
      <c r="A933" s="102">
        <f t="shared" si="521"/>
        <v>45809</v>
      </c>
      <c r="B933" s="103">
        <f t="shared" si="513"/>
        <v>143.16586634000001</v>
      </c>
      <c r="C933" s="180">
        <f t="shared" si="531"/>
        <v>131.48569017576403</v>
      </c>
      <c r="D933" s="104">
        <f t="shared" si="522"/>
        <v>1143.3130000000001</v>
      </c>
      <c r="E933" s="105">
        <f t="shared" si="508"/>
        <v>1146.575</v>
      </c>
      <c r="F933" s="106">
        <f t="shared" si="509"/>
        <v>45767</v>
      </c>
      <c r="G933" s="107">
        <f t="shared" si="514"/>
        <v>2.8531119649648495E-3</v>
      </c>
      <c r="H933" s="108">
        <f t="shared" si="527"/>
        <v>45828</v>
      </c>
      <c r="I933" s="108">
        <f t="shared" si="515"/>
        <v>45828</v>
      </c>
      <c r="J933" s="109">
        <f t="shared" si="523"/>
        <v>22</v>
      </c>
      <c r="K933" s="109">
        <f t="shared" si="512"/>
        <v>9</v>
      </c>
      <c r="L933" s="8">
        <f t="shared" si="524"/>
        <v>1.00116619</v>
      </c>
      <c r="M933" s="110">
        <f t="shared" si="511"/>
        <v>1.00285311</v>
      </c>
      <c r="N933" s="110">
        <f t="shared" si="532"/>
        <v>1.0818143822374615</v>
      </c>
      <c r="O933" s="103">
        <f t="shared" si="510"/>
        <v>1.08307598</v>
      </c>
      <c r="P933" s="103">
        <f t="shared" si="516"/>
        <v>142.40899274</v>
      </c>
      <c r="Q933" s="11">
        <f t="shared" si="530"/>
        <v>0</v>
      </c>
      <c r="R933" s="30">
        <f t="shared" si="525"/>
        <v>0</v>
      </c>
      <c r="S933" s="8">
        <f t="shared" si="517"/>
        <v>0</v>
      </c>
      <c r="T933" s="113">
        <f t="shared" si="526"/>
        <v>0.16</v>
      </c>
      <c r="U933" s="111">
        <f t="shared" ref="U933:U996" si="533">IF(Q932&gt;0,1,IF(K933=K932,U932,U932+1))</f>
        <v>9</v>
      </c>
      <c r="V933" s="111">
        <v>252</v>
      </c>
      <c r="W933" s="110">
        <f t="shared" si="518"/>
        <v>1.005314788</v>
      </c>
      <c r="X933" s="103">
        <f t="shared" si="519"/>
        <v>0.75687360000000004</v>
      </c>
      <c r="Y933" s="103">
        <f t="shared" si="520"/>
        <v>0</v>
      </c>
      <c r="Z933" s="114" t="str">
        <f t="shared" si="528"/>
        <v>A+J=</v>
      </c>
      <c r="AA933" s="108">
        <f t="shared" si="529"/>
        <v>45828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4"/>
      <c r="DR933" s="1"/>
      <c r="DS933" s="1"/>
      <c r="DT933" s="1"/>
      <c r="DU933" s="1"/>
      <c r="DV933" s="1"/>
      <c r="DW933" s="1"/>
    </row>
    <row r="934" spans="1:127" ht="15" x14ac:dyDescent="0.2">
      <c r="A934" s="102">
        <f t="shared" si="521"/>
        <v>45810</v>
      </c>
      <c r="B934" s="103">
        <f t="shared" si="513"/>
        <v>143.16586634000001</v>
      </c>
      <c r="C934" s="180">
        <f t="shared" si="531"/>
        <v>131.48569017576403</v>
      </c>
      <c r="D934" s="104">
        <f t="shared" si="522"/>
        <v>1143.3130000000001</v>
      </c>
      <c r="E934" s="105">
        <f t="shared" si="508"/>
        <v>1146.575</v>
      </c>
      <c r="F934" s="106">
        <f t="shared" si="509"/>
        <v>45767</v>
      </c>
      <c r="G934" s="107">
        <f t="shared" si="514"/>
        <v>2.8531119649648495E-3</v>
      </c>
      <c r="H934" s="108">
        <f t="shared" si="527"/>
        <v>45828</v>
      </c>
      <c r="I934" s="108">
        <f t="shared" si="515"/>
        <v>45828</v>
      </c>
      <c r="J934" s="109">
        <f t="shared" si="523"/>
        <v>22</v>
      </c>
      <c r="K934" s="109">
        <f t="shared" si="512"/>
        <v>9</v>
      </c>
      <c r="L934" s="8">
        <f t="shared" si="524"/>
        <v>1.00116619</v>
      </c>
      <c r="M934" s="110">
        <f t="shared" si="511"/>
        <v>1.00285311</v>
      </c>
      <c r="N934" s="110">
        <f t="shared" si="532"/>
        <v>1.0818143822374615</v>
      </c>
      <c r="O934" s="103">
        <f t="shared" si="510"/>
        <v>1.08307598</v>
      </c>
      <c r="P934" s="103">
        <f t="shared" si="516"/>
        <v>142.40899274</v>
      </c>
      <c r="Q934" s="11">
        <f t="shared" si="530"/>
        <v>0</v>
      </c>
      <c r="R934" s="30">
        <f t="shared" si="525"/>
        <v>0</v>
      </c>
      <c r="S934" s="8">
        <f t="shared" si="517"/>
        <v>0</v>
      </c>
      <c r="T934" s="113">
        <f t="shared" si="526"/>
        <v>0.16</v>
      </c>
      <c r="U934" s="111">
        <f t="shared" si="533"/>
        <v>9</v>
      </c>
      <c r="V934" s="111">
        <v>252</v>
      </c>
      <c r="W934" s="110">
        <f t="shared" si="518"/>
        <v>1.005314788</v>
      </c>
      <c r="X934" s="103">
        <f t="shared" si="519"/>
        <v>0.75687360000000004</v>
      </c>
      <c r="Y934" s="103">
        <f t="shared" si="520"/>
        <v>0</v>
      </c>
      <c r="Z934" s="114" t="str">
        <f t="shared" si="528"/>
        <v>A+J=</v>
      </c>
      <c r="AA934" s="108">
        <f t="shared" si="529"/>
        <v>45828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4"/>
      <c r="DR934" s="1"/>
      <c r="DS934" s="1"/>
      <c r="DT934" s="1"/>
      <c r="DU934" s="1"/>
      <c r="DV934" s="1"/>
      <c r="DW934" s="1"/>
    </row>
    <row r="935" spans="1:127" ht="15" x14ac:dyDescent="0.2">
      <c r="A935" s="102">
        <f t="shared" si="521"/>
        <v>45811</v>
      </c>
      <c r="B935" s="103">
        <f t="shared" si="513"/>
        <v>143.26876511</v>
      </c>
      <c r="C935" s="180">
        <f t="shared" si="531"/>
        <v>131.48569017576403</v>
      </c>
      <c r="D935" s="104">
        <f t="shared" si="522"/>
        <v>1143.3130000000001</v>
      </c>
      <c r="E935" s="105">
        <f t="shared" si="508"/>
        <v>1146.575</v>
      </c>
      <c r="F935" s="106">
        <f t="shared" si="509"/>
        <v>45767</v>
      </c>
      <c r="G935" s="107">
        <f t="shared" si="514"/>
        <v>2.8531119649648495E-3</v>
      </c>
      <c r="H935" s="108">
        <f t="shared" si="527"/>
        <v>45828</v>
      </c>
      <c r="I935" s="108">
        <f t="shared" si="515"/>
        <v>45828</v>
      </c>
      <c r="J935" s="109">
        <f t="shared" si="523"/>
        <v>22</v>
      </c>
      <c r="K935" s="109">
        <f t="shared" si="512"/>
        <v>10</v>
      </c>
      <c r="L935" s="8">
        <f t="shared" si="524"/>
        <v>1.0012958599999999</v>
      </c>
      <c r="M935" s="110">
        <f t="shared" si="511"/>
        <v>1.00285311</v>
      </c>
      <c r="N935" s="110">
        <f t="shared" si="532"/>
        <v>1.0818143822374615</v>
      </c>
      <c r="O935" s="103">
        <f t="shared" si="510"/>
        <v>1.0832162599999999</v>
      </c>
      <c r="P935" s="103">
        <f t="shared" si="516"/>
        <v>142.42743755000001</v>
      </c>
      <c r="Q935" s="11">
        <f t="shared" si="530"/>
        <v>0</v>
      </c>
      <c r="R935" s="30">
        <f t="shared" si="525"/>
        <v>0</v>
      </c>
      <c r="S935" s="8">
        <f t="shared" si="517"/>
        <v>0</v>
      </c>
      <c r="T935" s="113">
        <f t="shared" si="526"/>
        <v>0.16</v>
      </c>
      <c r="U935" s="111">
        <f t="shared" si="533"/>
        <v>10</v>
      </c>
      <c r="V935" s="111">
        <v>252</v>
      </c>
      <c r="W935" s="110">
        <f t="shared" si="518"/>
        <v>1.005907061</v>
      </c>
      <c r="X935" s="103">
        <f t="shared" si="519"/>
        <v>0.84132755999999997</v>
      </c>
      <c r="Y935" s="103">
        <f t="shared" si="520"/>
        <v>0</v>
      </c>
      <c r="Z935" s="114" t="str">
        <f t="shared" si="528"/>
        <v>A+J=</v>
      </c>
      <c r="AA935" s="108">
        <f t="shared" si="529"/>
        <v>45828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4"/>
      <c r="DR935" s="1"/>
      <c r="DS935" s="1"/>
      <c r="DT935" s="1"/>
      <c r="DU935" s="1"/>
      <c r="DV935" s="1"/>
      <c r="DW935" s="1"/>
    </row>
    <row r="936" spans="1:127" ht="15" x14ac:dyDescent="0.2">
      <c r="A936" s="102">
        <f t="shared" si="521"/>
        <v>45812</v>
      </c>
      <c r="B936" s="103">
        <f t="shared" si="513"/>
        <v>143.37173543</v>
      </c>
      <c r="C936" s="180">
        <f t="shared" si="531"/>
        <v>131.48569017576403</v>
      </c>
      <c r="D936" s="104">
        <f t="shared" si="522"/>
        <v>1143.3130000000001</v>
      </c>
      <c r="E936" s="105">
        <f t="shared" ref="E936:E999" si="534">IF($K936=1,VLOOKUP($A935,$AO$10:$AS$165,4),E935)</f>
        <v>1146.575</v>
      </c>
      <c r="F936" s="106">
        <f t="shared" ref="F936:F999" si="535">IF($K936=1,VLOOKUP($A935,$AO$10:$AS$165,5),F935)</f>
        <v>45767</v>
      </c>
      <c r="G936" s="107">
        <f t="shared" si="514"/>
        <v>2.8531119649648495E-3</v>
      </c>
      <c r="H936" s="108">
        <f t="shared" si="527"/>
        <v>45828</v>
      </c>
      <c r="I936" s="108">
        <f t="shared" si="515"/>
        <v>45828</v>
      </c>
      <c r="J936" s="109">
        <f t="shared" si="523"/>
        <v>22</v>
      </c>
      <c r="K936" s="109">
        <f t="shared" si="512"/>
        <v>11</v>
      </c>
      <c r="L936" s="8">
        <f t="shared" si="524"/>
        <v>1.0014255299999999</v>
      </c>
      <c r="M936" s="110">
        <f t="shared" si="511"/>
        <v>1.00285311</v>
      </c>
      <c r="N936" s="110">
        <f t="shared" si="532"/>
        <v>1.0818143822374615</v>
      </c>
      <c r="O936" s="103">
        <f t="shared" si="510"/>
        <v>1.08335654</v>
      </c>
      <c r="P936" s="103">
        <f t="shared" si="516"/>
        <v>142.44588236000001</v>
      </c>
      <c r="Q936" s="11">
        <f t="shared" si="530"/>
        <v>0</v>
      </c>
      <c r="R936" s="30">
        <f t="shared" si="525"/>
        <v>0</v>
      </c>
      <c r="S936" s="8">
        <f t="shared" si="517"/>
        <v>0</v>
      </c>
      <c r="T936" s="113">
        <f t="shared" si="526"/>
        <v>0.16</v>
      </c>
      <c r="U936" s="111">
        <f t="shared" si="533"/>
        <v>11</v>
      </c>
      <c r="V936" s="111">
        <v>252</v>
      </c>
      <c r="W936" s="110">
        <f t="shared" si="518"/>
        <v>1.0064996829999999</v>
      </c>
      <c r="X936" s="103">
        <f t="shared" si="519"/>
        <v>0.92585306999999994</v>
      </c>
      <c r="Y936" s="103">
        <f t="shared" si="520"/>
        <v>0</v>
      </c>
      <c r="Z936" s="114" t="str">
        <f t="shared" si="528"/>
        <v>A+J=</v>
      </c>
      <c r="AA936" s="108">
        <f t="shared" si="529"/>
        <v>45828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4"/>
      <c r="DR936" s="1"/>
      <c r="DS936" s="1"/>
      <c r="DT936" s="1"/>
      <c r="DU936" s="1"/>
      <c r="DV936" s="1"/>
      <c r="DW936" s="1"/>
    </row>
    <row r="937" spans="1:127" ht="15" x14ac:dyDescent="0.2">
      <c r="A937" s="102">
        <f t="shared" si="521"/>
        <v>45813</v>
      </c>
      <c r="B937" s="103">
        <f t="shared" si="513"/>
        <v>143.47478132000001</v>
      </c>
      <c r="C937" s="180">
        <f t="shared" si="531"/>
        <v>131.48569017576403</v>
      </c>
      <c r="D937" s="104">
        <f t="shared" si="522"/>
        <v>1143.3130000000001</v>
      </c>
      <c r="E937" s="105">
        <f t="shared" si="534"/>
        <v>1146.575</v>
      </c>
      <c r="F937" s="106">
        <f t="shared" si="535"/>
        <v>45767</v>
      </c>
      <c r="G937" s="107">
        <f t="shared" si="514"/>
        <v>2.8531119649648495E-3</v>
      </c>
      <c r="H937" s="108">
        <f t="shared" si="527"/>
        <v>45828</v>
      </c>
      <c r="I937" s="108">
        <f t="shared" si="515"/>
        <v>45828</v>
      </c>
      <c r="J937" s="109">
        <f t="shared" si="523"/>
        <v>22</v>
      </c>
      <c r="K937" s="109">
        <f t="shared" si="512"/>
        <v>12</v>
      </c>
      <c r="L937" s="8">
        <f t="shared" si="524"/>
        <v>1.0015552299999999</v>
      </c>
      <c r="M937" s="110">
        <f t="shared" si="511"/>
        <v>1.00285311</v>
      </c>
      <c r="N937" s="110">
        <f t="shared" si="532"/>
        <v>1.0818143822374615</v>
      </c>
      <c r="O937" s="103">
        <f t="shared" ref="O937:O1000" si="536">TRUNC(TRUNC((L937*N937),15),8)</f>
        <v>1.08349685</v>
      </c>
      <c r="P937" s="103">
        <f t="shared" si="516"/>
        <v>142.46433112</v>
      </c>
      <c r="Q937" s="11">
        <f t="shared" si="530"/>
        <v>0</v>
      </c>
      <c r="R937" s="30">
        <f t="shared" si="525"/>
        <v>0</v>
      </c>
      <c r="S937" s="8">
        <f t="shared" si="517"/>
        <v>0</v>
      </c>
      <c r="T937" s="113">
        <f t="shared" si="526"/>
        <v>0.16</v>
      </c>
      <c r="U937" s="111">
        <f t="shared" si="533"/>
        <v>12</v>
      </c>
      <c r="V937" s="111">
        <v>252</v>
      </c>
      <c r="W937" s="110">
        <f t="shared" si="518"/>
        <v>1.007092654</v>
      </c>
      <c r="X937" s="103">
        <f t="shared" si="519"/>
        <v>1.0104502</v>
      </c>
      <c r="Y937" s="103">
        <f t="shared" si="520"/>
        <v>0</v>
      </c>
      <c r="Z937" s="114" t="str">
        <f t="shared" si="528"/>
        <v>A+J=</v>
      </c>
      <c r="AA937" s="108">
        <f t="shared" si="529"/>
        <v>45828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4"/>
      <c r="DR937" s="1"/>
      <c r="DS937" s="1"/>
      <c r="DT937" s="1"/>
      <c r="DU937" s="1"/>
      <c r="DV937" s="1"/>
      <c r="DW937" s="1"/>
    </row>
    <row r="938" spans="1:127" ht="15" x14ac:dyDescent="0.2">
      <c r="A938" s="102">
        <f t="shared" si="521"/>
        <v>45814</v>
      </c>
      <c r="B938" s="103">
        <f t="shared" si="513"/>
        <v>143.57790014</v>
      </c>
      <c r="C938" s="180">
        <f t="shared" si="531"/>
        <v>131.48569017576403</v>
      </c>
      <c r="D938" s="104">
        <f t="shared" si="522"/>
        <v>1143.3130000000001</v>
      </c>
      <c r="E938" s="105">
        <f t="shared" si="534"/>
        <v>1146.575</v>
      </c>
      <c r="F938" s="106">
        <f t="shared" si="535"/>
        <v>45767</v>
      </c>
      <c r="G938" s="107">
        <f t="shared" si="514"/>
        <v>2.8531119649648495E-3</v>
      </c>
      <c r="H938" s="108">
        <f t="shared" si="527"/>
        <v>45828</v>
      </c>
      <c r="I938" s="108">
        <f t="shared" si="515"/>
        <v>45828</v>
      </c>
      <c r="J938" s="109">
        <f t="shared" si="523"/>
        <v>22</v>
      </c>
      <c r="K938" s="109">
        <f t="shared" si="512"/>
        <v>13</v>
      </c>
      <c r="L938" s="8">
        <f t="shared" si="524"/>
        <v>1.0016849400000001</v>
      </c>
      <c r="M938" s="110">
        <f t="shared" ref="M938:M1001" si="537">IF(I938&gt;I937,L937,M937)</f>
        <v>1.00285311</v>
      </c>
      <c r="N938" s="110">
        <f t="shared" si="532"/>
        <v>1.0818143822374615</v>
      </c>
      <c r="O938" s="103">
        <f t="shared" si="536"/>
        <v>1.08363717</v>
      </c>
      <c r="P938" s="103">
        <f t="shared" si="516"/>
        <v>142.48278119</v>
      </c>
      <c r="Q938" s="11">
        <f t="shared" si="530"/>
        <v>0</v>
      </c>
      <c r="R938" s="30">
        <f t="shared" si="525"/>
        <v>0</v>
      </c>
      <c r="S938" s="8">
        <f t="shared" si="517"/>
        <v>0</v>
      </c>
      <c r="T938" s="113">
        <f t="shared" si="526"/>
        <v>0.16</v>
      </c>
      <c r="U938" s="111">
        <f t="shared" si="533"/>
        <v>13</v>
      </c>
      <c r="V938" s="111">
        <v>252</v>
      </c>
      <c r="W938" s="110">
        <f t="shared" si="518"/>
        <v>1.0076859739999999</v>
      </c>
      <c r="X938" s="103">
        <f t="shared" si="519"/>
        <v>1.09511895</v>
      </c>
      <c r="Y938" s="103">
        <f t="shared" si="520"/>
        <v>0</v>
      </c>
      <c r="Z938" s="114" t="str">
        <f t="shared" si="528"/>
        <v>A+J=</v>
      </c>
      <c r="AA938" s="108">
        <f t="shared" si="529"/>
        <v>45828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4"/>
      <c r="DR938" s="1"/>
      <c r="DS938" s="1"/>
      <c r="DT938" s="1"/>
      <c r="DU938" s="1"/>
      <c r="DV938" s="1"/>
      <c r="DW938" s="1"/>
    </row>
    <row r="939" spans="1:127" ht="15" x14ac:dyDescent="0.2">
      <c r="A939" s="102">
        <f t="shared" si="521"/>
        <v>45815</v>
      </c>
      <c r="B939" s="103">
        <f t="shared" si="513"/>
        <v>143.68109337000001</v>
      </c>
      <c r="C939" s="180">
        <f t="shared" si="531"/>
        <v>131.48569017576403</v>
      </c>
      <c r="D939" s="104">
        <f t="shared" si="522"/>
        <v>1143.3130000000001</v>
      </c>
      <c r="E939" s="105">
        <f t="shared" si="534"/>
        <v>1146.575</v>
      </c>
      <c r="F939" s="106">
        <f t="shared" si="535"/>
        <v>45767</v>
      </c>
      <c r="G939" s="107">
        <f t="shared" si="514"/>
        <v>2.8531119649648495E-3</v>
      </c>
      <c r="H939" s="108">
        <f t="shared" si="527"/>
        <v>45828</v>
      </c>
      <c r="I939" s="108">
        <f t="shared" si="515"/>
        <v>45828</v>
      </c>
      <c r="J939" s="109">
        <f t="shared" si="523"/>
        <v>22</v>
      </c>
      <c r="K939" s="109">
        <f t="shared" si="512"/>
        <v>14</v>
      </c>
      <c r="L939" s="8">
        <f t="shared" si="524"/>
        <v>1.0018146699999999</v>
      </c>
      <c r="M939" s="110">
        <f t="shared" si="537"/>
        <v>1.00285311</v>
      </c>
      <c r="N939" s="110">
        <f t="shared" si="532"/>
        <v>1.0818143822374615</v>
      </c>
      <c r="O939" s="103">
        <f t="shared" si="536"/>
        <v>1.08377751</v>
      </c>
      <c r="P939" s="103">
        <f t="shared" si="516"/>
        <v>142.50123389000001</v>
      </c>
      <c r="Q939" s="11">
        <f t="shared" si="530"/>
        <v>0</v>
      </c>
      <c r="R939" s="30">
        <f t="shared" si="525"/>
        <v>0</v>
      </c>
      <c r="S939" s="8">
        <f t="shared" si="517"/>
        <v>0</v>
      </c>
      <c r="T939" s="113">
        <f t="shared" si="526"/>
        <v>0.16</v>
      </c>
      <c r="U939" s="111">
        <f t="shared" si="533"/>
        <v>14</v>
      </c>
      <c r="V939" s="111">
        <v>252</v>
      </c>
      <c r="W939" s="110">
        <f t="shared" si="518"/>
        <v>1.0082796439999999</v>
      </c>
      <c r="X939" s="103">
        <f t="shared" si="519"/>
        <v>1.17985948</v>
      </c>
      <c r="Y939" s="103">
        <f t="shared" si="520"/>
        <v>0</v>
      </c>
      <c r="Z939" s="114" t="str">
        <f t="shared" si="528"/>
        <v>A+J=</v>
      </c>
      <c r="AA939" s="108">
        <f t="shared" si="529"/>
        <v>45828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4"/>
      <c r="DR939" s="1"/>
      <c r="DS939" s="1"/>
      <c r="DT939" s="1"/>
      <c r="DU939" s="1"/>
      <c r="DV939" s="1"/>
      <c r="DW939" s="1"/>
    </row>
    <row r="940" spans="1:127" ht="15" x14ac:dyDescent="0.2">
      <c r="A940" s="102">
        <f t="shared" si="521"/>
        <v>45816</v>
      </c>
      <c r="B940" s="103">
        <f t="shared" si="513"/>
        <v>143.68109337000001</v>
      </c>
      <c r="C940" s="180">
        <f t="shared" si="531"/>
        <v>131.48569017576403</v>
      </c>
      <c r="D940" s="104">
        <f t="shared" si="522"/>
        <v>1143.3130000000001</v>
      </c>
      <c r="E940" s="105">
        <f t="shared" si="534"/>
        <v>1146.575</v>
      </c>
      <c r="F940" s="106">
        <f t="shared" si="535"/>
        <v>45767</v>
      </c>
      <c r="G940" s="107">
        <f t="shared" si="514"/>
        <v>2.8531119649648495E-3</v>
      </c>
      <c r="H940" s="108">
        <f t="shared" si="527"/>
        <v>45828</v>
      </c>
      <c r="I940" s="108">
        <f t="shared" si="515"/>
        <v>45828</v>
      </c>
      <c r="J940" s="109">
        <f t="shared" si="523"/>
        <v>22</v>
      </c>
      <c r="K940" s="109">
        <f t="shared" ref="K940:K1003" si="538">(J940-(NETWORKDAYS(A940,I940,AD$171:AD$502)-1))</f>
        <v>14</v>
      </c>
      <c r="L940" s="8">
        <f t="shared" si="524"/>
        <v>1.0018146699999999</v>
      </c>
      <c r="M940" s="110">
        <f t="shared" si="537"/>
        <v>1.00285311</v>
      </c>
      <c r="N940" s="110">
        <f t="shared" si="532"/>
        <v>1.0818143822374615</v>
      </c>
      <c r="O940" s="103">
        <f t="shared" si="536"/>
        <v>1.08377751</v>
      </c>
      <c r="P940" s="103">
        <f t="shared" si="516"/>
        <v>142.50123389000001</v>
      </c>
      <c r="Q940" s="11">
        <f t="shared" si="530"/>
        <v>0</v>
      </c>
      <c r="R940" s="30">
        <f t="shared" si="525"/>
        <v>0</v>
      </c>
      <c r="S940" s="8">
        <f t="shared" si="517"/>
        <v>0</v>
      </c>
      <c r="T940" s="113">
        <f t="shared" si="526"/>
        <v>0.16</v>
      </c>
      <c r="U940" s="111">
        <f t="shared" si="533"/>
        <v>14</v>
      </c>
      <c r="V940" s="111">
        <v>252</v>
      </c>
      <c r="W940" s="110">
        <f t="shared" si="518"/>
        <v>1.0082796439999999</v>
      </c>
      <c r="X940" s="103">
        <f t="shared" si="519"/>
        <v>1.17985948</v>
      </c>
      <c r="Y940" s="103">
        <f t="shared" si="520"/>
        <v>0</v>
      </c>
      <c r="Z940" s="114" t="str">
        <f t="shared" si="528"/>
        <v>A+J=</v>
      </c>
      <c r="AA940" s="108">
        <f t="shared" si="529"/>
        <v>45828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4"/>
      <c r="DR940" s="1"/>
      <c r="DS940" s="1"/>
      <c r="DT940" s="1"/>
      <c r="DU940" s="1"/>
      <c r="DV940" s="1"/>
      <c r="DW940" s="1"/>
    </row>
    <row r="941" spans="1:127" ht="15" x14ac:dyDescent="0.2">
      <c r="A941" s="102">
        <f t="shared" si="521"/>
        <v>45817</v>
      </c>
      <c r="B941" s="103">
        <f t="shared" si="513"/>
        <v>143.68109337000001</v>
      </c>
      <c r="C941" s="180">
        <f t="shared" si="531"/>
        <v>131.48569017576403</v>
      </c>
      <c r="D941" s="104">
        <f t="shared" si="522"/>
        <v>1143.3130000000001</v>
      </c>
      <c r="E941" s="105">
        <f t="shared" si="534"/>
        <v>1146.575</v>
      </c>
      <c r="F941" s="106">
        <f t="shared" si="535"/>
        <v>45767</v>
      </c>
      <c r="G941" s="107">
        <f t="shared" si="514"/>
        <v>2.8531119649648495E-3</v>
      </c>
      <c r="H941" s="108">
        <f t="shared" si="527"/>
        <v>45828</v>
      </c>
      <c r="I941" s="108">
        <f t="shared" si="515"/>
        <v>45828</v>
      </c>
      <c r="J941" s="109">
        <f t="shared" si="523"/>
        <v>22</v>
      </c>
      <c r="K941" s="109">
        <f t="shared" si="538"/>
        <v>14</v>
      </c>
      <c r="L941" s="8">
        <f t="shared" si="524"/>
        <v>1.0018146699999999</v>
      </c>
      <c r="M941" s="110">
        <f t="shared" si="537"/>
        <v>1.00285311</v>
      </c>
      <c r="N941" s="110">
        <f t="shared" si="532"/>
        <v>1.0818143822374615</v>
      </c>
      <c r="O941" s="103">
        <f t="shared" si="536"/>
        <v>1.08377751</v>
      </c>
      <c r="P941" s="103">
        <f t="shared" si="516"/>
        <v>142.50123389000001</v>
      </c>
      <c r="Q941" s="11">
        <f t="shared" si="530"/>
        <v>0</v>
      </c>
      <c r="R941" s="30">
        <f t="shared" si="525"/>
        <v>0</v>
      </c>
      <c r="S941" s="8">
        <f t="shared" si="517"/>
        <v>0</v>
      </c>
      <c r="T941" s="113">
        <f t="shared" si="526"/>
        <v>0.16</v>
      </c>
      <c r="U941" s="111">
        <f t="shared" si="533"/>
        <v>14</v>
      </c>
      <c r="V941" s="111">
        <v>252</v>
      </c>
      <c r="W941" s="110">
        <f t="shared" si="518"/>
        <v>1.0082796439999999</v>
      </c>
      <c r="X941" s="103">
        <f t="shared" si="519"/>
        <v>1.17985948</v>
      </c>
      <c r="Y941" s="103">
        <f t="shared" si="520"/>
        <v>0</v>
      </c>
      <c r="Z941" s="114" t="str">
        <f t="shared" si="528"/>
        <v>A+J=</v>
      </c>
      <c r="AA941" s="108">
        <f t="shared" si="529"/>
        <v>45828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4"/>
      <c r="DR941" s="1"/>
      <c r="DS941" s="1"/>
      <c r="DT941" s="1"/>
      <c r="DU941" s="1"/>
      <c r="DV941" s="1"/>
      <c r="DW941" s="1"/>
    </row>
    <row r="942" spans="1:127" ht="15" x14ac:dyDescent="0.2">
      <c r="A942" s="102">
        <f t="shared" si="521"/>
        <v>45818</v>
      </c>
      <c r="B942" s="103">
        <f t="shared" si="513"/>
        <v>143.78436238</v>
      </c>
      <c r="C942" s="180">
        <f t="shared" si="531"/>
        <v>131.48569017576403</v>
      </c>
      <c r="D942" s="104">
        <f t="shared" si="522"/>
        <v>1143.3130000000001</v>
      </c>
      <c r="E942" s="105">
        <f t="shared" si="534"/>
        <v>1146.575</v>
      </c>
      <c r="F942" s="106">
        <f t="shared" si="535"/>
        <v>45767</v>
      </c>
      <c r="G942" s="107">
        <f t="shared" si="514"/>
        <v>2.8531119649648495E-3</v>
      </c>
      <c r="H942" s="108">
        <f t="shared" si="527"/>
        <v>45828</v>
      </c>
      <c r="I942" s="108">
        <f t="shared" si="515"/>
        <v>45828</v>
      </c>
      <c r="J942" s="109">
        <f t="shared" si="523"/>
        <v>22</v>
      </c>
      <c r="K942" s="109">
        <f t="shared" si="538"/>
        <v>15</v>
      </c>
      <c r="L942" s="8">
        <f t="shared" si="524"/>
        <v>1.0019444200000001</v>
      </c>
      <c r="M942" s="110">
        <f t="shared" si="537"/>
        <v>1.00285311</v>
      </c>
      <c r="N942" s="110">
        <f t="shared" si="532"/>
        <v>1.0818143822374615</v>
      </c>
      <c r="O942" s="103">
        <f t="shared" si="536"/>
        <v>1.08391788</v>
      </c>
      <c r="P942" s="103">
        <f t="shared" si="516"/>
        <v>142.51969054</v>
      </c>
      <c r="Q942" s="11">
        <f t="shared" si="530"/>
        <v>0</v>
      </c>
      <c r="R942" s="30">
        <f t="shared" si="525"/>
        <v>0</v>
      </c>
      <c r="S942" s="8">
        <f t="shared" si="517"/>
        <v>0</v>
      </c>
      <c r="T942" s="113">
        <f t="shared" si="526"/>
        <v>0.16</v>
      </c>
      <c r="U942" s="111">
        <f t="shared" si="533"/>
        <v>15</v>
      </c>
      <c r="V942" s="111">
        <v>252</v>
      </c>
      <c r="W942" s="110">
        <f t="shared" si="518"/>
        <v>1.008873664</v>
      </c>
      <c r="X942" s="103">
        <f t="shared" si="519"/>
        <v>1.2646718400000001</v>
      </c>
      <c r="Y942" s="103">
        <f t="shared" si="520"/>
        <v>0</v>
      </c>
      <c r="Z942" s="114" t="str">
        <f t="shared" si="528"/>
        <v>A+J=</v>
      </c>
      <c r="AA942" s="108">
        <f t="shared" si="529"/>
        <v>45828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4"/>
      <c r="DR942" s="1"/>
      <c r="DS942" s="1"/>
      <c r="DT942" s="1"/>
      <c r="DU942" s="1"/>
      <c r="DV942" s="1"/>
      <c r="DW942" s="1"/>
    </row>
    <row r="943" spans="1:127" ht="15" x14ac:dyDescent="0.2">
      <c r="A943" s="102">
        <f t="shared" si="521"/>
        <v>45819</v>
      </c>
      <c r="B943" s="103">
        <f t="shared" si="513"/>
        <v>143.88770306999999</v>
      </c>
      <c r="C943" s="180">
        <f t="shared" si="531"/>
        <v>131.48569017576403</v>
      </c>
      <c r="D943" s="104">
        <f t="shared" si="522"/>
        <v>1143.3130000000001</v>
      </c>
      <c r="E943" s="105">
        <f t="shared" si="534"/>
        <v>1146.575</v>
      </c>
      <c r="F943" s="106">
        <f t="shared" si="535"/>
        <v>45767</v>
      </c>
      <c r="G943" s="107">
        <f t="shared" si="514"/>
        <v>2.8531119649648495E-3</v>
      </c>
      <c r="H943" s="108">
        <f t="shared" si="527"/>
        <v>45828</v>
      </c>
      <c r="I943" s="108">
        <f t="shared" si="515"/>
        <v>45828</v>
      </c>
      <c r="J943" s="109">
        <f t="shared" si="523"/>
        <v>22</v>
      </c>
      <c r="K943" s="109">
        <f t="shared" si="538"/>
        <v>16</v>
      </c>
      <c r="L943" s="8">
        <f t="shared" si="524"/>
        <v>1.0020741799999999</v>
      </c>
      <c r="M943" s="110">
        <f t="shared" si="537"/>
        <v>1.00285311</v>
      </c>
      <c r="N943" s="110">
        <f t="shared" si="532"/>
        <v>1.0818143822374615</v>
      </c>
      <c r="O943" s="103">
        <f t="shared" si="536"/>
        <v>1.08405825</v>
      </c>
      <c r="P943" s="103">
        <f t="shared" si="516"/>
        <v>142.53814718999999</v>
      </c>
      <c r="Q943" s="11">
        <f t="shared" si="530"/>
        <v>0</v>
      </c>
      <c r="R943" s="30">
        <f t="shared" si="525"/>
        <v>0</v>
      </c>
      <c r="S943" s="8">
        <f t="shared" si="517"/>
        <v>0</v>
      </c>
      <c r="T943" s="113">
        <f t="shared" si="526"/>
        <v>0.16</v>
      </c>
      <c r="U943" s="111">
        <f t="shared" si="533"/>
        <v>16</v>
      </c>
      <c r="V943" s="111">
        <v>252</v>
      </c>
      <c r="W943" s="110">
        <f t="shared" si="518"/>
        <v>1.0094680330000001</v>
      </c>
      <c r="X943" s="103">
        <f t="shared" si="519"/>
        <v>1.34955588</v>
      </c>
      <c r="Y943" s="103">
        <f t="shared" si="520"/>
        <v>0</v>
      </c>
      <c r="Z943" s="114" t="str">
        <f t="shared" si="528"/>
        <v>A+J=</v>
      </c>
      <c r="AA943" s="108">
        <f t="shared" si="529"/>
        <v>45828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4"/>
      <c r="DR943" s="1"/>
      <c r="DS943" s="1"/>
      <c r="DT943" s="1"/>
      <c r="DU943" s="1"/>
      <c r="DV943" s="1"/>
      <c r="DW943" s="1"/>
    </row>
    <row r="944" spans="1:127" ht="15" x14ac:dyDescent="0.2">
      <c r="A944" s="102">
        <f t="shared" si="521"/>
        <v>45820</v>
      </c>
      <c r="B944" s="103">
        <f t="shared" si="513"/>
        <v>143.99111971000002</v>
      </c>
      <c r="C944" s="180">
        <f t="shared" si="531"/>
        <v>131.48569017576403</v>
      </c>
      <c r="D944" s="104">
        <f t="shared" si="522"/>
        <v>1143.3130000000001</v>
      </c>
      <c r="E944" s="105">
        <f t="shared" si="534"/>
        <v>1146.575</v>
      </c>
      <c r="F944" s="106">
        <f t="shared" si="535"/>
        <v>45767</v>
      </c>
      <c r="G944" s="107">
        <f t="shared" si="514"/>
        <v>2.8531119649648495E-3</v>
      </c>
      <c r="H944" s="108">
        <f t="shared" si="527"/>
        <v>45828</v>
      </c>
      <c r="I944" s="108">
        <f t="shared" si="515"/>
        <v>45828</v>
      </c>
      <c r="J944" s="109">
        <f t="shared" si="523"/>
        <v>22</v>
      </c>
      <c r="K944" s="109">
        <f t="shared" si="538"/>
        <v>17</v>
      </c>
      <c r="L944" s="8">
        <f t="shared" si="524"/>
        <v>1.0022039599999999</v>
      </c>
      <c r="M944" s="110">
        <f t="shared" si="537"/>
        <v>1.00285311</v>
      </c>
      <c r="N944" s="110">
        <f t="shared" si="532"/>
        <v>1.0818143822374615</v>
      </c>
      <c r="O944" s="103">
        <f t="shared" si="536"/>
        <v>1.08419865</v>
      </c>
      <c r="P944" s="103">
        <f t="shared" si="516"/>
        <v>142.55660778000001</v>
      </c>
      <c r="Q944" s="11">
        <f t="shared" si="530"/>
        <v>0</v>
      </c>
      <c r="R944" s="30">
        <f t="shared" si="525"/>
        <v>0</v>
      </c>
      <c r="S944" s="8">
        <f t="shared" si="517"/>
        <v>0</v>
      </c>
      <c r="T944" s="113">
        <f t="shared" si="526"/>
        <v>0.16</v>
      </c>
      <c r="U944" s="111">
        <f t="shared" si="533"/>
        <v>17</v>
      </c>
      <c r="V944" s="111">
        <v>252</v>
      </c>
      <c r="W944" s="110">
        <f t="shared" si="518"/>
        <v>1.0100627529999999</v>
      </c>
      <c r="X944" s="103">
        <f t="shared" si="519"/>
        <v>1.43451193</v>
      </c>
      <c r="Y944" s="103">
        <f t="shared" si="520"/>
        <v>0</v>
      </c>
      <c r="Z944" s="114" t="str">
        <f t="shared" si="528"/>
        <v>A+J=</v>
      </c>
      <c r="AA944" s="108">
        <f t="shared" si="529"/>
        <v>45828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4"/>
      <c r="DR944" s="1"/>
      <c r="DS944" s="1"/>
      <c r="DT944" s="1"/>
      <c r="DU944" s="1"/>
      <c r="DV944" s="1"/>
      <c r="DW944" s="1"/>
    </row>
    <row r="945" spans="1:127" ht="15" x14ac:dyDescent="0.2">
      <c r="A945" s="102">
        <f t="shared" si="521"/>
        <v>45821</v>
      </c>
      <c r="B945" s="103">
        <f t="shared" si="513"/>
        <v>144.09460953000001</v>
      </c>
      <c r="C945" s="180">
        <f t="shared" si="531"/>
        <v>131.48569017576403</v>
      </c>
      <c r="D945" s="104">
        <f t="shared" si="522"/>
        <v>1143.3130000000001</v>
      </c>
      <c r="E945" s="105">
        <f t="shared" si="534"/>
        <v>1146.575</v>
      </c>
      <c r="F945" s="106">
        <f t="shared" si="535"/>
        <v>45767</v>
      </c>
      <c r="G945" s="107">
        <f t="shared" si="514"/>
        <v>2.8531119649648495E-3</v>
      </c>
      <c r="H945" s="108">
        <f t="shared" si="527"/>
        <v>45828</v>
      </c>
      <c r="I945" s="108">
        <f t="shared" si="515"/>
        <v>45828</v>
      </c>
      <c r="J945" s="109">
        <f t="shared" si="523"/>
        <v>22</v>
      </c>
      <c r="K945" s="109">
        <f t="shared" si="538"/>
        <v>18</v>
      </c>
      <c r="L945" s="8">
        <f t="shared" si="524"/>
        <v>1.00233375</v>
      </c>
      <c r="M945" s="110">
        <f t="shared" si="537"/>
        <v>1.00285311</v>
      </c>
      <c r="N945" s="110">
        <f t="shared" si="532"/>
        <v>1.0818143822374615</v>
      </c>
      <c r="O945" s="103">
        <f t="shared" si="536"/>
        <v>1.08433906</v>
      </c>
      <c r="P945" s="103">
        <f t="shared" si="516"/>
        <v>142.57506968000001</v>
      </c>
      <c r="Q945" s="11">
        <f t="shared" si="530"/>
        <v>0</v>
      </c>
      <c r="R945" s="30">
        <f t="shared" si="525"/>
        <v>0</v>
      </c>
      <c r="S945" s="8">
        <f t="shared" si="517"/>
        <v>0</v>
      </c>
      <c r="T945" s="113">
        <f t="shared" si="526"/>
        <v>0.16</v>
      </c>
      <c r="U945" s="111">
        <f t="shared" si="533"/>
        <v>18</v>
      </c>
      <c r="V945" s="111">
        <v>252</v>
      </c>
      <c r="W945" s="110">
        <f t="shared" si="518"/>
        <v>1.0106578230000001</v>
      </c>
      <c r="X945" s="103">
        <f t="shared" si="519"/>
        <v>1.5195398499999999</v>
      </c>
      <c r="Y945" s="103">
        <f t="shared" si="520"/>
        <v>0</v>
      </c>
      <c r="Z945" s="114" t="str">
        <f t="shared" si="528"/>
        <v>A+J=</v>
      </c>
      <c r="AA945" s="108">
        <f t="shared" si="529"/>
        <v>45828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4"/>
      <c r="DR945" s="1"/>
      <c r="DS945" s="1"/>
      <c r="DT945" s="1"/>
      <c r="DU945" s="1"/>
      <c r="DV945" s="1"/>
      <c r="DW945" s="1"/>
    </row>
    <row r="946" spans="1:127" ht="15" x14ac:dyDescent="0.2">
      <c r="A946" s="102">
        <f t="shared" si="521"/>
        <v>45822</v>
      </c>
      <c r="B946" s="103">
        <f t="shared" si="513"/>
        <v>144.19817537</v>
      </c>
      <c r="C946" s="180">
        <f t="shared" si="531"/>
        <v>131.48569017576403</v>
      </c>
      <c r="D946" s="104">
        <f t="shared" si="522"/>
        <v>1143.3130000000001</v>
      </c>
      <c r="E946" s="105">
        <f t="shared" si="534"/>
        <v>1146.575</v>
      </c>
      <c r="F946" s="106">
        <f t="shared" si="535"/>
        <v>45767</v>
      </c>
      <c r="G946" s="107">
        <f t="shared" si="514"/>
        <v>2.8531119649648495E-3</v>
      </c>
      <c r="H946" s="108">
        <f t="shared" si="527"/>
        <v>45828</v>
      </c>
      <c r="I946" s="108">
        <f t="shared" si="515"/>
        <v>45828</v>
      </c>
      <c r="J946" s="109">
        <f t="shared" si="523"/>
        <v>22</v>
      </c>
      <c r="K946" s="109">
        <f t="shared" si="538"/>
        <v>19</v>
      </c>
      <c r="L946" s="8">
        <f t="shared" si="524"/>
        <v>1.00246357</v>
      </c>
      <c r="M946" s="110">
        <f t="shared" si="537"/>
        <v>1.00285311</v>
      </c>
      <c r="N946" s="110">
        <f t="shared" si="532"/>
        <v>1.0818143822374615</v>
      </c>
      <c r="O946" s="103">
        <f t="shared" si="536"/>
        <v>1.0844795</v>
      </c>
      <c r="P946" s="103">
        <f t="shared" si="516"/>
        <v>142.59353553</v>
      </c>
      <c r="Q946" s="11">
        <f t="shared" si="530"/>
        <v>0</v>
      </c>
      <c r="R946" s="30">
        <f t="shared" si="525"/>
        <v>0</v>
      </c>
      <c r="S946" s="8">
        <f t="shared" si="517"/>
        <v>0</v>
      </c>
      <c r="T946" s="113">
        <f t="shared" si="526"/>
        <v>0.16</v>
      </c>
      <c r="U946" s="111">
        <f t="shared" si="533"/>
        <v>19</v>
      </c>
      <c r="V946" s="111">
        <v>252</v>
      </c>
      <c r="W946" s="110">
        <f t="shared" si="518"/>
        <v>1.0112532439999999</v>
      </c>
      <c r="X946" s="103">
        <f t="shared" si="519"/>
        <v>1.6046398399999999</v>
      </c>
      <c r="Y946" s="103">
        <f t="shared" si="520"/>
        <v>0</v>
      </c>
      <c r="Z946" s="114" t="str">
        <f t="shared" si="528"/>
        <v>A+J=</v>
      </c>
      <c r="AA946" s="108">
        <f t="shared" si="529"/>
        <v>45828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4"/>
      <c r="DR946" s="1"/>
      <c r="DS946" s="1"/>
      <c r="DT946" s="1"/>
      <c r="DU946" s="1"/>
      <c r="DV946" s="1"/>
      <c r="DW946" s="1"/>
    </row>
    <row r="947" spans="1:127" ht="15" x14ac:dyDescent="0.2">
      <c r="A947" s="102">
        <f t="shared" si="521"/>
        <v>45823</v>
      </c>
      <c r="B947" s="103">
        <f t="shared" si="513"/>
        <v>144.19817537</v>
      </c>
      <c r="C947" s="180">
        <f t="shared" si="531"/>
        <v>131.48569017576403</v>
      </c>
      <c r="D947" s="104">
        <f t="shared" si="522"/>
        <v>1143.3130000000001</v>
      </c>
      <c r="E947" s="105">
        <f t="shared" si="534"/>
        <v>1146.575</v>
      </c>
      <c r="F947" s="106">
        <f t="shared" si="535"/>
        <v>45767</v>
      </c>
      <c r="G947" s="107">
        <f t="shared" si="514"/>
        <v>2.8531119649648495E-3</v>
      </c>
      <c r="H947" s="108">
        <f t="shared" si="527"/>
        <v>45828</v>
      </c>
      <c r="I947" s="108">
        <f t="shared" si="515"/>
        <v>45828</v>
      </c>
      <c r="J947" s="109">
        <f t="shared" si="523"/>
        <v>22</v>
      </c>
      <c r="K947" s="109">
        <f t="shared" si="538"/>
        <v>19</v>
      </c>
      <c r="L947" s="8">
        <f t="shared" si="524"/>
        <v>1.00246357</v>
      </c>
      <c r="M947" s="110">
        <f t="shared" si="537"/>
        <v>1.00285311</v>
      </c>
      <c r="N947" s="110">
        <f t="shared" si="532"/>
        <v>1.0818143822374615</v>
      </c>
      <c r="O947" s="103">
        <f t="shared" si="536"/>
        <v>1.0844795</v>
      </c>
      <c r="P947" s="103">
        <f t="shared" si="516"/>
        <v>142.59353553</v>
      </c>
      <c r="Q947" s="11">
        <f t="shared" si="530"/>
        <v>0</v>
      </c>
      <c r="R947" s="30">
        <f t="shared" si="525"/>
        <v>0</v>
      </c>
      <c r="S947" s="8">
        <f t="shared" si="517"/>
        <v>0</v>
      </c>
      <c r="T947" s="113">
        <f t="shared" si="526"/>
        <v>0.16</v>
      </c>
      <c r="U947" s="111">
        <f t="shared" si="533"/>
        <v>19</v>
      </c>
      <c r="V947" s="111">
        <v>252</v>
      </c>
      <c r="W947" s="110">
        <f t="shared" si="518"/>
        <v>1.0112532439999999</v>
      </c>
      <c r="X947" s="103">
        <f t="shared" si="519"/>
        <v>1.6046398399999999</v>
      </c>
      <c r="Y947" s="103">
        <f t="shared" si="520"/>
        <v>0</v>
      </c>
      <c r="Z947" s="114" t="str">
        <f t="shared" si="528"/>
        <v>A+J=</v>
      </c>
      <c r="AA947" s="108">
        <f t="shared" si="529"/>
        <v>45828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4"/>
      <c r="DR947" s="1"/>
      <c r="DS947" s="1"/>
      <c r="DT947" s="1"/>
      <c r="DU947" s="1"/>
      <c r="DV947" s="1"/>
      <c r="DW947" s="1"/>
    </row>
    <row r="948" spans="1:127" ht="15" x14ac:dyDescent="0.2">
      <c r="A948" s="102">
        <f t="shared" si="521"/>
        <v>45824</v>
      </c>
      <c r="B948" s="103">
        <f t="shared" si="513"/>
        <v>144.19817537</v>
      </c>
      <c r="C948" s="180">
        <f t="shared" si="531"/>
        <v>131.48569017576403</v>
      </c>
      <c r="D948" s="104">
        <f t="shared" si="522"/>
        <v>1143.3130000000001</v>
      </c>
      <c r="E948" s="105">
        <f t="shared" si="534"/>
        <v>1146.575</v>
      </c>
      <c r="F948" s="106">
        <f t="shared" si="535"/>
        <v>45767</v>
      </c>
      <c r="G948" s="107">
        <f t="shared" si="514"/>
        <v>2.8531119649648495E-3</v>
      </c>
      <c r="H948" s="108">
        <f t="shared" si="527"/>
        <v>45828</v>
      </c>
      <c r="I948" s="108">
        <f t="shared" si="515"/>
        <v>45828</v>
      </c>
      <c r="J948" s="109">
        <f t="shared" si="523"/>
        <v>22</v>
      </c>
      <c r="K948" s="109">
        <f t="shared" si="538"/>
        <v>19</v>
      </c>
      <c r="L948" s="8">
        <f t="shared" si="524"/>
        <v>1.00246357</v>
      </c>
      <c r="M948" s="110">
        <f t="shared" si="537"/>
        <v>1.00285311</v>
      </c>
      <c r="N948" s="110">
        <f t="shared" si="532"/>
        <v>1.0818143822374615</v>
      </c>
      <c r="O948" s="103">
        <f t="shared" si="536"/>
        <v>1.0844795</v>
      </c>
      <c r="P948" s="103">
        <f t="shared" si="516"/>
        <v>142.59353553</v>
      </c>
      <c r="Q948" s="11">
        <f t="shared" si="530"/>
        <v>0</v>
      </c>
      <c r="R948" s="30">
        <f t="shared" si="525"/>
        <v>0</v>
      </c>
      <c r="S948" s="8">
        <f t="shared" si="517"/>
        <v>0</v>
      </c>
      <c r="T948" s="113">
        <f t="shared" si="526"/>
        <v>0.16</v>
      </c>
      <c r="U948" s="111">
        <f t="shared" si="533"/>
        <v>19</v>
      </c>
      <c r="V948" s="111">
        <v>252</v>
      </c>
      <c r="W948" s="110">
        <f t="shared" si="518"/>
        <v>1.0112532439999999</v>
      </c>
      <c r="X948" s="103">
        <f t="shared" si="519"/>
        <v>1.6046398399999999</v>
      </c>
      <c r="Y948" s="103">
        <f t="shared" si="520"/>
        <v>0</v>
      </c>
      <c r="Z948" s="114" t="str">
        <f t="shared" si="528"/>
        <v>A+J=</v>
      </c>
      <c r="AA948" s="108">
        <f t="shared" si="529"/>
        <v>45828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4"/>
      <c r="DR948" s="1"/>
      <c r="DS948" s="1"/>
      <c r="DT948" s="1"/>
      <c r="DU948" s="1"/>
      <c r="DV948" s="1"/>
      <c r="DW948" s="1"/>
    </row>
    <row r="949" spans="1:127" ht="15" x14ac:dyDescent="0.2">
      <c r="A949" s="102">
        <f t="shared" si="521"/>
        <v>45825</v>
      </c>
      <c r="B949" s="103">
        <f t="shared" si="513"/>
        <v>144.30181444999999</v>
      </c>
      <c r="C949" s="180">
        <f t="shared" si="531"/>
        <v>131.48569017576403</v>
      </c>
      <c r="D949" s="104">
        <f t="shared" si="522"/>
        <v>1143.3130000000001</v>
      </c>
      <c r="E949" s="105">
        <f t="shared" si="534"/>
        <v>1146.575</v>
      </c>
      <c r="F949" s="106">
        <f t="shared" si="535"/>
        <v>45767</v>
      </c>
      <c r="G949" s="107">
        <f t="shared" si="514"/>
        <v>2.8531119649648495E-3</v>
      </c>
      <c r="H949" s="108">
        <f t="shared" si="527"/>
        <v>45828</v>
      </c>
      <c r="I949" s="108">
        <f t="shared" si="515"/>
        <v>45828</v>
      </c>
      <c r="J949" s="109">
        <f t="shared" si="523"/>
        <v>22</v>
      </c>
      <c r="K949" s="109">
        <f t="shared" si="538"/>
        <v>20</v>
      </c>
      <c r="L949" s="8">
        <f t="shared" si="524"/>
        <v>1.0025934000000001</v>
      </c>
      <c r="M949" s="110">
        <f t="shared" si="537"/>
        <v>1.00285311</v>
      </c>
      <c r="N949" s="110">
        <f t="shared" si="532"/>
        <v>1.0818143822374615</v>
      </c>
      <c r="O949" s="103">
        <f t="shared" si="536"/>
        <v>1.08461995</v>
      </c>
      <c r="P949" s="103">
        <f t="shared" si="516"/>
        <v>142.61200270000001</v>
      </c>
      <c r="Q949" s="11">
        <f t="shared" si="530"/>
        <v>0</v>
      </c>
      <c r="R949" s="30">
        <f t="shared" si="525"/>
        <v>0</v>
      </c>
      <c r="S949" s="8">
        <f t="shared" si="517"/>
        <v>0</v>
      </c>
      <c r="T949" s="113">
        <f t="shared" si="526"/>
        <v>0.16</v>
      </c>
      <c r="U949" s="111">
        <f t="shared" si="533"/>
        <v>20</v>
      </c>
      <c r="V949" s="111">
        <v>252</v>
      </c>
      <c r="W949" s="110">
        <f t="shared" si="518"/>
        <v>1.0118490149999999</v>
      </c>
      <c r="X949" s="103">
        <f t="shared" si="519"/>
        <v>1.6898117500000001</v>
      </c>
      <c r="Y949" s="103">
        <f t="shared" si="520"/>
        <v>0</v>
      </c>
      <c r="Z949" s="114" t="str">
        <f t="shared" si="528"/>
        <v>A+J=</v>
      </c>
      <c r="AA949" s="108">
        <f t="shared" si="529"/>
        <v>45828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4"/>
      <c r="DR949" s="1"/>
      <c r="DS949" s="1"/>
      <c r="DT949" s="1"/>
      <c r="DU949" s="1"/>
      <c r="DV949" s="1"/>
      <c r="DW949" s="1"/>
    </row>
    <row r="950" spans="1:127" ht="15" x14ac:dyDescent="0.2">
      <c r="A950" s="102">
        <f t="shared" si="521"/>
        <v>45826</v>
      </c>
      <c r="B950" s="103">
        <f t="shared" si="513"/>
        <v>144.40552839999998</v>
      </c>
      <c r="C950" s="180">
        <f t="shared" si="531"/>
        <v>131.48569017576403</v>
      </c>
      <c r="D950" s="104">
        <f t="shared" si="522"/>
        <v>1143.3130000000001</v>
      </c>
      <c r="E950" s="105">
        <f t="shared" si="534"/>
        <v>1146.575</v>
      </c>
      <c r="F950" s="106">
        <f t="shared" si="535"/>
        <v>45767</v>
      </c>
      <c r="G950" s="107">
        <f t="shared" si="514"/>
        <v>2.8531119649648495E-3</v>
      </c>
      <c r="H950" s="108">
        <f t="shared" si="527"/>
        <v>45828</v>
      </c>
      <c r="I950" s="108">
        <f t="shared" si="515"/>
        <v>45828</v>
      </c>
      <c r="J950" s="109">
        <f t="shared" si="523"/>
        <v>22</v>
      </c>
      <c r="K950" s="109">
        <f t="shared" si="538"/>
        <v>21</v>
      </c>
      <c r="L950" s="8">
        <f t="shared" si="524"/>
        <v>1.0027232399999999</v>
      </c>
      <c r="M950" s="110">
        <f t="shared" si="537"/>
        <v>1.00285311</v>
      </c>
      <c r="N950" s="110">
        <f t="shared" si="532"/>
        <v>1.0818143822374615</v>
      </c>
      <c r="O950" s="103">
        <f t="shared" si="536"/>
        <v>1.0847604200000001</v>
      </c>
      <c r="P950" s="103">
        <f t="shared" si="516"/>
        <v>142.63047248999999</v>
      </c>
      <c r="Q950" s="11">
        <f t="shared" si="530"/>
        <v>0</v>
      </c>
      <c r="R950" s="30">
        <f t="shared" si="525"/>
        <v>0</v>
      </c>
      <c r="S950" s="8">
        <f t="shared" si="517"/>
        <v>0</v>
      </c>
      <c r="T950" s="113">
        <f t="shared" si="526"/>
        <v>0.16</v>
      </c>
      <c r="U950" s="111">
        <f t="shared" si="533"/>
        <v>21</v>
      </c>
      <c r="V950" s="111">
        <v>252</v>
      </c>
      <c r="W950" s="110">
        <f t="shared" si="518"/>
        <v>1.0124451379999999</v>
      </c>
      <c r="X950" s="103">
        <f t="shared" si="519"/>
        <v>1.7750559100000001</v>
      </c>
      <c r="Y950" s="103">
        <f t="shared" si="520"/>
        <v>0</v>
      </c>
      <c r="Z950" s="114" t="str">
        <f t="shared" si="528"/>
        <v>A+J=</v>
      </c>
      <c r="AA950" s="108">
        <f t="shared" si="529"/>
        <v>45828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4"/>
      <c r="DR950" s="1"/>
      <c r="DS950" s="1"/>
      <c r="DT950" s="1"/>
      <c r="DU950" s="1"/>
      <c r="DV950" s="1"/>
      <c r="DW950" s="1"/>
    </row>
    <row r="951" spans="1:127" ht="15" x14ac:dyDescent="0.2">
      <c r="A951" s="102">
        <f t="shared" si="521"/>
        <v>45827</v>
      </c>
      <c r="B951" s="103">
        <f t="shared" si="513"/>
        <v>144.50931710999998</v>
      </c>
      <c r="C951" s="180">
        <f t="shared" si="531"/>
        <v>131.48569017576403</v>
      </c>
      <c r="D951" s="104">
        <f t="shared" si="522"/>
        <v>1143.3130000000001</v>
      </c>
      <c r="E951" s="105">
        <f t="shared" si="534"/>
        <v>1146.575</v>
      </c>
      <c r="F951" s="106">
        <f t="shared" si="535"/>
        <v>45767</v>
      </c>
      <c r="G951" s="107">
        <f t="shared" si="514"/>
        <v>2.8531119649648495E-3</v>
      </c>
      <c r="H951" s="108">
        <f t="shared" si="527"/>
        <v>45828</v>
      </c>
      <c r="I951" s="108">
        <f t="shared" si="515"/>
        <v>45828</v>
      </c>
      <c r="J951" s="109">
        <f t="shared" si="523"/>
        <v>22</v>
      </c>
      <c r="K951" s="109">
        <f t="shared" si="538"/>
        <v>22</v>
      </c>
      <c r="L951" s="8">
        <f t="shared" si="524"/>
        <v>1.00285311</v>
      </c>
      <c r="M951" s="110">
        <f t="shared" si="537"/>
        <v>1.00285311</v>
      </c>
      <c r="N951" s="110">
        <f t="shared" si="532"/>
        <v>1.0818143822374615</v>
      </c>
      <c r="O951" s="103">
        <f t="shared" si="536"/>
        <v>1.08490091</v>
      </c>
      <c r="P951" s="103">
        <f t="shared" si="516"/>
        <v>142.64894491999999</v>
      </c>
      <c r="Q951" s="11">
        <f t="shared" si="530"/>
        <v>0</v>
      </c>
      <c r="R951" s="30">
        <f t="shared" si="525"/>
        <v>0</v>
      </c>
      <c r="S951" s="8">
        <f t="shared" si="517"/>
        <v>0</v>
      </c>
      <c r="T951" s="113">
        <f t="shared" si="526"/>
        <v>0.16</v>
      </c>
      <c r="U951" s="111">
        <f t="shared" si="533"/>
        <v>22</v>
      </c>
      <c r="V951" s="111">
        <v>252</v>
      </c>
      <c r="W951" s="110">
        <f t="shared" si="518"/>
        <v>1.0130416120000001</v>
      </c>
      <c r="X951" s="103">
        <f t="shared" si="519"/>
        <v>1.8603721900000001</v>
      </c>
      <c r="Y951" s="103">
        <f t="shared" si="520"/>
        <v>0</v>
      </c>
      <c r="Z951" s="114" t="str">
        <f t="shared" si="528"/>
        <v>A+J=</v>
      </c>
      <c r="AA951" s="108">
        <f t="shared" si="529"/>
        <v>45828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4"/>
      <c r="DR951" s="1"/>
      <c r="DS951" s="1"/>
      <c r="DT951" s="1"/>
      <c r="DU951" s="1"/>
      <c r="DV951" s="1"/>
      <c r="DW951" s="1"/>
    </row>
    <row r="952" spans="1:127" ht="15" x14ac:dyDescent="0.2">
      <c r="A952" s="102">
        <f t="shared" si="521"/>
        <v>45828</v>
      </c>
      <c r="B952" s="103">
        <f t="shared" si="513"/>
        <v>144.50931710999998</v>
      </c>
      <c r="C952" s="180">
        <f t="shared" si="531"/>
        <v>131.48569017576403</v>
      </c>
      <c r="D952" s="104">
        <f t="shared" si="522"/>
        <v>1143.3130000000001</v>
      </c>
      <c r="E952" s="105">
        <f t="shared" si="534"/>
        <v>1146.575</v>
      </c>
      <c r="F952" s="106">
        <f t="shared" si="535"/>
        <v>45767</v>
      </c>
      <c r="G952" s="107">
        <f t="shared" si="514"/>
        <v>2.8531119649648495E-3</v>
      </c>
      <c r="H952" s="108">
        <f t="shared" si="527"/>
        <v>45859</v>
      </c>
      <c r="I952" s="108">
        <f t="shared" si="515"/>
        <v>45828</v>
      </c>
      <c r="J952" s="109">
        <f t="shared" si="523"/>
        <v>22</v>
      </c>
      <c r="K952" s="109">
        <f t="shared" si="538"/>
        <v>22</v>
      </c>
      <c r="L952" s="8">
        <f t="shared" si="524"/>
        <v>1.00285311</v>
      </c>
      <c r="M952" s="110">
        <f t="shared" si="537"/>
        <v>1.00285311</v>
      </c>
      <c r="N952" s="110">
        <f t="shared" si="532"/>
        <v>1.0818143822374615</v>
      </c>
      <c r="O952" s="103">
        <f t="shared" si="536"/>
        <v>1.08490091</v>
      </c>
      <c r="P952" s="103">
        <f t="shared" si="516"/>
        <v>142.64894491999999</v>
      </c>
      <c r="Q952" s="11">
        <f t="shared" si="530"/>
        <v>31</v>
      </c>
      <c r="R952" s="30">
        <f t="shared" si="525"/>
        <v>0.106296</v>
      </c>
      <c r="S952" s="8">
        <f t="shared" si="517"/>
        <v>15.16301224</v>
      </c>
      <c r="T952" s="113">
        <f t="shared" si="526"/>
        <v>0.16</v>
      </c>
      <c r="U952" s="111">
        <f t="shared" si="533"/>
        <v>22</v>
      </c>
      <c r="V952" s="111">
        <v>252</v>
      </c>
      <c r="W952" s="110">
        <f t="shared" si="518"/>
        <v>1.0130416120000001</v>
      </c>
      <c r="X952" s="103">
        <f t="shared" si="519"/>
        <v>1.8603721900000001</v>
      </c>
      <c r="Y952" s="103">
        <f t="shared" si="520"/>
        <v>17.02338443</v>
      </c>
      <c r="Z952" s="114" t="str">
        <f t="shared" si="528"/>
        <v>A+J=</v>
      </c>
      <c r="AA952" s="108">
        <f t="shared" si="529"/>
        <v>45828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4"/>
      <c r="DR952" s="1"/>
      <c r="DS952" s="1"/>
      <c r="DT952" s="1"/>
      <c r="DU952" s="1"/>
      <c r="DV952" s="1"/>
      <c r="DW952" s="1"/>
    </row>
    <row r="953" spans="1:127" ht="15" x14ac:dyDescent="0.2">
      <c r="A953" s="102">
        <f t="shared" si="521"/>
        <v>45829</v>
      </c>
      <c r="B953" s="103">
        <f t="shared" si="513"/>
        <v>127.57834637000001</v>
      </c>
      <c r="C953" s="180">
        <f t="shared" si="531"/>
        <v>117.50928726169514</v>
      </c>
      <c r="D953" s="104">
        <f t="shared" si="522"/>
        <v>1143.3130000000001</v>
      </c>
      <c r="E953" s="105">
        <f t="shared" si="534"/>
        <v>1146.575</v>
      </c>
      <c r="F953" s="106">
        <f t="shared" si="535"/>
        <v>45797</v>
      </c>
      <c r="G953" s="107">
        <f t="shared" si="514"/>
        <v>2.8531119649648495E-3</v>
      </c>
      <c r="H953" s="108">
        <f t="shared" si="527"/>
        <v>45859</v>
      </c>
      <c r="I953" s="108">
        <f t="shared" si="515"/>
        <v>45859</v>
      </c>
      <c r="J953" s="109">
        <f t="shared" si="523"/>
        <v>21</v>
      </c>
      <c r="K953" s="109">
        <f t="shared" si="538"/>
        <v>1</v>
      </c>
      <c r="L953" s="8">
        <f t="shared" si="524"/>
        <v>1.0001356699999999</v>
      </c>
      <c r="M953" s="110">
        <f t="shared" si="537"/>
        <v>1.00285311</v>
      </c>
      <c r="N953" s="110">
        <f t="shared" si="532"/>
        <v>1.084900917669567</v>
      </c>
      <c r="O953" s="103">
        <f t="shared" si="536"/>
        <v>1.0850481000000001</v>
      </c>
      <c r="P953" s="103">
        <f t="shared" si="516"/>
        <v>127.50322887</v>
      </c>
      <c r="Q953" s="11">
        <f t="shared" si="530"/>
        <v>0</v>
      </c>
      <c r="R953" s="30">
        <f t="shared" si="525"/>
        <v>0</v>
      </c>
      <c r="S953" s="8">
        <f t="shared" si="517"/>
        <v>0</v>
      </c>
      <c r="T953" s="113">
        <f t="shared" si="526"/>
        <v>0.16</v>
      </c>
      <c r="U953" s="111">
        <f t="shared" si="533"/>
        <v>1</v>
      </c>
      <c r="V953" s="111">
        <v>252</v>
      </c>
      <c r="W953" s="110">
        <f t="shared" si="518"/>
        <v>1.0005891419999999</v>
      </c>
      <c r="X953" s="103">
        <f t="shared" si="519"/>
        <v>7.5117500000000004E-2</v>
      </c>
      <c r="Y953" s="103">
        <f t="shared" si="520"/>
        <v>0</v>
      </c>
      <c r="Z953" s="114" t="str">
        <f t="shared" si="528"/>
        <v>A+J=</v>
      </c>
      <c r="AA953" s="108">
        <f t="shared" si="529"/>
        <v>45859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4"/>
      <c r="DR953" s="1"/>
      <c r="DS953" s="1"/>
      <c r="DT953" s="1"/>
      <c r="DU953" s="1"/>
      <c r="DV953" s="1"/>
      <c r="DW953" s="1"/>
    </row>
    <row r="954" spans="1:127" ht="15" x14ac:dyDescent="0.2">
      <c r="A954" s="102">
        <f t="shared" si="521"/>
        <v>45830</v>
      </c>
      <c r="B954" s="103">
        <f t="shared" si="513"/>
        <v>127.57834637000001</v>
      </c>
      <c r="C954" s="180">
        <f t="shared" si="531"/>
        <v>117.50928726169514</v>
      </c>
      <c r="D954" s="104">
        <f t="shared" si="522"/>
        <v>1143.3130000000001</v>
      </c>
      <c r="E954" s="105">
        <f t="shared" si="534"/>
        <v>1146.575</v>
      </c>
      <c r="F954" s="106">
        <f t="shared" si="535"/>
        <v>45797</v>
      </c>
      <c r="G954" s="107">
        <f t="shared" si="514"/>
        <v>2.8531119649648495E-3</v>
      </c>
      <c r="H954" s="108">
        <f t="shared" si="527"/>
        <v>45859</v>
      </c>
      <c r="I954" s="108">
        <f t="shared" si="515"/>
        <v>45859</v>
      </c>
      <c r="J954" s="109">
        <f t="shared" si="523"/>
        <v>21</v>
      </c>
      <c r="K954" s="109">
        <f t="shared" si="538"/>
        <v>1</v>
      </c>
      <c r="L954" s="8">
        <f t="shared" si="524"/>
        <v>1.0001356699999999</v>
      </c>
      <c r="M954" s="110">
        <f t="shared" si="537"/>
        <v>1.00285311</v>
      </c>
      <c r="N954" s="110">
        <f t="shared" si="532"/>
        <v>1.084900917669567</v>
      </c>
      <c r="O954" s="103">
        <f t="shared" si="536"/>
        <v>1.0850481000000001</v>
      </c>
      <c r="P954" s="103">
        <f t="shared" si="516"/>
        <v>127.50322887</v>
      </c>
      <c r="Q954" s="11">
        <f t="shared" si="530"/>
        <v>0</v>
      </c>
      <c r="R954" s="30">
        <f t="shared" si="525"/>
        <v>0</v>
      </c>
      <c r="S954" s="8">
        <f t="shared" si="517"/>
        <v>0</v>
      </c>
      <c r="T954" s="113">
        <f t="shared" si="526"/>
        <v>0.16</v>
      </c>
      <c r="U954" s="111">
        <f t="shared" si="533"/>
        <v>1</v>
      </c>
      <c r="V954" s="111">
        <v>252</v>
      </c>
      <c r="W954" s="110">
        <f t="shared" si="518"/>
        <v>1.0005891419999999</v>
      </c>
      <c r="X954" s="103">
        <f t="shared" si="519"/>
        <v>7.5117500000000004E-2</v>
      </c>
      <c r="Y954" s="103">
        <f t="shared" si="520"/>
        <v>0</v>
      </c>
      <c r="Z954" s="114" t="str">
        <f t="shared" si="528"/>
        <v>A+J=</v>
      </c>
      <c r="AA954" s="108">
        <f t="shared" si="529"/>
        <v>45859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4"/>
      <c r="DR954" s="1"/>
      <c r="DS954" s="1"/>
      <c r="DT954" s="1"/>
      <c r="DU954" s="1"/>
      <c r="DV954" s="1"/>
      <c r="DW954" s="1"/>
    </row>
    <row r="955" spans="1:127" ht="15" x14ac:dyDescent="0.2">
      <c r="A955" s="102">
        <f t="shared" si="521"/>
        <v>45831</v>
      </c>
      <c r="B955" s="103">
        <f t="shared" si="513"/>
        <v>127.57834637000001</v>
      </c>
      <c r="C955" s="180">
        <f t="shared" si="531"/>
        <v>117.50928726169514</v>
      </c>
      <c r="D955" s="104">
        <f t="shared" si="522"/>
        <v>1143.3130000000001</v>
      </c>
      <c r="E955" s="105">
        <f t="shared" si="534"/>
        <v>1146.575</v>
      </c>
      <c r="F955" s="106">
        <f t="shared" si="535"/>
        <v>45797</v>
      </c>
      <c r="G955" s="107">
        <f t="shared" si="514"/>
        <v>2.8531119649648495E-3</v>
      </c>
      <c r="H955" s="108">
        <f t="shared" si="527"/>
        <v>45859</v>
      </c>
      <c r="I955" s="108">
        <f t="shared" si="515"/>
        <v>45859</v>
      </c>
      <c r="J955" s="109">
        <f t="shared" si="523"/>
        <v>21</v>
      </c>
      <c r="K955" s="109">
        <f t="shared" si="538"/>
        <v>1</v>
      </c>
      <c r="L955" s="8">
        <f t="shared" si="524"/>
        <v>1.0001356699999999</v>
      </c>
      <c r="M955" s="110">
        <f t="shared" si="537"/>
        <v>1.00285311</v>
      </c>
      <c r="N955" s="110">
        <f t="shared" si="532"/>
        <v>1.084900917669567</v>
      </c>
      <c r="O955" s="103">
        <f t="shared" si="536"/>
        <v>1.0850481000000001</v>
      </c>
      <c r="P955" s="103">
        <f t="shared" si="516"/>
        <v>127.50322887</v>
      </c>
      <c r="Q955" s="11">
        <f t="shared" si="530"/>
        <v>0</v>
      </c>
      <c r="R955" s="30">
        <f t="shared" si="525"/>
        <v>0</v>
      </c>
      <c r="S955" s="8">
        <f t="shared" si="517"/>
        <v>0</v>
      </c>
      <c r="T955" s="113">
        <f t="shared" si="526"/>
        <v>0.16</v>
      </c>
      <c r="U955" s="111">
        <f t="shared" si="533"/>
        <v>1</v>
      </c>
      <c r="V955" s="111">
        <v>252</v>
      </c>
      <c r="W955" s="110">
        <f t="shared" si="518"/>
        <v>1.0005891419999999</v>
      </c>
      <c r="X955" s="103">
        <f t="shared" si="519"/>
        <v>7.5117500000000004E-2</v>
      </c>
      <c r="Y955" s="103">
        <f t="shared" si="520"/>
        <v>0</v>
      </c>
      <c r="Z955" s="114" t="str">
        <f t="shared" si="528"/>
        <v>A+J=</v>
      </c>
      <c r="AA955" s="108">
        <f t="shared" si="529"/>
        <v>45859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4"/>
      <c r="DR955" s="1"/>
      <c r="DS955" s="1"/>
      <c r="DT955" s="1"/>
      <c r="DU955" s="1"/>
      <c r="DV955" s="1"/>
      <c r="DW955" s="1"/>
    </row>
    <row r="956" spans="1:127" ht="15" x14ac:dyDescent="0.2">
      <c r="A956" s="102">
        <f t="shared" si="521"/>
        <v>45832</v>
      </c>
      <c r="B956" s="103">
        <f t="shared" si="513"/>
        <v>127.67082811</v>
      </c>
      <c r="C956" s="180">
        <f t="shared" si="531"/>
        <v>117.50928726169514</v>
      </c>
      <c r="D956" s="104">
        <f t="shared" si="522"/>
        <v>1143.3130000000001</v>
      </c>
      <c r="E956" s="105">
        <f t="shared" si="534"/>
        <v>1146.575</v>
      </c>
      <c r="F956" s="106">
        <f t="shared" si="535"/>
        <v>45797</v>
      </c>
      <c r="G956" s="107">
        <f t="shared" si="514"/>
        <v>2.8531119649648495E-3</v>
      </c>
      <c r="H956" s="108">
        <f t="shared" si="527"/>
        <v>45859</v>
      </c>
      <c r="I956" s="108">
        <f t="shared" si="515"/>
        <v>45859</v>
      </c>
      <c r="J956" s="109">
        <f t="shared" si="523"/>
        <v>21</v>
      </c>
      <c r="K956" s="109">
        <f t="shared" si="538"/>
        <v>2</v>
      </c>
      <c r="L956" s="8">
        <f t="shared" si="524"/>
        <v>1.0002713700000001</v>
      </c>
      <c r="M956" s="110">
        <f t="shared" si="537"/>
        <v>1.00285311</v>
      </c>
      <c r="N956" s="110">
        <f t="shared" si="532"/>
        <v>1.084900917669567</v>
      </c>
      <c r="O956" s="103">
        <f t="shared" si="536"/>
        <v>1.08519532</v>
      </c>
      <c r="P956" s="103">
        <f t="shared" si="516"/>
        <v>127.52052859</v>
      </c>
      <c r="Q956" s="11">
        <f t="shared" si="530"/>
        <v>0</v>
      </c>
      <c r="R956" s="30">
        <f t="shared" si="525"/>
        <v>0</v>
      </c>
      <c r="S956" s="8">
        <f t="shared" si="517"/>
        <v>0</v>
      </c>
      <c r="T956" s="113">
        <f t="shared" si="526"/>
        <v>0.16</v>
      </c>
      <c r="U956" s="111">
        <f t="shared" si="533"/>
        <v>2</v>
      </c>
      <c r="V956" s="111">
        <v>252</v>
      </c>
      <c r="W956" s="110">
        <f t="shared" si="518"/>
        <v>1.0011786300000001</v>
      </c>
      <c r="X956" s="103">
        <f t="shared" si="519"/>
        <v>0.15029951999999999</v>
      </c>
      <c r="Y956" s="103">
        <f t="shared" si="520"/>
        <v>0</v>
      </c>
      <c r="Z956" s="114" t="str">
        <f t="shared" si="528"/>
        <v>A+J=</v>
      </c>
      <c r="AA956" s="108">
        <f t="shared" si="529"/>
        <v>45859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4"/>
      <c r="DR956" s="1"/>
      <c r="DS956" s="1"/>
      <c r="DT956" s="1"/>
      <c r="DU956" s="1"/>
      <c r="DV956" s="1"/>
      <c r="DW956" s="1"/>
    </row>
    <row r="957" spans="1:127" ht="15" x14ac:dyDescent="0.2">
      <c r="A957" s="102">
        <f t="shared" si="521"/>
        <v>45833</v>
      </c>
      <c r="B957" s="103">
        <f t="shared" si="513"/>
        <v>127.76337592</v>
      </c>
      <c r="C957" s="180">
        <f t="shared" si="531"/>
        <v>117.50928726169514</v>
      </c>
      <c r="D957" s="104">
        <f t="shared" si="522"/>
        <v>1143.3130000000001</v>
      </c>
      <c r="E957" s="105">
        <f t="shared" si="534"/>
        <v>1146.575</v>
      </c>
      <c r="F957" s="106">
        <f t="shared" si="535"/>
        <v>45797</v>
      </c>
      <c r="G957" s="107">
        <f t="shared" si="514"/>
        <v>2.8531119649648495E-3</v>
      </c>
      <c r="H957" s="108">
        <f t="shared" si="527"/>
        <v>45859</v>
      </c>
      <c r="I957" s="108">
        <f t="shared" si="515"/>
        <v>45859</v>
      </c>
      <c r="J957" s="109">
        <f t="shared" si="523"/>
        <v>21</v>
      </c>
      <c r="K957" s="109">
        <f t="shared" si="538"/>
        <v>3</v>
      </c>
      <c r="L957" s="8">
        <f t="shared" si="524"/>
        <v>1.00040708</v>
      </c>
      <c r="M957" s="110">
        <f t="shared" si="537"/>
        <v>1.00285311</v>
      </c>
      <c r="N957" s="110">
        <f t="shared" si="532"/>
        <v>1.084900917669567</v>
      </c>
      <c r="O957" s="103">
        <f t="shared" si="536"/>
        <v>1.08534255</v>
      </c>
      <c r="P957" s="103">
        <f t="shared" si="516"/>
        <v>127.53782948</v>
      </c>
      <c r="Q957" s="11">
        <f t="shared" si="530"/>
        <v>0</v>
      </c>
      <c r="R957" s="30">
        <f t="shared" si="525"/>
        <v>0</v>
      </c>
      <c r="S957" s="8">
        <f t="shared" si="517"/>
        <v>0</v>
      </c>
      <c r="T957" s="113">
        <f t="shared" si="526"/>
        <v>0.16</v>
      </c>
      <c r="U957" s="111">
        <f t="shared" si="533"/>
        <v>3</v>
      </c>
      <c r="V957" s="111">
        <v>252</v>
      </c>
      <c r="W957" s="110">
        <f t="shared" si="518"/>
        <v>1.001768467</v>
      </c>
      <c r="X957" s="103">
        <f t="shared" si="519"/>
        <v>0.22554643999999999</v>
      </c>
      <c r="Y957" s="103">
        <f t="shared" si="520"/>
        <v>0</v>
      </c>
      <c r="Z957" s="114" t="str">
        <f t="shared" si="528"/>
        <v>A+J=</v>
      </c>
      <c r="AA957" s="108">
        <f t="shared" si="529"/>
        <v>45859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4"/>
      <c r="DR957" s="1"/>
      <c r="DS957" s="1"/>
      <c r="DT957" s="1"/>
      <c r="DU957" s="1"/>
      <c r="DV957" s="1"/>
      <c r="DW957" s="1"/>
    </row>
    <row r="958" spans="1:127" ht="15" x14ac:dyDescent="0.2">
      <c r="A958" s="102">
        <f t="shared" si="521"/>
        <v>45834</v>
      </c>
      <c r="B958" s="103">
        <f t="shared" si="513"/>
        <v>127.85599298000001</v>
      </c>
      <c r="C958" s="180">
        <f t="shared" si="531"/>
        <v>117.50928726169514</v>
      </c>
      <c r="D958" s="104">
        <f t="shared" si="522"/>
        <v>1143.3130000000001</v>
      </c>
      <c r="E958" s="105">
        <f t="shared" si="534"/>
        <v>1146.575</v>
      </c>
      <c r="F958" s="106">
        <f t="shared" si="535"/>
        <v>45797</v>
      </c>
      <c r="G958" s="107">
        <f t="shared" si="514"/>
        <v>2.8531119649648495E-3</v>
      </c>
      <c r="H958" s="108">
        <f t="shared" si="527"/>
        <v>45859</v>
      </c>
      <c r="I958" s="108">
        <f t="shared" si="515"/>
        <v>45859</v>
      </c>
      <c r="J958" s="109">
        <f t="shared" si="523"/>
        <v>21</v>
      </c>
      <c r="K958" s="109">
        <f t="shared" si="538"/>
        <v>4</v>
      </c>
      <c r="L958" s="8">
        <f t="shared" si="524"/>
        <v>1.0005428199999999</v>
      </c>
      <c r="M958" s="110">
        <f t="shared" si="537"/>
        <v>1.00285311</v>
      </c>
      <c r="N958" s="110">
        <f t="shared" si="532"/>
        <v>1.084900917669567</v>
      </c>
      <c r="O958" s="103">
        <f t="shared" si="536"/>
        <v>1.08548982</v>
      </c>
      <c r="P958" s="103">
        <f t="shared" si="516"/>
        <v>127.55513507000001</v>
      </c>
      <c r="Q958" s="11">
        <f t="shared" si="530"/>
        <v>0</v>
      </c>
      <c r="R958" s="30">
        <f t="shared" si="525"/>
        <v>0</v>
      </c>
      <c r="S958" s="8">
        <f t="shared" si="517"/>
        <v>0</v>
      </c>
      <c r="T958" s="113">
        <f t="shared" si="526"/>
        <v>0.16</v>
      </c>
      <c r="U958" s="111">
        <f t="shared" si="533"/>
        <v>4</v>
      </c>
      <c r="V958" s="111">
        <v>252</v>
      </c>
      <c r="W958" s="110">
        <f t="shared" si="518"/>
        <v>1.0023586499999999</v>
      </c>
      <c r="X958" s="103">
        <f t="shared" si="519"/>
        <v>0.30085791000000001</v>
      </c>
      <c r="Y958" s="103">
        <f t="shared" si="520"/>
        <v>0</v>
      </c>
      <c r="Z958" s="114" t="str">
        <f t="shared" si="528"/>
        <v>A+J=</v>
      </c>
      <c r="AA958" s="108">
        <f t="shared" si="529"/>
        <v>45859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4"/>
      <c r="DR958" s="1"/>
      <c r="DS958" s="1"/>
      <c r="DT958" s="1"/>
      <c r="DU958" s="1"/>
      <c r="DV958" s="1"/>
      <c r="DW958" s="1"/>
    </row>
    <row r="959" spans="1:127" ht="15" x14ac:dyDescent="0.2">
      <c r="A959" s="102">
        <f t="shared" si="521"/>
        <v>45835</v>
      </c>
      <c r="B959" s="103">
        <f t="shared" si="513"/>
        <v>127.94867501</v>
      </c>
      <c r="C959" s="180">
        <f t="shared" si="531"/>
        <v>117.50928726169514</v>
      </c>
      <c r="D959" s="104">
        <f t="shared" si="522"/>
        <v>1143.3130000000001</v>
      </c>
      <c r="E959" s="105">
        <f t="shared" si="534"/>
        <v>1146.575</v>
      </c>
      <c r="F959" s="106">
        <f t="shared" si="535"/>
        <v>45797</v>
      </c>
      <c r="G959" s="107">
        <f t="shared" si="514"/>
        <v>2.8531119649648495E-3</v>
      </c>
      <c r="H959" s="108">
        <f t="shared" si="527"/>
        <v>45859</v>
      </c>
      <c r="I959" s="108">
        <f t="shared" si="515"/>
        <v>45859</v>
      </c>
      <c r="J959" s="109">
        <f t="shared" si="523"/>
        <v>21</v>
      </c>
      <c r="K959" s="109">
        <f t="shared" si="538"/>
        <v>5</v>
      </c>
      <c r="L959" s="8">
        <f t="shared" si="524"/>
        <v>1.00067857</v>
      </c>
      <c r="M959" s="110">
        <f t="shared" si="537"/>
        <v>1.00285311</v>
      </c>
      <c r="N959" s="110">
        <f t="shared" si="532"/>
        <v>1.084900917669567</v>
      </c>
      <c r="O959" s="103">
        <f t="shared" si="536"/>
        <v>1.0856370900000001</v>
      </c>
      <c r="P959" s="103">
        <f t="shared" si="516"/>
        <v>127.57244067000001</v>
      </c>
      <c r="Q959" s="11">
        <f t="shared" si="530"/>
        <v>0</v>
      </c>
      <c r="R959" s="30">
        <f t="shared" si="525"/>
        <v>0</v>
      </c>
      <c r="S959" s="8">
        <f t="shared" si="517"/>
        <v>0</v>
      </c>
      <c r="T959" s="113">
        <f t="shared" si="526"/>
        <v>0.16</v>
      </c>
      <c r="U959" s="111">
        <f t="shared" si="533"/>
        <v>5</v>
      </c>
      <c r="V959" s="111">
        <v>252</v>
      </c>
      <c r="W959" s="110">
        <f t="shared" si="518"/>
        <v>1.0029491820000001</v>
      </c>
      <c r="X959" s="103">
        <f t="shared" si="519"/>
        <v>0.37623434</v>
      </c>
      <c r="Y959" s="103">
        <f t="shared" si="520"/>
        <v>0</v>
      </c>
      <c r="Z959" s="114" t="str">
        <f t="shared" si="528"/>
        <v>A+J=</v>
      </c>
      <c r="AA959" s="108">
        <f t="shared" si="529"/>
        <v>45859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4"/>
      <c r="DR959" s="1"/>
      <c r="DS959" s="1"/>
      <c r="DT959" s="1"/>
      <c r="DU959" s="1"/>
      <c r="DV959" s="1"/>
      <c r="DW959" s="1"/>
    </row>
    <row r="960" spans="1:127" ht="15" x14ac:dyDescent="0.2">
      <c r="A960" s="102">
        <f t="shared" si="521"/>
        <v>45836</v>
      </c>
      <c r="B960" s="103">
        <f t="shared" si="513"/>
        <v>128.04142527000002</v>
      </c>
      <c r="C960" s="180">
        <f t="shared" si="531"/>
        <v>117.50928726169514</v>
      </c>
      <c r="D960" s="104">
        <f t="shared" si="522"/>
        <v>1143.3130000000001</v>
      </c>
      <c r="E960" s="105">
        <f t="shared" si="534"/>
        <v>1146.575</v>
      </c>
      <c r="F960" s="106">
        <f t="shared" si="535"/>
        <v>45797</v>
      </c>
      <c r="G960" s="107">
        <f t="shared" si="514"/>
        <v>2.8531119649648495E-3</v>
      </c>
      <c r="H960" s="108">
        <f t="shared" si="527"/>
        <v>45859</v>
      </c>
      <c r="I960" s="108">
        <f t="shared" si="515"/>
        <v>45859</v>
      </c>
      <c r="J960" s="109">
        <f t="shared" si="523"/>
        <v>21</v>
      </c>
      <c r="K960" s="109">
        <f t="shared" si="538"/>
        <v>6</v>
      </c>
      <c r="L960" s="8">
        <f t="shared" si="524"/>
        <v>1.00081434</v>
      </c>
      <c r="M960" s="110">
        <f t="shared" si="537"/>
        <v>1.00285311</v>
      </c>
      <c r="N960" s="110">
        <f t="shared" si="532"/>
        <v>1.084900917669567</v>
      </c>
      <c r="O960" s="103">
        <f t="shared" si="536"/>
        <v>1.0857843899999999</v>
      </c>
      <c r="P960" s="103">
        <f t="shared" si="516"/>
        <v>127.58974978000001</v>
      </c>
      <c r="Q960" s="11">
        <f t="shared" si="530"/>
        <v>0</v>
      </c>
      <c r="R960" s="30">
        <f t="shared" si="525"/>
        <v>0</v>
      </c>
      <c r="S960" s="8">
        <f t="shared" si="517"/>
        <v>0</v>
      </c>
      <c r="T960" s="113">
        <f t="shared" si="526"/>
        <v>0.16</v>
      </c>
      <c r="U960" s="111">
        <f t="shared" si="533"/>
        <v>6</v>
      </c>
      <c r="V960" s="111">
        <v>252</v>
      </c>
      <c r="W960" s="110">
        <f t="shared" si="518"/>
        <v>1.003540061</v>
      </c>
      <c r="X960" s="103">
        <f t="shared" si="519"/>
        <v>0.45167549000000001</v>
      </c>
      <c r="Y960" s="103">
        <f t="shared" si="520"/>
        <v>0</v>
      </c>
      <c r="Z960" s="114" t="str">
        <f t="shared" si="528"/>
        <v>A+J=</v>
      </c>
      <c r="AA960" s="108">
        <f t="shared" si="529"/>
        <v>45859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4"/>
      <c r="DR960" s="1"/>
      <c r="DS960" s="1"/>
      <c r="DT960" s="1"/>
      <c r="DU960" s="1"/>
      <c r="DV960" s="1"/>
      <c r="DW960" s="1"/>
    </row>
    <row r="961" spans="1:127" ht="15" x14ac:dyDescent="0.2">
      <c r="A961" s="102">
        <f t="shared" si="521"/>
        <v>45837</v>
      </c>
      <c r="B961" s="103">
        <f t="shared" si="513"/>
        <v>128.04142527000002</v>
      </c>
      <c r="C961" s="180">
        <f t="shared" si="531"/>
        <v>117.50928726169514</v>
      </c>
      <c r="D961" s="104">
        <f t="shared" si="522"/>
        <v>1143.3130000000001</v>
      </c>
      <c r="E961" s="105">
        <f t="shared" si="534"/>
        <v>1146.575</v>
      </c>
      <c r="F961" s="106">
        <f t="shared" si="535"/>
        <v>45797</v>
      </c>
      <c r="G961" s="107">
        <f t="shared" si="514"/>
        <v>2.8531119649648495E-3</v>
      </c>
      <c r="H961" s="108">
        <f t="shared" si="527"/>
        <v>45859</v>
      </c>
      <c r="I961" s="108">
        <f t="shared" si="515"/>
        <v>45859</v>
      </c>
      <c r="J961" s="109">
        <f t="shared" si="523"/>
        <v>21</v>
      </c>
      <c r="K961" s="109">
        <f t="shared" si="538"/>
        <v>6</v>
      </c>
      <c r="L961" s="8">
        <f t="shared" si="524"/>
        <v>1.00081434</v>
      </c>
      <c r="M961" s="110">
        <f t="shared" si="537"/>
        <v>1.00285311</v>
      </c>
      <c r="N961" s="110">
        <f t="shared" si="532"/>
        <v>1.084900917669567</v>
      </c>
      <c r="O961" s="103">
        <f t="shared" si="536"/>
        <v>1.0857843899999999</v>
      </c>
      <c r="P961" s="103">
        <f t="shared" si="516"/>
        <v>127.58974978000001</v>
      </c>
      <c r="Q961" s="11">
        <f t="shared" si="530"/>
        <v>0</v>
      </c>
      <c r="R961" s="30">
        <f t="shared" si="525"/>
        <v>0</v>
      </c>
      <c r="S961" s="8">
        <f t="shared" si="517"/>
        <v>0</v>
      </c>
      <c r="T961" s="113">
        <f t="shared" si="526"/>
        <v>0.16</v>
      </c>
      <c r="U961" s="111">
        <f t="shared" si="533"/>
        <v>6</v>
      </c>
      <c r="V961" s="111">
        <v>252</v>
      </c>
      <c r="W961" s="110">
        <f t="shared" si="518"/>
        <v>1.003540061</v>
      </c>
      <c r="X961" s="103">
        <f t="shared" si="519"/>
        <v>0.45167549000000001</v>
      </c>
      <c r="Y961" s="103">
        <f t="shared" si="520"/>
        <v>0</v>
      </c>
      <c r="Z961" s="114" t="str">
        <f t="shared" si="528"/>
        <v>A+J=</v>
      </c>
      <c r="AA961" s="108">
        <f t="shared" si="529"/>
        <v>45859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4"/>
      <c r="DR961" s="1"/>
      <c r="DS961" s="1"/>
      <c r="DT961" s="1"/>
      <c r="DU961" s="1"/>
      <c r="DV961" s="1"/>
      <c r="DW961" s="1"/>
    </row>
    <row r="962" spans="1:127" ht="15" x14ac:dyDescent="0.2">
      <c r="A962" s="102">
        <f t="shared" si="521"/>
        <v>45838</v>
      </c>
      <c r="B962" s="103">
        <f t="shared" si="513"/>
        <v>128.04142527000002</v>
      </c>
      <c r="C962" s="180">
        <f t="shared" si="531"/>
        <v>117.50928726169514</v>
      </c>
      <c r="D962" s="104">
        <f t="shared" si="522"/>
        <v>1143.3130000000001</v>
      </c>
      <c r="E962" s="105">
        <f t="shared" si="534"/>
        <v>1146.575</v>
      </c>
      <c r="F962" s="106">
        <f t="shared" si="535"/>
        <v>45797</v>
      </c>
      <c r="G962" s="107">
        <f t="shared" si="514"/>
        <v>2.8531119649648495E-3</v>
      </c>
      <c r="H962" s="108">
        <f t="shared" si="527"/>
        <v>45859</v>
      </c>
      <c r="I962" s="108">
        <f t="shared" si="515"/>
        <v>45859</v>
      </c>
      <c r="J962" s="109">
        <f t="shared" si="523"/>
        <v>21</v>
      </c>
      <c r="K962" s="109">
        <f t="shared" si="538"/>
        <v>6</v>
      </c>
      <c r="L962" s="8">
        <f t="shared" si="524"/>
        <v>1.00081434</v>
      </c>
      <c r="M962" s="110">
        <f t="shared" si="537"/>
        <v>1.00285311</v>
      </c>
      <c r="N962" s="110">
        <f t="shared" si="532"/>
        <v>1.084900917669567</v>
      </c>
      <c r="O962" s="103">
        <f t="shared" si="536"/>
        <v>1.0857843899999999</v>
      </c>
      <c r="P962" s="103">
        <f t="shared" si="516"/>
        <v>127.58974978000001</v>
      </c>
      <c r="Q962" s="11">
        <f t="shared" si="530"/>
        <v>0</v>
      </c>
      <c r="R962" s="30">
        <f t="shared" si="525"/>
        <v>0</v>
      </c>
      <c r="S962" s="8">
        <f t="shared" si="517"/>
        <v>0</v>
      </c>
      <c r="T962" s="113">
        <f t="shared" si="526"/>
        <v>0.16</v>
      </c>
      <c r="U962" s="111">
        <f t="shared" si="533"/>
        <v>6</v>
      </c>
      <c r="V962" s="111">
        <v>252</v>
      </c>
      <c r="W962" s="110">
        <f t="shared" si="518"/>
        <v>1.003540061</v>
      </c>
      <c r="X962" s="103">
        <f t="shared" si="519"/>
        <v>0.45167549000000001</v>
      </c>
      <c r="Y962" s="103">
        <f t="shared" si="520"/>
        <v>0</v>
      </c>
      <c r="Z962" s="114" t="str">
        <f t="shared" si="528"/>
        <v>A+J=</v>
      </c>
      <c r="AA962" s="108">
        <f t="shared" si="529"/>
        <v>45859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4"/>
      <c r="DR962" s="1"/>
      <c r="DS962" s="1"/>
      <c r="DT962" s="1"/>
      <c r="DU962" s="1"/>
      <c r="DV962" s="1"/>
      <c r="DW962" s="1"/>
    </row>
    <row r="963" spans="1:127" ht="15" x14ac:dyDescent="0.2">
      <c r="A963" s="102">
        <f t="shared" si="521"/>
        <v>45839</v>
      </c>
      <c r="B963" s="103">
        <f t="shared" si="513"/>
        <v>128.13424277000001</v>
      </c>
      <c r="C963" s="180">
        <f t="shared" si="531"/>
        <v>117.50928726169514</v>
      </c>
      <c r="D963" s="104">
        <f t="shared" si="522"/>
        <v>1143.3130000000001</v>
      </c>
      <c r="E963" s="105">
        <f t="shared" si="534"/>
        <v>1146.575</v>
      </c>
      <c r="F963" s="106">
        <f t="shared" si="535"/>
        <v>45797</v>
      </c>
      <c r="G963" s="107">
        <f t="shared" si="514"/>
        <v>2.8531119649648495E-3</v>
      </c>
      <c r="H963" s="108">
        <f t="shared" si="527"/>
        <v>45859</v>
      </c>
      <c r="I963" s="108">
        <f t="shared" si="515"/>
        <v>45859</v>
      </c>
      <c r="J963" s="109">
        <f t="shared" si="523"/>
        <v>21</v>
      </c>
      <c r="K963" s="109">
        <f t="shared" si="538"/>
        <v>7</v>
      </c>
      <c r="L963" s="8">
        <f t="shared" si="524"/>
        <v>1.0009501300000001</v>
      </c>
      <c r="M963" s="110">
        <f t="shared" si="537"/>
        <v>1.00285311</v>
      </c>
      <c r="N963" s="110">
        <f t="shared" si="532"/>
        <v>1.084900917669567</v>
      </c>
      <c r="O963" s="103">
        <f t="shared" si="536"/>
        <v>1.0859317100000001</v>
      </c>
      <c r="P963" s="103">
        <f t="shared" si="516"/>
        <v>127.60706125</v>
      </c>
      <c r="Q963" s="11">
        <f t="shared" si="530"/>
        <v>0</v>
      </c>
      <c r="R963" s="30">
        <f t="shared" si="525"/>
        <v>0</v>
      </c>
      <c r="S963" s="8">
        <f t="shared" si="517"/>
        <v>0</v>
      </c>
      <c r="T963" s="113">
        <f t="shared" si="526"/>
        <v>0.16</v>
      </c>
      <c r="U963" s="111">
        <f t="shared" si="533"/>
        <v>7</v>
      </c>
      <c r="V963" s="111">
        <v>252</v>
      </c>
      <c r="W963" s="110">
        <f t="shared" si="518"/>
        <v>1.004131288</v>
      </c>
      <c r="X963" s="103">
        <f t="shared" si="519"/>
        <v>0.52718151999999996</v>
      </c>
      <c r="Y963" s="103">
        <f t="shared" si="520"/>
        <v>0</v>
      </c>
      <c r="Z963" s="114" t="str">
        <f t="shared" si="528"/>
        <v>A+J=</v>
      </c>
      <c r="AA963" s="108">
        <f t="shared" si="529"/>
        <v>45859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4"/>
      <c r="DR963" s="1"/>
      <c r="DS963" s="1"/>
      <c r="DT963" s="1"/>
      <c r="DU963" s="1"/>
      <c r="DV963" s="1"/>
      <c r="DW963" s="1"/>
    </row>
    <row r="964" spans="1:127" ht="15" x14ac:dyDescent="0.2">
      <c r="A964" s="102">
        <f t="shared" si="521"/>
        <v>45840</v>
      </c>
      <c r="B964" s="103">
        <f t="shared" si="513"/>
        <v>128.22712763000001</v>
      </c>
      <c r="C964" s="180">
        <f t="shared" si="531"/>
        <v>117.50928726169514</v>
      </c>
      <c r="D964" s="104">
        <f t="shared" si="522"/>
        <v>1143.3130000000001</v>
      </c>
      <c r="E964" s="105">
        <f t="shared" si="534"/>
        <v>1146.575</v>
      </c>
      <c r="F964" s="106">
        <f t="shared" si="535"/>
        <v>45797</v>
      </c>
      <c r="G964" s="107">
        <f t="shared" si="514"/>
        <v>2.8531119649648495E-3</v>
      </c>
      <c r="H964" s="108">
        <f t="shared" si="527"/>
        <v>45859</v>
      </c>
      <c r="I964" s="108">
        <f t="shared" si="515"/>
        <v>45859</v>
      </c>
      <c r="J964" s="109">
        <f t="shared" si="523"/>
        <v>21</v>
      </c>
      <c r="K964" s="109">
        <f t="shared" si="538"/>
        <v>8</v>
      </c>
      <c r="L964" s="8">
        <f t="shared" si="524"/>
        <v>1.0010859400000001</v>
      </c>
      <c r="M964" s="110">
        <f t="shared" si="537"/>
        <v>1.00285311</v>
      </c>
      <c r="N964" s="110">
        <f t="shared" si="532"/>
        <v>1.084900917669567</v>
      </c>
      <c r="O964" s="103">
        <f t="shared" si="536"/>
        <v>1.0860790499999999</v>
      </c>
      <c r="P964" s="103">
        <f t="shared" si="516"/>
        <v>127.62437507</v>
      </c>
      <c r="Q964" s="11">
        <f t="shared" si="530"/>
        <v>0</v>
      </c>
      <c r="R964" s="30">
        <f t="shared" si="525"/>
        <v>0</v>
      </c>
      <c r="S964" s="8">
        <f t="shared" si="517"/>
        <v>0</v>
      </c>
      <c r="T964" s="113">
        <f t="shared" si="526"/>
        <v>0.16</v>
      </c>
      <c r="U964" s="111">
        <f t="shared" si="533"/>
        <v>8</v>
      </c>
      <c r="V964" s="111">
        <v>252</v>
      </c>
      <c r="W964" s="110">
        <f t="shared" si="518"/>
        <v>1.0047228640000001</v>
      </c>
      <c r="X964" s="103">
        <f t="shared" si="519"/>
        <v>0.60275255999999999</v>
      </c>
      <c r="Y964" s="103">
        <f t="shared" si="520"/>
        <v>0</v>
      </c>
      <c r="Z964" s="114" t="str">
        <f t="shared" si="528"/>
        <v>A+J=</v>
      </c>
      <c r="AA964" s="108">
        <f t="shared" si="529"/>
        <v>45859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4"/>
      <c r="DR964" s="1"/>
      <c r="DS964" s="1"/>
      <c r="DT964" s="1"/>
      <c r="DU964" s="1"/>
      <c r="DV964" s="1"/>
      <c r="DW964" s="1"/>
    </row>
    <row r="965" spans="1:127" ht="15" x14ac:dyDescent="0.2">
      <c r="A965" s="102">
        <f t="shared" si="521"/>
        <v>45841</v>
      </c>
      <c r="B965" s="103">
        <f t="shared" si="513"/>
        <v>128.32007858</v>
      </c>
      <c r="C965" s="180">
        <f t="shared" si="531"/>
        <v>117.50928726169514</v>
      </c>
      <c r="D965" s="104">
        <f t="shared" si="522"/>
        <v>1143.3130000000001</v>
      </c>
      <c r="E965" s="105">
        <f t="shared" si="534"/>
        <v>1146.575</v>
      </c>
      <c r="F965" s="106">
        <f t="shared" si="535"/>
        <v>45797</v>
      </c>
      <c r="G965" s="107">
        <f t="shared" si="514"/>
        <v>2.8531119649648495E-3</v>
      </c>
      <c r="H965" s="108">
        <f t="shared" si="527"/>
        <v>45859</v>
      </c>
      <c r="I965" s="108">
        <f t="shared" si="515"/>
        <v>45859</v>
      </c>
      <c r="J965" s="109">
        <f t="shared" si="523"/>
        <v>21</v>
      </c>
      <c r="K965" s="109">
        <f t="shared" si="538"/>
        <v>9</v>
      </c>
      <c r="L965" s="8">
        <f t="shared" si="524"/>
        <v>1.00122176</v>
      </c>
      <c r="M965" s="110">
        <f t="shared" si="537"/>
        <v>1.00285311</v>
      </c>
      <c r="N965" s="110">
        <f t="shared" si="532"/>
        <v>1.084900917669567</v>
      </c>
      <c r="O965" s="103">
        <f t="shared" si="536"/>
        <v>1.0862263999999999</v>
      </c>
      <c r="P965" s="103">
        <f t="shared" si="516"/>
        <v>127.64169006</v>
      </c>
      <c r="Q965" s="11">
        <f t="shared" si="530"/>
        <v>0</v>
      </c>
      <c r="R965" s="30">
        <f t="shared" si="525"/>
        <v>0</v>
      </c>
      <c r="S965" s="8">
        <f t="shared" si="517"/>
        <v>0</v>
      </c>
      <c r="T965" s="113">
        <f t="shared" si="526"/>
        <v>0.16</v>
      </c>
      <c r="U965" s="111">
        <f t="shared" si="533"/>
        <v>9</v>
      </c>
      <c r="V965" s="111">
        <v>252</v>
      </c>
      <c r="W965" s="110">
        <f t="shared" si="518"/>
        <v>1.005314788</v>
      </c>
      <c r="X965" s="103">
        <f t="shared" si="519"/>
        <v>0.67838852000000005</v>
      </c>
      <c r="Y965" s="103">
        <f t="shared" si="520"/>
        <v>0</v>
      </c>
      <c r="Z965" s="114" t="str">
        <f t="shared" si="528"/>
        <v>A+J=</v>
      </c>
      <c r="AA965" s="108">
        <f t="shared" si="529"/>
        <v>45859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4"/>
      <c r="DR965" s="1"/>
      <c r="DS965" s="1"/>
      <c r="DT965" s="1"/>
      <c r="DU965" s="1"/>
      <c r="DV965" s="1"/>
      <c r="DW965" s="1"/>
    </row>
    <row r="966" spans="1:127" ht="15" x14ac:dyDescent="0.2">
      <c r="A966" s="102">
        <f t="shared" si="521"/>
        <v>45842</v>
      </c>
      <c r="B966" s="103">
        <f t="shared" si="513"/>
        <v>128.41309931000001</v>
      </c>
      <c r="C966" s="180">
        <f t="shared" si="531"/>
        <v>117.50928726169514</v>
      </c>
      <c r="D966" s="104">
        <f t="shared" si="522"/>
        <v>1143.3130000000001</v>
      </c>
      <c r="E966" s="105">
        <f t="shared" si="534"/>
        <v>1146.575</v>
      </c>
      <c r="F966" s="106">
        <f t="shared" si="535"/>
        <v>45797</v>
      </c>
      <c r="G966" s="107">
        <f t="shared" si="514"/>
        <v>2.8531119649648495E-3</v>
      </c>
      <c r="H966" s="108">
        <f t="shared" si="527"/>
        <v>45859</v>
      </c>
      <c r="I966" s="108">
        <f t="shared" si="515"/>
        <v>45859</v>
      </c>
      <c r="J966" s="109">
        <f t="shared" si="523"/>
        <v>21</v>
      </c>
      <c r="K966" s="109">
        <f t="shared" si="538"/>
        <v>10</v>
      </c>
      <c r="L966" s="8">
        <f t="shared" si="524"/>
        <v>1.0013576099999999</v>
      </c>
      <c r="M966" s="110">
        <f t="shared" si="537"/>
        <v>1.00285311</v>
      </c>
      <c r="N966" s="110">
        <f t="shared" si="532"/>
        <v>1.084900917669567</v>
      </c>
      <c r="O966" s="103">
        <f t="shared" si="536"/>
        <v>1.0863737899999999</v>
      </c>
      <c r="P966" s="103">
        <f t="shared" si="516"/>
        <v>127.65900976</v>
      </c>
      <c r="Q966" s="11">
        <f t="shared" si="530"/>
        <v>0</v>
      </c>
      <c r="R966" s="30">
        <f t="shared" si="525"/>
        <v>0</v>
      </c>
      <c r="S966" s="8">
        <f t="shared" si="517"/>
        <v>0</v>
      </c>
      <c r="T966" s="113">
        <f t="shared" si="526"/>
        <v>0.16</v>
      </c>
      <c r="U966" s="111">
        <f t="shared" si="533"/>
        <v>10</v>
      </c>
      <c r="V966" s="111">
        <v>252</v>
      </c>
      <c r="W966" s="110">
        <f t="shared" si="518"/>
        <v>1.005907061</v>
      </c>
      <c r="X966" s="103">
        <f t="shared" si="519"/>
        <v>0.75408955</v>
      </c>
      <c r="Y966" s="103">
        <f t="shared" si="520"/>
        <v>0</v>
      </c>
      <c r="Z966" s="114" t="str">
        <f t="shared" si="528"/>
        <v>A+J=</v>
      </c>
      <c r="AA966" s="108">
        <f t="shared" si="529"/>
        <v>45859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4"/>
      <c r="DR966" s="1"/>
      <c r="DS966" s="1"/>
      <c r="DT966" s="1"/>
      <c r="DU966" s="1"/>
      <c r="DV966" s="1"/>
      <c r="DW966" s="1"/>
    </row>
    <row r="967" spans="1:127" ht="15" x14ac:dyDescent="0.2">
      <c r="A967" s="102">
        <f t="shared" si="521"/>
        <v>45843</v>
      </c>
      <c r="B967" s="103">
        <f t="shared" si="513"/>
        <v>128.50618510999999</v>
      </c>
      <c r="C967" s="180">
        <f t="shared" si="531"/>
        <v>117.50928726169514</v>
      </c>
      <c r="D967" s="104">
        <f t="shared" si="522"/>
        <v>1143.3130000000001</v>
      </c>
      <c r="E967" s="105">
        <f t="shared" si="534"/>
        <v>1146.575</v>
      </c>
      <c r="F967" s="106">
        <f t="shared" si="535"/>
        <v>45797</v>
      </c>
      <c r="G967" s="107">
        <f t="shared" si="514"/>
        <v>2.8531119649648495E-3</v>
      </c>
      <c r="H967" s="108">
        <f t="shared" si="527"/>
        <v>45859</v>
      </c>
      <c r="I967" s="108">
        <f t="shared" si="515"/>
        <v>45859</v>
      </c>
      <c r="J967" s="109">
        <f t="shared" si="523"/>
        <v>21</v>
      </c>
      <c r="K967" s="109">
        <f t="shared" si="538"/>
        <v>11</v>
      </c>
      <c r="L967" s="8">
        <f t="shared" si="524"/>
        <v>1.00149347</v>
      </c>
      <c r="M967" s="110">
        <f t="shared" si="537"/>
        <v>1.00285311</v>
      </c>
      <c r="N967" s="110">
        <f t="shared" si="532"/>
        <v>1.084900917669567</v>
      </c>
      <c r="O967" s="103">
        <f t="shared" si="536"/>
        <v>1.0865211800000001</v>
      </c>
      <c r="P967" s="103">
        <f t="shared" si="516"/>
        <v>127.67632945</v>
      </c>
      <c r="Q967" s="11">
        <f t="shared" si="530"/>
        <v>0</v>
      </c>
      <c r="R967" s="30">
        <f t="shared" si="525"/>
        <v>0</v>
      </c>
      <c r="S967" s="8">
        <f t="shared" si="517"/>
        <v>0</v>
      </c>
      <c r="T967" s="113">
        <f t="shared" si="526"/>
        <v>0.16</v>
      </c>
      <c r="U967" s="111">
        <f t="shared" si="533"/>
        <v>11</v>
      </c>
      <c r="V967" s="111">
        <v>252</v>
      </c>
      <c r="W967" s="110">
        <f t="shared" si="518"/>
        <v>1.0064996829999999</v>
      </c>
      <c r="X967" s="103">
        <f t="shared" si="519"/>
        <v>0.82985565999999999</v>
      </c>
      <c r="Y967" s="103">
        <f t="shared" si="520"/>
        <v>0</v>
      </c>
      <c r="Z967" s="114" t="str">
        <f t="shared" si="528"/>
        <v>A+J=</v>
      </c>
      <c r="AA967" s="108">
        <f t="shared" si="529"/>
        <v>45859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4"/>
      <c r="DR967" s="1"/>
      <c r="DS967" s="1"/>
      <c r="DT967" s="1"/>
      <c r="DU967" s="1"/>
      <c r="DV967" s="1"/>
      <c r="DW967" s="1"/>
    </row>
    <row r="968" spans="1:127" ht="15" x14ac:dyDescent="0.2">
      <c r="A968" s="102">
        <f t="shared" si="521"/>
        <v>45844</v>
      </c>
      <c r="B968" s="103">
        <f t="shared" si="513"/>
        <v>128.50618510999999</v>
      </c>
      <c r="C968" s="180">
        <f t="shared" si="531"/>
        <v>117.50928726169514</v>
      </c>
      <c r="D968" s="104">
        <f t="shared" si="522"/>
        <v>1143.3130000000001</v>
      </c>
      <c r="E968" s="105">
        <f t="shared" si="534"/>
        <v>1146.575</v>
      </c>
      <c r="F968" s="106">
        <f t="shared" si="535"/>
        <v>45797</v>
      </c>
      <c r="G968" s="107">
        <f t="shared" si="514"/>
        <v>2.8531119649648495E-3</v>
      </c>
      <c r="H968" s="108">
        <f t="shared" si="527"/>
        <v>45859</v>
      </c>
      <c r="I968" s="108">
        <f t="shared" si="515"/>
        <v>45859</v>
      </c>
      <c r="J968" s="109">
        <f t="shared" si="523"/>
        <v>21</v>
      </c>
      <c r="K968" s="109">
        <f t="shared" si="538"/>
        <v>11</v>
      </c>
      <c r="L968" s="8">
        <f t="shared" si="524"/>
        <v>1.00149347</v>
      </c>
      <c r="M968" s="110">
        <f t="shared" si="537"/>
        <v>1.00285311</v>
      </c>
      <c r="N968" s="110">
        <f t="shared" si="532"/>
        <v>1.084900917669567</v>
      </c>
      <c r="O968" s="103">
        <f t="shared" si="536"/>
        <v>1.0865211800000001</v>
      </c>
      <c r="P968" s="103">
        <f t="shared" si="516"/>
        <v>127.67632945</v>
      </c>
      <c r="Q968" s="11">
        <f t="shared" si="530"/>
        <v>0</v>
      </c>
      <c r="R968" s="30">
        <f t="shared" si="525"/>
        <v>0</v>
      </c>
      <c r="S968" s="8">
        <f t="shared" si="517"/>
        <v>0</v>
      </c>
      <c r="T968" s="113">
        <f t="shared" si="526"/>
        <v>0.16</v>
      </c>
      <c r="U968" s="111">
        <f t="shared" si="533"/>
        <v>11</v>
      </c>
      <c r="V968" s="111">
        <v>252</v>
      </c>
      <c r="W968" s="110">
        <f t="shared" si="518"/>
        <v>1.0064996829999999</v>
      </c>
      <c r="X968" s="103">
        <f t="shared" si="519"/>
        <v>0.82985565999999999</v>
      </c>
      <c r="Y968" s="103">
        <f t="shared" si="520"/>
        <v>0</v>
      </c>
      <c r="Z968" s="114" t="str">
        <f t="shared" si="528"/>
        <v>A+J=</v>
      </c>
      <c r="AA968" s="108">
        <f t="shared" si="529"/>
        <v>45859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4"/>
      <c r="DR968" s="1"/>
      <c r="DS968" s="1"/>
      <c r="DT968" s="1"/>
      <c r="DU968" s="1"/>
      <c r="DV968" s="1"/>
      <c r="DW968" s="1"/>
    </row>
    <row r="969" spans="1:127" ht="15" x14ac:dyDescent="0.2">
      <c r="A969" s="102">
        <f t="shared" si="521"/>
        <v>45845</v>
      </c>
      <c r="B969" s="103">
        <f t="shared" si="513"/>
        <v>128.50618510999999</v>
      </c>
      <c r="C969" s="180">
        <f t="shared" si="531"/>
        <v>117.50928726169514</v>
      </c>
      <c r="D969" s="104">
        <f t="shared" si="522"/>
        <v>1143.3130000000001</v>
      </c>
      <c r="E969" s="105">
        <f t="shared" si="534"/>
        <v>1146.575</v>
      </c>
      <c r="F969" s="106">
        <f t="shared" si="535"/>
        <v>45797</v>
      </c>
      <c r="G969" s="107">
        <f t="shared" si="514"/>
        <v>2.8531119649648495E-3</v>
      </c>
      <c r="H969" s="108">
        <f t="shared" si="527"/>
        <v>45859</v>
      </c>
      <c r="I969" s="108">
        <f t="shared" si="515"/>
        <v>45859</v>
      </c>
      <c r="J969" s="109">
        <f t="shared" si="523"/>
        <v>21</v>
      </c>
      <c r="K969" s="109">
        <f t="shared" si="538"/>
        <v>11</v>
      </c>
      <c r="L969" s="8">
        <f t="shared" si="524"/>
        <v>1.00149347</v>
      </c>
      <c r="M969" s="110">
        <f t="shared" si="537"/>
        <v>1.00285311</v>
      </c>
      <c r="N969" s="110">
        <f t="shared" si="532"/>
        <v>1.084900917669567</v>
      </c>
      <c r="O969" s="103">
        <f t="shared" si="536"/>
        <v>1.0865211800000001</v>
      </c>
      <c r="P969" s="103">
        <f t="shared" si="516"/>
        <v>127.67632945</v>
      </c>
      <c r="Q969" s="11">
        <f t="shared" si="530"/>
        <v>0</v>
      </c>
      <c r="R969" s="30">
        <f t="shared" si="525"/>
        <v>0</v>
      </c>
      <c r="S969" s="8">
        <f t="shared" si="517"/>
        <v>0</v>
      </c>
      <c r="T969" s="113">
        <f t="shared" si="526"/>
        <v>0.16</v>
      </c>
      <c r="U969" s="111">
        <f t="shared" si="533"/>
        <v>11</v>
      </c>
      <c r="V969" s="111">
        <v>252</v>
      </c>
      <c r="W969" s="110">
        <f t="shared" si="518"/>
        <v>1.0064996829999999</v>
      </c>
      <c r="X969" s="103">
        <f t="shared" si="519"/>
        <v>0.82985565999999999</v>
      </c>
      <c r="Y969" s="103">
        <f t="shared" si="520"/>
        <v>0</v>
      </c>
      <c r="Z969" s="114" t="str">
        <f t="shared" si="528"/>
        <v>A+J=</v>
      </c>
      <c r="AA969" s="108">
        <f t="shared" si="529"/>
        <v>45859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4"/>
      <c r="DR969" s="1"/>
      <c r="DS969" s="1"/>
      <c r="DT969" s="1"/>
      <c r="DU969" s="1"/>
      <c r="DV969" s="1"/>
      <c r="DW969" s="1"/>
    </row>
    <row r="970" spans="1:127" ht="15" x14ac:dyDescent="0.2">
      <c r="A970" s="102">
        <f t="shared" si="521"/>
        <v>45846</v>
      </c>
      <c r="B970" s="103">
        <f t="shared" ref="B970:B1033" si="539">(P970+X970)</f>
        <v>128.59933956</v>
      </c>
      <c r="C970" s="180">
        <f t="shared" si="531"/>
        <v>117.50928726169514</v>
      </c>
      <c r="D970" s="104">
        <f t="shared" si="522"/>
        <v>1143.3130000000001</v>
      </c>
      <c r="E970" s="105">
        <f t="shared" si="534"/>
        <v>1146.575</v>
      </c>
      <c r="F970" s="106">
        <f t="shared" si="535"/>
        <v>45797</v>
      </c>
      <c r="G970" s="107">
        <f t="shared" ref="G970:G1033" si="540">(E970/D970)-1</f>
        <v>2.8531119649648495E-3</v>
      </c>
      <c r="H970" s="108">
        <f t="shared" si="527"/>
        <v>45859</v>
      </c>
      <c r="I970" s="108">
        <f t="shared" ref="I970:I1033" si="541">IF(A970&gt;I969,H970,I969)</f>
        <v>45859</v>
      </c>
      <c r="J970" s="109">
        <f t="shared" si="523"/>
        <v>21</v>
      </c>
      <c r="K970" s="109">
        <f t="shared" si="538"/>
        <v>12</v>
      </c>
      <c r="L970" s="8">
        <f t="shared" si="524"/>
        <v>1.00162935</v>
      </c>
      <c r="M970" s="110">
        <f t="shared" si="537"/>
        <v>1.00285311</v>
      </c>
      <c r="N970" s="110">
        <f t="shared" si="532"/>
        <v>1.084900917669567</v>
      </c>
      <c r="O970" s="103">
        <f t="shared" si="536"/>
        <v>1.0866686000000001</v>
      </c>
      <c r="P970" s="103">
        <f t="shared" ref="P970:P1033" si="542">TRUNC(C970*O970,8)</f>
        <v>127.69365267000001</v>
      </c>
      <c r="Q970" s="11">
        <f t="shared" si="530"/>
        <v>0</v>
      </c>
      <c r="R970" s="30">
        <f t="shared" si="525"/>
        <v>0</v>
      </c>
      <c r="S970" s="8">
        <f t="shared" ref="S970:S1033" si="543">IF(R970&gt;0,TRUNC(R970*P970,8),0)</f>
        <v>0</v>
      </c>
      <c r="T970" s="113">
        <f t="shared" si="526"/>
        <v>0.16</v>
      </c>
      <c r="U970" s="111">
        <f t="shared" si="533"/>
        <v>12</v>
      </c>
      <c r="V970" s="111">
        <v>252</v>
      </c>
      <c r="W970" s="110">
        <f t="shared" ref="W970:W1033" si="544">ROUND((1+T970)^TRUNC((U970/V970),9),9)</f>
        <v>1.007092654</v>
      </c>
      <c r="X970" s="103">
        <f t="shared" ref="X970:X1033" si="545">TRUNC((P970*(W970-1)),8)</f>
        <v>0.90568689000000002</v>
      </c>
      <c r="Y970" s="103">
        <f t="shared" ref="Y970:Y1033" si="546">IF(Q970&gt;0,S970+X970,0)</f>
        <v>0</v>
      </c>
      <c r="Z970" s="114" t="str">
        <f t="shared" si="528"/>
        <v>A+J=</v>
      </c>
      <c r="AA970" s="108">
        <f t="shared" si="529"/>
        <v>45859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4"/>
      <c r="DR970" s="1"/>
      <c r="DS970" s="1"/>
      <c r="DT970" s="1"/>
      <c r="DU970" s="1"/>
      <c r="DV970" s="1"/>
      <c r="DW970" s="1"/>
    </row>
    <row r="971" spans="1:127" ht="15" x14ac:dyDescent="0.2">
      <c r="A971" s="102">
        <f t="shared" ref="A971:A1034" si="547">(A970+1)</f>
        <v>45847</v>
      </c>
      <c r="B971" s="103">
        <f t="shared" si="539"/>
        <v>128.6925603</v>
      </c>
      <c r="C971" s="180">
        <f t="shared" si="531"/>
        <v>117.50928726169514</v>
      </c>
      <c r="D971" s="104">
        <f t="shared" ref="D971:D1034" si="548">IF(E971=E970,D970,E970)</f>
        <v>1143.3130000000001</v>
      </c>
      <c r="E971" s="105">
        <f t="shared" si="534"/>
        <v>1146.575</v>
      </c>
      <c r="F971" s="106">
        <f t="shared" si="535"/>
        <v>45797</v>
      </c>
      <c r="G971" s="107">
        <f t="shared" si="540"/>
        <v>2.8531119649648495E-3</v>
      </c>
      <c r="H971" s="108">
        <f t="shared" si="527"/>
        <v>45859</v>
      </c>
      <c r="I971" s="108">
        <f t="shared" si="541"/>
        <v>45859</v>
      </c>
      <c r="J971" s="109">
        <f t="shared" ref="J971:J1034" si="549">IF(I971=I970,J970,NETWORKDAYS(I970,I971,$AD$171:$AD$502)-1)</f>
        <v>21</v>
      </c>
      <c r="K971" s="109">
        <f t="shared" si="538"/>
        <v>13</v>
      </c>
      <c r="L971" s="8">
        <f t="shared" ref="L971:L1034" si="550">IF(E971&lt;D971,1,TRUNC((E971/D971)^TRUNC((K971/J971),9),8))</f>
        <v>1.0017652500000001</v>
      </c>
      <c r="M971" s="110">
        <f t="shared" si="537"/>
        <v>1.00285311</v>
      </c>
      <c r="N971" s="110">
        <f t="shared" si="532"/>
        <v>1.084900917669567</v>
      </c>
      <c r="O971" s="103">
        <f t="shared" si="536"/>
        <v>1.08681603</v>
      </c>
      <c r="P971" s="103">
        <f t="shared" si="542"/>
        <v>127.71097706</v>
      </c>
      <c r="Q971" s="11">
        <f t="shared" si="530"/>
        <v>0</v>
      </c>
      <c r="R971" s="30">
        <f t="shared" ref="R971:R1034" si="551">IF(Q971&gt;0,VLOOKUP($A971,$AD$10:$AI$165,6),0)</f>
        <v>0</v>
      </c>
      <c r="S971" s="8">
        <f t="shared" si="543"/>
        <v>0</v>
      </c>
      <c r="T971" s="113">
        <f t="shared" ref="T971:T1034" si="552">(T970)</f>
        <v>0.16</v>
      </c>
      <c r="U971" s="111">
        <f t="shared" si="533"/>
        <v>13</v>
      </c>
      <c r="V971" s="111">
        <v>252</v>
      </c>
      <c r="W971" s="110">
        <f t="shared" si="544"/>
        <v>1.0076859739999999</v>
      </c>
      <c r="X971" s="103">
        <f t="shared" si="545"/>
        <v>0.98158323999999997</v>
      </c>
      <c r="Y971" s="103">
        <f t="shared" si="546"/>
        <v>0</v>
      </c>
      <c r="Z971" s="114" t="str">
        <f t="shared" si="528"/>
        <v>A+J=</v>
      </c>
      <c r="AA971" s="108">
        <f t="shared" si="529"/>
        <v>45859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4"/>
      <c r="DR971" s="1"/>
      <c r="DS971" s="1"/>
      <c r="DT971" s="1"/>
      <c r="DU971" s="1"/>
      <c r="DV971" s="1"/>
      <c r="DW971" s="1"/>
    </row>
    <row r="972" spans="1:127" ht="15" x14ac:dyDescent="0.2">
      <c r="A972" s="102">
        <f t="shared" si="547"/>
        <v>45848</v>
      </c>
      <c r="B972" s="103">
        <f t="shared" si="539"/>
        <v>128.78584986999999</v>
      </c>
      <c r="C972" s="180">
        <f t="shared" si="531"/>
        <v>117.50928726169514</v>
      </c>
      <c r="D972" s="104">
        <f t="shared" si="548"/>
        <v>1143.3130000000001</v>
      </c>
      <c r="E972" s="105">
        <f t="shared" si="534"/>
        <v>1146.575</v>
      </c>
      <c r="F972" s="106">
        <f t="shared" si="535"/>
        <v>45797</v>
      </c>
      <c r="G972" s="107">
        <f t="shared" si="540"/>
        <v>2.8531119649648495E-3</v>
      </c>
      <c r="H972" s="108">
        <f t="shared" ref="H972:H1035" si="553">IF(DAY(A972)=H$9,VLOOKUP(A972,AH$118:AN$450,4),H971)</f>
        <v>45859</v>
      </c>
      <c r="I972" s="108">
        <f t="shared" si="541"/>
        <v>45859</v>
      </c>
      <c r="J972" s="109">
        <f t="shared" si="549"/>
        <v>21</v>
      </c>
      <c r="K972" s="109">
        <f t="shared" si="538"/>
        <v>14</v>
      </c>
      <c r="L972" s="8">
        <f t="shared" si="550"/>
        <v>1.00190117</v>
      </c>
      <c r="M972" s="110">
        <f t="shared" si="537"/>
        <v>1.00285311</v>
      </c>
      <c r="N972" s="110">
        <f t="shared" si="532"/>
        <v>1.084900917669567</v>
      </c>
      <c r="O972" s="103">
        <f t="shared" si="536"/>
        <v>1.08696349</v>
      </c>
      <c r="P972" s="103">
        <f t="shared" si="542"/>
        <v>127.72830498</v>
      </c>
      <c r="Q972" s="11">
        <f t="shared" si="530"/>
        <v>0</v>
      </c>
      <c r="R972" s="30">
        <f t="shared" si="551"/>
        <v>0</v>
      </c>
      <c r="S972" s="8">
        <f t="shared" si="543"/>
        <v>0</v>
      </c>
      <c r="T972" s="113">
        <f t="shared" si="552"/>
        <v>0.16</v>
      </c>
      <c r="U972" s="111">
        <f t="shared" si="533"/>
        <v>14</v>
      </c>
      <c r="V972" s="111">
        <v>252</v>
      </c>
      <c r="W972" s="110">
        <f t="shared" si="544"/>
        <v>1.0082796439999999</v>
      </c>
      <c r="X972" s="103">
        <f t="shared" si="545"/>
        <v>1.05754489</v>
      </c>
      <c r="Y972" s="103">
        <f t="shared" si="546"/>
        <v>0</v>
      </c>
      <c r="Z972" s="114" t="str">
        <f t="shared" ref="Z972:Z1035" si="554">IF($Q971&gt;0,VLOOKUP($A971,$AD$10:$AM$165,9),Z971)</f>
        <v>A+J=</v>
      </c>
      <c r="AA972" s="108">
        <f t="shared" ref="AA972:AA1035" si="555">IF($Q971&gt;0,VLOOKUP($A971,$AD$10:$AM$165,10),AA971)</f>
        <v>45859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4"/>
      <c r="DR972" s="1"/>
      <c r="DS972" s="1"/>
      <c r="DT972" s="1"/>
      <c r="DU972" s="1"/>
      <c r="DV972" s="1"/>
      <c r="DW972" s="1"/>
    </row>
    <row r="973" spans="1:127" ht="15" x14ac:dyDescent="0.2">
      <c r="A973" s="102">
        <f t="shared" si="547"/>
        <v>45849</v>
      </c>
      <c r="B973" s="103">
        <f t="shared" si="539"/>
        <v>128.87920591</v>
      </c>
      <c r="C973" s="180">
        <f t="shared" si="531"/>
        <v>117.50928726169514</v>
      </c>
      <c r="D973" s="104">
        <f t="shared" si="548"/>
        <v>1143.3130000000001</v>
      </c>
      <c r="E973" s="105">
        <f t="shared" si="534"/>
        <v>1146.575</v>
      </c>
      <c r="F973" s="106">
        <f t="shared" si="535"/>
        <v>45797</v>
      </c>
      <c r="G973" s="107">
        <f t="shared" si="540"/>
        <v>2.8531119649648495E-3</v>
      </c>
      <c r="H973" s="108">
        <f t="shared" si="553"/>
        <v>45859</v>
      </c>
      <c r="I973" s="108">
        <f t="shared" si="541"/>
        <v>45859</v>
      </c>
      <c r="J973" s="109">
        <f t="shared" si="549"/>
        <v>21</v>
      </c>
      <c r="K973" s="109">
        <f t="shared" si="538"/>
        <v>15</v>
      </c>
      <c r="L973" s="8">
        <f t="shared" si="550"/>
        <v>1.0020370999999999</v>
      </c>
      <c r="M973" s="110">
        <f t="shared" si="537"/>
        <v>1.00285311</v>
      </c>
      <c r="N973" s="110">
        <f t="shared" si="532"/>
        <v>1.084900917669567</v>
      </c>
      <c r="O973" s="103">
        <f t="shared" si="536"/>
        <v>1.08711096</v>
      </c>
      <c r="P973" s="103">
        <f t="shared" si="542"/>
        <v>127.74563408</v>
      </c>
      <c r="Q973" s="11">
        <f t="shared" ref="Q973:Q1036" si="556">IF(VLOOKUP(A973,AD$10:AK$165,8)=VLOOKUP(A972,AD$10:AK$165,8),0,VLOOKUP(A973,AD$10:AK$165,8))</f>
        <v>0</v>
      </c>
      <c r="R973" s="30">
        <f t="shared" si="551"/>
        <v>0</v>
      </c>
      <c r="S973" s="8">
        <f t="shared" si="543"/>
        <v>0</v>
      </c>
      <c r="T973" s="113">
        <f t="shared" si="552"/>
        <v>0.16</v>
      </c>
      <c r="U973" s="111">
        <f t="shared" si="533"/>
        <v>15</v>
      </c>
      <c r="V973" s="111">
        <v>252</v>
      </c>
      <c r="W973" s="110">
        <f t="shared" si="544"/>
        <v>1.008873664</v>
      </c>
      <c r="X973" s="103">
        <f t="shared" si="545"/>
        <v>1.1335718299999999</v>
      </c>
      <c r="Y973" s="103">
        <f t="shared" si="546"/>
        <v>0</v>
      </c>
      <c r="Z973" s="114" t="str">
        <f t="shared" si="554"/>
        <v>A+J=</v>
      </c>
      <c r="AA973" s="108">
        <f t="shared" si="555"/>
        <v>45859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4"/>
      <c r="DR973" s="1"/>
      <c r="DS973" s="1"/>
      <c r="DT973" s="1"/>
      <c r="DU973" s="1"/>
      <c r="DV973" s="1"/>
      <c r="DW973" s="1"/>
    </row>
    <row r="974" spans="1:127" ht="15" x14ac:dyDescent="0.2">
      <c r="A974" s="102">
        <f t="shared" si="547"/>
        <v>45850</v>
      </c>
      <c r="B974" s="103">
        <f t="shared" si="539"/>
        <v>128.97263186000001</v>
      </c>
      <c r="C974" s="180">
        <f t="shared" si="531"/>
        <v>117.50928726169514</v>
      </c>
      <c r="D974" s="104">
        <f t="shared" si="548"/>
        <v>1143.3130000000001</v>
      </c>
      <c r="E974" s="105">
        <f t="shared" si="534"/>
        <v>1146.575</v>
      </c>
      <c r="F974" s="106">
        <f t="shared" si="535"/>
        <v>45797</v>
      </c>
      <c r="G974" s="107">
        <f t="shared" si="540"/>
        <v>2.8531119649648495E-3</v>
      </c>
      <c r="H974" s="108">
        <f t="shared" si="553"/>
        <v>45859</v>
      </c>
      <c r="I974" s="108">
        <f t="shared" si="541"/>
        <v>45859</v>
      </c>
      <c r="J974" s="109">
        <f t="shared" si="549"/>
        <v>21</v>
      </c>
      <c r="K974" s="109">
        <f t="shared" si="538"/>
        <v>16</v>
      </c>
      <c r="L974" s="8">
        <f t="shared" si="550"/>
        <v>1.0021730600000001</v>
      </c>
      <c r="M974" s="110">
        <f t="shared" si="537"/>
        <v>1.00285311</v>
      </c>
      <c r="N974" s="110">
        <f t="shared" si="532"/>
        <v>1.084900917669567</v>
      </c>
      <c r="O974" s="103">
        <f t="shared" si="536"/>
        <v>1.0872584700000001</v>
      </c>
      <c r="P974" s="103">
        <f t="shared" si="542"/>
        <v>127.76296787</v>
      </c>
      <c r="Q974" s="11">
        <f t="shared" si="556"/>
        <v>0</v>
      </c>
      <c r="R974" s="30">
        <f t="shared" si="551"/>
        <v>0</v>
      </c>
      <c r="S974" s="8">
        <f t="shared" si="543"/>
        <v>0</v>
      </c>
      <c r="T974" s="113">
        <f t="shared" si="552"/>
        <v>0.16</v>
      </c>
      <c r="U974" s="111">
        <f t="shared" si="533"/>
        <v>16</v>
      </c>
      <c r="V974" s="111">
        <v>252</v>
      </c>
      <c r="W974" s="110">
        <f t="shared" si="544"/>
        <v>1.0094680330000001</v>
      </c>
      <c r="X974" s="103">
        <f t="shared" si="545"/>
        <v>1.2096639899999999</v>
      </c>
      <c r="Y974" s="103">
        <f t="shared" si="546"/>
        <v>0</v>
      </c>
      <c r="Z974" s="114" t="str">
        <f t="shared" si="554"/>
        <v>A+J=</v>
      </c>
      <c r="AA974" s="108">
        <f t="shared" si="555"/>
        <v>45859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4"/>
      <c r="DR974" s="1"/>
      <c r="DS974" s="1"/>
      <c r="DT974" s="1"/>
      <c r="DU974" s="1"/>
      <c r="DV974" s="1"/>
      <c r="DW974" s="1"/>
    </row>
    <row r="975" spans="1:127" ht="15" x14ac:dyDescent="0.2">
      <c r="A975" s="102">
        <f t="shared" si="547"/>
        <v>45851</v>
      </c>
      <c r="B975" s="103">
        <f t="shared" si="539"/>
        <v>128.97263186000001</v>
      </c>
      <c r="C975" s="180">
        <f t="shared" si="531"/>
        <v>117.50928726169514</v>
      </c>
      <c r="D975" s="104">
        <f t="shared" si="548"/>
        <v>1143.3130000000001</v>
      </c>
      <c r="E975" s="105">
        <f t="shared" si="534"/>
        <v>1146.575</v>
      </c>
      <c r="F975" s="106">
        <f t="shared" si="535"/>
        <v>45797</v>
      </c>
      <c r="G975" s="107">
        <f t="shared" si="540"/>
        <v>2.8531119649648495E-3</v>
      </c>
      <c r="H975" s="108">
        <f t="shared" si="553"/>
        <v>45859</v>
      </c>
      <c r="I975" s="108">
        <f t="shared" si="541"/>
        <v>45859</v>
      </c>
      <c r="J975" s="109">
        <f t="shared" si="549"/>
        <v>21</v>
      </c>
      <c r="K975" s="109">
        <f t="shared" si="538"/>
        <v>16</v>
      </c>
      <c r="L975" s="8">
        <f t="shared" si="550"/>
        <v>1.0021730600000001</v>
      </c>
      <c r="M975" s="110">
        <f t="shared" si="537"/>
        <v>1.00285311</v>
      </c>
      <c r="N975" s="110">
        <f t="shared" si="532"/>
        <v>1.084900917669567</v>
      </c>
      <c r="O975" s="103">
        <f t="shared" si="536"/>
        <v>1.0872584700000001</v>
      </c>
      <c r="P975" s="103">
        <f t="shared" si="542"/>
        <v>127.76296787</v>
      </c>
      <c r="Q975" s="11">
        <f t="shared" si="556"/>
        <v>0</v>
      </c>
      <c r="R975" s="30">
        <f t="shared" si="551"/>
        <v>0</v>
      </c>
      <c r="S975" s="8">
        <f t="shared" si="543"/>
        <v>0</v>
      </c>
      <c r="T975" s="113">
        <f t="shared" si="552"/>
        <v>0.16</v>
      </c>
      <c r="U975" s="111">
        <f t="shared" si="533"/>
        <v>16</v>
      </c>
      <c r="V975" s="111">
        <v>252</v>
      </c>
      <c r="W975" s="110">
        <f t="shared" si="544"/>
        <v>1.0094680330000001</v>
      </c>
      <c r="X975" s="103">
        <f t="shared" si="545"/>
        <v>1.2096639899999999</v>
      </c>
      <c r="Y975" s="103">
        <f t="shared" si="546"/>
        <v>0</v>
      </c>
      <c r="Z975" s="114" t="str">
        <f t="shared" si="554"/>
        <v>A+J=</v>
      </c>
      <c r="AA975" s="108">
        <f t="shared" si="555"/>
        <v>45859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4"/>
      <c r="DR975" s="1"/>
      <c r="DS975" s="1"/>
      <c r="DT975" s="1"/>
      <c r="DU975" s="1"/>
      <c r="DV975" s="1"/>
      <c r="DW975" s="1"/>
    </row>
    <row r="976" spans="1:127" ht="15" x14ac:dyDescent="0.2">
      <c r="A976" s="102">
        <f t="shared" si="547"/>
        <v>45852</v>
      </c>
      <c r="B976" s="103">
        <f t="shared" si="539"/>
        <v>128.97263186000001</v>
      </c>
      <c r="C976" s="180">
        <f t="shared" si="531"/>
        <v>117.50928726169514</v>
      </c>
      <c r="D976" s="104">
        <f t="shared" si="548"/>
        <v>1143.3130000000001</v>
      </c>
      <c r="E976" s="105">
        <f t="shared" si="534"/>
        <v>1146.575</v>
      </c>
      <c r="F976" s="106">
        <f t="shared" si="535"/>
        <v>45797</v>
      </c>
      <c r="G976" s="107">
        <f t="shared" si="540"/>
        <v>2.8531119649648495E-3</v>
      </c>
      <c r="H976" s="108">
        <f t="shared" si="553"/>
        <v>45859</v>
      </c>
      <c r="I976" s="108">
        <f t="shared" si="541"/>
        <v>45859</v>
      </c>
      <c r="J976" s="109">
        <f t="shared" si="549"/>
        <v>21</v>
      </c>
      <c r="K976" s="109">
        <f t="shared" si="538"/>
        <v>16</v>
      </c>
      <c r="L976" s="8">
        <f t="shared" si="550"/>
        <v>1.0021730600000001</v>
      </c>
      <c r="M976" s="110">
        <f t="shared" si="537"/>
        <v>1.00285311</v>
      </c>
      <c r="N976" s="110">
        <f t="shared" si="532"/>
        <v>1.084900917669567</v>
      </c>
      <c r="O976" s="103">
        <f t="shared" si="536"/>
        <v>1.0872584700000001</v>
      </c>
      <c r="P976" s="103">
        <f t="shared" si="542"/>
        <v>127.76296787</v>
      </c>
      <c r="Q976" s="11">
        <f t="shared" si="556"/>
        <v>0</v>
      </c>
      <c r="R976" s="30">
        <f t="shared" si="551"/>
        <v>0</v>
      </c>
      <c r="S976" s="8">
        <f t="shared" si="543"/>
        <v>0</v>
      </c>
      <c r="T976" s="113">
        <f t="shared" si="552"/>
        <v>0.16</v>
      </c>
      <c r="U976" s="111">
        <f t="shared" si="533"/>
        <v>16</v>
      </c>
      <c r="V976" s="111">
        <v>252</v>
      </c>
      <c r="W976" s="110">
        <f t="shared" si="544"/>
        <v>1.0094680330000001</v>
      </c>
      <c r="X976" s="103">
        <f t="shared" si="545"/>
        <v>1.2096639899999999</v>
      </c>
      <c r="Y976" s="103">
        <f t="shared" si="546"/>
        <v>0</v>
      </c>
      <c r="Z976" s="114" t="str">
        <f t="shared" si="554"/>
        <v>A+J=</v>
      </c>
      <c r="AA976" s="108">
        <f t="shared" si="555"/>
        <v>45859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4"/>
      <c r="DR976" s="1"/>
      <c r="DS976" s="1"/>
      <c r="DT976" s="1"/>
      <c r="DU976" s="1"/>
      <c r="DV976" s="1"/>
      <c r="DW976" s="1"/>
    </row>
    <row r="977" spans="1:127" ht="15" x14ac:dyDescent="0.2">
      <c r="A977" s="102">
        <f t="shared" si="547"/>
        <v>45853</v>
      </c>
      <c r="B977" s="103">
        <f t="shared" si="539"/>
        <v>129.06612328</v>
      </c>
      <c r="C977" s="180">
        <f t="shared" si="531"/>
        <v>117.50928726169514</v>
      </c>
      <c r="D977" s="104">
        <f t="shared" si="548"/>
        <v>1143.3130000000001</v>
      </c>
      <c r="E977" s="105">
        <f t="shared" si="534"/>
        <v>1146.575</v>
      </c>
      <c r="F977" s="106">
        <f t="shared" si="535"/>
        <v>45797</v>
      </c>
      <c r="G977" s="107">
        <f t="shared" si="540"/>
        <v>2.8531119649648495E-3</v>
      </c>
      <c r="H977" s="108">
        <f t="shared" si="553"/>
        <v>45859</v>
      </c>
      <c r="I977" s="108">
        <f t="shared" si="541"/>
        <v>45859</v>
      </c>
      <c r="J977" s="109">
        <f t="shared" si="549"/>
        <v>21</v>
      </c>
      <c r="K977" s="109">
        <f t="shared" si="538"/>
        <v>17</v>
      </c>
      <c r="L977" s="8">
        <f t="shared" si="550"/>
        <v>1.0023090299999999</v>
      </c>
      <c r="M977" s="110">
        <f t="shared" si="537"/>
        <v>1.00285311</v>
      </c>
      <c r="N977" s="110">
        <f t="shared" si="532"/>
        <v>1.084900917669567</v>
      </c>
      <c r="O977" s="103">
        <f t="shared" si="536"/>
        <v>1.08740598</v>
      </c>
      <c r="P977" s="103">
        <f t="shared" si="542"/>
        <v>127.78030167</v>
      </c>
      <c r="Q977" s="11">
        <f t="shared" si="556"/>
        <v>0</v>
      </c>
      <c r="R977" s="30">
        <f t="shared" si="551"/>
        <v>0</v>
      </c>
      <c r="S977" s="8">
        <f t="shared" si="543"/>
        <v>0</v>
      </c>
      <c r="T977" s="113">
        <f t="shared" si="552"/>
        <v>0.16</v>
      </c>
      <c r="U977" s="111">
        <f t="shared" si="533"/>
        <v>17</v>
      </c>
      <c r="V977" s="111">
        <v>252</v>
      </c>
      <c r="W977" s="110">
        <f t="shared" si="544"/>
        <v>1.0100627529999999</v>
      </c>
      <c r="X977" s="103">
        <f t="shared" si="545"/>
        <v>1.2858216099999999</v>
      </c>
      <c r="Y977" s="103">
        <f t="shared" si="546"/>
        <v>0</v>
      </c>
      <c r="Z977" s="114" t="str">
        <f t="shared" si="554"/>
        <v>A+J=</v>
      </c>
      <c r="AA977" s="108">
        <f t="shared" si="555"/>
        <v>45859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4"/>
      <c r="DR977" s="1"/>
      <c r="DS977" s="1"/>
      <c r="DT977" s="1"/>
      <c r="DU977" s="1"/>
      <c r="DV977" s="1"/>
      <c r="DW977" s="1"/>
    </row>
    <row r="978" spans="1:127" ht="15" x14ac:dyDescent="0.2">
      <c r="A978" s="102">
        <f t="shared" si="547"/>
        <v>45854</v>
      </c>
      <c r="B978" s="103">
        <f t="shared" si="539"/>
        <v>129.15968359999999</v>
      </c>
      <c r="C978" s="180">
        <f t="shared" ref="C978:C1041" si="557">C977-(S977/O977)</f>
        <v>117.50928726169514</v>
      </c>
      <c r="D978" s="104">
        <f t="shared" si="548"/>
        <v>1143.3130000000001</v>
      </c>
      <c r="E978" s="105">
        <f t="shared" si="534"/>
        <v>1146.575</v>
      </c>
      <c r="F978" s="106">
        <f t="shared" si="535"/>
        <v>45797</v>
      </c>
      <c r="G978" s="107">
        <f t="shared" si="540"/>
        <v>2.8531119649648495E-3</v>
      </c>
      <c r="H978" s="108">
        <f t="shared" si="553"/>
        <v>45859</v>
      </c>
      <c r="I978" s="108">
        <f t="shared" si="541"/>
        <v>45859</v>
      </c>
      <c r="J978" s="109">
        <f t="shared" si="549"/>
        <v>21</v>
      </c>
      <c r="K978" s="109">
        <f t="shared" si="538"/>
        <v>18</v>
      </c>
      <c r="L978" s="8">
        <f t="shared" si="550"/>
        <v>1.0024450199999999</v>
      </c>
      <c r="M978" s="110">
        <f t="shared" si="537"/>
        <v>1.00285311</v>
      </c>
      <c r="N978" s="110">
        <f t="shared" si="532"/>
        <v>1.084900917669567</v>
      </c>
      <c r="O978" s="103">
        <f t="shared" si="536"/>
        <v>1.0875535199999999</v>
      </c>
      <c r="P978" s="103">
        <f t="shared" si="542"/>
        <v>127.79763899</v>
      </c>
      <c r="Q978" s="11">
        <f t="shared" si="556"/>
        <v>0</v>
      </c>
      <c r="R978" s="30">
        <f t="shared" si="551"/>
        <v>0</v>
      </c>
      <c r="S978" s="8">
        <f t="shared" si="543"/>
        <v>0</v>
      </c>
      <c r="T978" s="113">
        <f t="shared" si="552"/>
        <v>0.16</v>
      </c>
      <c r="U978" s="111">
        <f t="shared" si="533"/>
        <v>18</v>
      </c>
      <c r="V978" s="111">
        <v>252</v>
      </c>
      <c r="W978" s="110">
        <f t="shared" si="544"/>
        <v>1.0106578230000001</v>
      </c>
      <c r="X978" s="103">
        <f t="shared" si="545"/>
        <v>1.3620446100000001</v>
      </c>
      <c r="Y978" s="103">
        <f t="shared" si="546"/>
        <v>0</v>
      </c>
      <c r="Z978" s="114" t="str">
        <f t="shared" si="554"/>
        <v>A+J=</v>
      </c>
      <c r="AA978" s="108">
        <f t="shared" si="555"/>
        <v>45859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4"/>
      <c r="DR978" s="1"/>
      <c r="DS978" s="1"/>
      <c r="DT978" s="1"/>
      <c r="DU978" s="1"/>
      <c r="DV978" s="1"/>
      <c r="DW978" s="1"/>
    </row>
    <row r="979" spans="1:127" ht="15" x14ac:dyDescent="0.2">
      <c r="A979" s="102">
        <f t="shared" si="547"/>
        <v>45855</v>
      </c>
      <c r="B979" s="103">
        <f t="shared" si="539"/>
        <v>129.25331059999999</v>
      </c>
      <c r="C979" s="180">
        <f t="shared" si="557"/>
        <v>117.50928726169514</v>
      </c>
      <c r="D979" s="104">
        <f t="shared" si="548"/>
        <v>1143.3130000000001</v>
      </c>
      <c r="E979" s="105">
        <f t="shared" si="534"/>
        <v>1146.575</v>
      </c>
      <c r="F979" s="106">
        <f t="shared" si="535"/>
        <v>45797</v>
      </c>
      <c r="G979" s="107">
        <f t="shared" si="540"/>
        <v>2.8531119649648495E-3</v>
      </c>
      <c r="H979" s="108">
        <f t="shared" si="553"/>
        <v>45859</v>
      </c>
      <c r="I979" s="108">
        <f t="shared" si="541"/>
        <v>45859</v>
      </c>
      <c r="J979" s="109">
        <f t="shared" si="549"/>
        <v>21</v>
      </c>
      <c r="K979" s="109">
        <f t="shared" si="538"/>
        <v>19</v>
      </c>
      <c r="L979" s="8">
        <f t="shared" si="550"/>
        <v>1.00258103</v>
      </c>
      <c r="M979" s="110">
        <f t="shared" si="537"/>
        <v>1.00285311</v>
      </c>
      <c r="N979" s="110">
        <f t="shared" si="532"/>
        <v>1.084900917669567</v>
      </c>
      <c r="O979" s="103">
        <f t="shared" si="536"/>
        <v>1.08770107</v>
      </c>
      <c r="P979" s="103">
        <f t="shared" si="542"/>
        <v>127.81497748</v>
      </c>
      <c r="Q979" s="11">
        <f t="shared" si="556"/>
        <v>0</v>
      </c>
      <c r="R979" s="30">
        <f t="shared" si="551"/>
        <v>0</v>
      </c>
      <c r="S979" s="8">
        <f t="shared" si="543"/>
        <v>0</v>
      </c>
      <c r="T979" s="113">
        <f t="shared" si="552"/>
        <v>0.16</v>
      </c>
      <c r="U979" s="111">
        <f t="shared" si="533"/>
        <v>19</v>
      </c>
      <c r="V979" s="111">
        <v>252</v>
      </c>
      <c r="W979" s="110">
        <f t="shared" si="544"/>
        <v>1.0112532439999999</v>
      </c>
      <c r="X979" s="103">
        <f t="shared" si="545"/>
        <v>1.43833312</v>
      </c>
      <c r="Y979" s="103">
        <f t="shared" si="546"/>
        <v>0</v>
      </c>
      <c r="Z979" s="114" t="str">
        <f t="shared" si="554"/>
        <v>A+J=</v>
      </c>
      <c r="AA979" s="108">
        <f t="shared" si="555"/>
        <v>45859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4"/>
      <c r="DR979" s="1"/>
      <c r="DS979" s="1"/>
      <c r="DT979" s="1"/>
      <c r="DU979" s="1"/>
      <c r="DV979" s="1"/>
      <c r="DW979" s="1"/>
    </row>
    <row r="980" spans="1:127" ht="15" x14ac:dyDescent="0.2">
      <c r="A980" s="102">
        <f t="shared" si="547"/>
        <v>45856</v>
      </c>
      <c r="B980" s="103">
        <f t="shared" si="539"/>
        <v>129.34700658</v>
      </c>
      <c r="C980" s="180">
        <f t="shared" si="557"/>
        <v>117.50928726169514</v>
      </c>
      <c r="D980" s="104">
        <f t="shared" si="548"/>
        <v>1143.3130000000001</v>
      </c>
      <c r="E980" s="105">
        <f t="shared" si="534"/>
        <v>1146.575</v>
      </c>
      <c r="F980" s="106">
        <f t="shared" si="535"/>
        <v>45797</v>
      </c>
      <c r="G980" s="107">
        <f t="shared" si="540"/>
        <v>2.8531119649648495E-3</v>
      </c>
      <c r="H980" s="108">
        <f t="shared" si="553"/>
        <v>45859</v>
      </c>
      <c r="I980" s="108">
        <f t="shared" si="541"/>
        <v>45859</v>
      </c>
      <c r="J980" s="109">
        <f t="shared" si="549"/>
        <v>21</v>
      </c>
      <c r="K980" s="109">
        <f t="shared" si="538"/>
        <v>20</v>
      </c>
      <c r="L980" s="8">
        <f t="shared" si="550"/>
        <v>1.0027170599999999</v>
      </c>
      <c r="M980" s="110">
        <f t="shared" si="537"/>
        <v>1.00285311</v>
      </c>
      <c r="N980" s="110">
        <f t="shared" si="532"/>
        <v>1.084900917669567</v>
      </c>
      <c r="O980" s="103">
        <f t="shared" si="536"/>
        <v>1.08784865</v>
      </c>
      <c r="P980" s="103">
        <f t="shared" si="542"/>
        <v>127.83231951</v>
      </c>
      <c r="Q980" s="11">
        <f t="shared" si="556"/>
        <v>0</v>
      </c>
      <c r="R980" s="30">
        <f t="shared" si="551"/>
        <v>0</v>
      </c>
      <c r="S980" s="8">
        <f t="shared" si="543"/>
        <v>0</v>
      </c>
      <c r="T980" s="113">
        <f t="shared" si="552"/>
        <v>0.16</v>
      </c>
      <c r="U980" s="111">
        <f t="shared" si="533"/>
        <v>20</v>
      </c>
      <c r="V980" s="111">
        <v>252</v>
      </c>
      <c r="W980" s="110">
        <f t="shared" si="544"/>
        <v>1.0118490149999999</v>
      </c>
      <c r="X980" s="103">
        <f t="shared" si="545"/>
        <v>1.5146870699999999</v>
      </c>
      <c r="Y980" s="103">
        <f t="shared" si="546"/>
        <v>0</v>
      </c>
      <c r="Z980" s="114" t="str">
        <f t="shared" si="554"/>
        <v>A+J=</v>
      </c>
      <c r="AA980" s="108">
        <f t="shared" si="555"/>
        <v>45859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4"/>
      <c r="DR980" s="1"/>
      <c r="DS980" s="1"/>
      <c r="DT980" s="1"/>
      <c r="DU980" s="1"/>
      <c r="DV980" s="1"/>
      <c r="DW980" s="1"/>
    </row>
    <row r="981" spans="1:127" ht="15" x14ac:dyDescent="0.2">
      <c r="A981" s="102">
        <f t="shared" si="547"/>
        <v>45857</v>
      </c>
      <c r="B981" s="103">
        <f t="shared" si="539"/>
        <v>129.44077059</v>
      </c>
      <c r="C981" s="180">
        <f t="shared" si="557"/>
        <v>117.50928726169514</v>
      </c>
      <c r="D981" s="104">
        <f t="shared" si="548"/>
        <v>1143.3130000000001</v>
      </c>
      <c r="E981" s="105">
        <f t="shared" si="534"/>
        <v>1146.575</v>
      </c>
      <c r="F981" s="106">
        <f t="shared" si="535"/>
        <v>45797</v>
      </c>
      <c r="G981" s="107">
        <f t="shared" si="540"/>
        <v>2.8531119649648495E-3</v>
      </c>
      <c r="H981" s="108">
        <f t="shared" si="553"/>
        <v>45859</v>
      </c>
      <c r="I981" s="108">
        <f t="shared" si="541"/>
        <v>45859</v>
      </c>
      <c r="J981" s="109">
        <f t="shared" si="549"/>
        <v>21</v>
      </c>
      <c r="K981" s="109">
        <f t="shared" si="538"/>
        <v>21</v>
      </c>
      <c r="L981" s="8">
        <f t="shared" si="550"/>
        <v>1.00285311</v>
      </c>
      <c r="M981" s="110">
        <f t="shared" si="537"/>
        <v>1.00285311</v>
      </c>
      <c r="N981" s="110">
        <f t="shared" si="532"/>
        <v>1.084900917669567</v>
      </c>
      <c r="O981" s="103">
        <f t="shared" si="536"/>
        <v>1.08799625</v>
      </c>
      <c r="P981" s="103">
        <f t="shared" si="542"/>
        <v>127.84966387999999</v>
      </c>
      <c r="Q981" s="11">
        <f t="shared" si="556"/>
        <v>0</v>
      </c>
      <c r="R981" s="30">
        <f t="shared" si="551"/>
        <v>0</v>
      </c>
      <c r="S981" s="8">
        <f t="shared" si="543"/>
        <v>0</v>
      </c>
      <c r="T981" s="113">
        <f t="shared" si="552"/>
        <v>0.16</v>
      </c>
      <c r="U981" s="111">
        <f t="shared" si="533"/>
        <v>21</v>
      </c>
      <c r="V981" s="111">
        <v>252</v>
      </c>
      <c r="W981" s="110">
        <f t="shared" si="544"/>
        <v>1.0124451379999999</v>
      </c>
      <c r="X981" s="103">
        <f t="shared" si="545"/>
        <v>1.59110671</v>
      </c>
      <c r="Y981" s="103">
        <f t="shared" si="546"/>
        <v>0</v>
      </c>
      <c r="Z981" s="114" t="str">
        <f t="shared" si="554"/>
        <v>A+J=</v>
      </c>
      <c r="AA981" s="108">
        <f t="shared" si="555"/>
        <v>45859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4"/>
      <c r="DR981" s="1"/>
      <c r="DS981" s="1"/>
      <c r="DT981" s="1"/>
      <c r="DU981" s="1"/>
      <c r="DV981" s="1"/>
      <c r="DW981" s="1"/>
    </row>
    <row r="982" spans="1:127" ht="15" x14ac:dyDescent="0.2">
      <c r="A982" s="102">
        <f t="shared" si="547"/>
        <v>45858</v>
      </c>
      <c r="B982" s="103">
        <f t="shared" si="539"/>
        <v>129.44077059</v>
      </c>
      <c r="C982" s="180">
        <f t="shared" si="557"/>
        <v>117.50928726169514</v>
      </c>
      <c r="D982" s="104">
        <f t="shared" si="548"/>
        <v>1143.3130000000001</v>
      </c>
      <c r="E982" s="105">
        <f t="shared" si="534"/>
        <v>1146.575</v>
      </c>
      <c r="F982" s="106">
        <f t="shared" si="535"/>
        <v>45797</v>
      </c>
      <c r="G982" s="107">
        <f t="shared" si="540"/>
        <v>2.8531119649648495E-3</v>
      </c>
      <c r="H982" s="108">
        <f t="shared" si="553"/>
        <v>45889</v>
      </c>
      <c r="I982" s="108">
        <f t="shared" si="541"/>
        <v>45859</v>
      </c>
      <c r="J982" s="109">
        <f t="shared" si="549"/>
        <v>21</v>
      </c>
      <c r="K982" s="109">
        <f t="shared" si="538"/>
        <v>21</v>
      </c>
      <c r="L982" s="8">
        <f t="shared" si="550"/>
        <v>1.00285311</v>
      </c>
      <c r="M982" s="110">
        <f t="shared" si="537"/>
        <v>1.00285311</v>
      </c>
      <c r="N982" s="110">
        <f t="shared" si="532"/>
        <v>1.084900917669567</v>
      </c>
      <c r="O982" s="103">
        <f t="shared" si="536"/>
        <v>1.08799625</v>
      </c>
      <c r="P982" s="103">
        <f t="shared" si="542"/>
        <v>127.84966387999999</v>
      </c>
      <c r="Q982" s="11">
        <f t="shared" si="556"/>
        <v>0</v>
      </c>
      <c r="R982" s="30">
        <f t="shared" si="551"/>
        <v>0</v>
      </c>
      <c r="S982" s="8">
        <f t="shared" si="543"/>
        <v>0</v>
      </c>
      <c r="T982" s="113">
        <f t="shared" si="552"/>
        <v>0.16</v>
      </c>
      <c r="U982" s="111">
        <f t="shared" si="533"/>
        <v>21</v>
      </c>
      <c r="V982" s="111">
        <v>252</v>
      </c>
      <c r="W982" s="110">
        <f t="shared" si="544"/>
        <v>1.0124451379999999</v>
      </c>
      <c r="X982" s="103">
        <f t="shared" si="545"/>
        <v>1.59110671</v>
      </c>
      <c r="Y982" s="103">
        <f t="shared" si="546"/>
        <v>0</v>
      </c>
      <c r="Z982" s="114" t="str">
        <f t="shared" si="554"/>
        <v>A+J=</v>
      </c>
      <c r="AA982" s="108">
        <f t="shared" si="555"/>
        <v>45859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4"/>
      <c r="DR982" s="1"/>
      <c r="DS982" s="1"/>
      <c r="DT982" s="1"/>
      <c r="DU982" s="1"/>
      <c r="DV982" s="1"/>
      <c r="DW982" s="1"/>
    </row>
    <row r="983" spans="1:127" ht="15" x14ac:dyDescent="0.2">
      <c r="A983" s="102">
        <f t="shared" si="547"/>
        <v>45859</v>
      </c>
      <c r="B983" s="103">
        <f t="shared" si="539"/>
        <v>129.44077059</v>
      </c>
      <c r="C983" s="180">
        <f t="shared" si="557"/>
        <v>117.50928726169514</v>
      </c>
      <c r="D983" s="104">
        <f t="shared" si="548"/>
        <v>1143.3130000000001</v>
      </c>
      <c r="E983" s="105">
        <f t="shared" si="534"/>
        <v>1146.575</v>
      </c>
      <c r="F983" s="106">
        <f t="shared" si="535"/>
        <v>45797</v>
      </c>
      <c r="G983" s="107">
        <f t="shared" si="540"/>
        <v>2.8531119649648495E-3</v>
      </c>
      <c r="H983" s="108">
        <f t="shared" si="553"/>
        <v>45889</v>
      </c>
      <c r="I983" s="108">
        <f t="shared" si="541"/>
        <v>45859</v>
      </c>
      <c r="J983" s="109">
        <f t="shared" si="549"/>
        <v>21</v>
      </c>
      <c r="K983" s="109">
        <f t="shared" si="538"/>
        <v>21</v>
      </c>
      <c r="L983" s="8">
        <f t="shared" si="550"/>
        <v>1.00285311</v>
      </c>
      <c r="M983" s="110">
        <f t="shared" si="537"/>
        <v>1.00285311</v>
      </c>
      <c r="N983" s="110">
        <f t="shared" si="532"/>
        <v>1.084900917669567</v>
      </c>
      <c r="O983" s="103">
        <f t="shared" si="536"/>
        <v>1.08799625</v>
      </c>
      <c r="P983" s="103">
        <f t="shared" si="542"/>
        <v>127.84966387999999</v>
      </c>
      <c r="Q983" s="11">
        <f t="shared" si="556"/>
        <v>32</v>
      </c>
      <c r="R983" s="30">
        <f t="shared" si="551"/>
        <v>0.115109</v>
      </c>
      <c r="S983" s="8">
        <f t="shared" si="543"/>
        <v>14.716646949999999</v>
      </c>
      <c r="T983" s="113">
        <f t="shared" si="552"/>
        <v>0.16</v>
      </c>
      <c r="U983" s="111">
        <f t="shared" si="533"/>
        <v>21</v>
      </c>
      <c r="V983" s="111">
        <v>252</v>
      </c>
      <c r="W983" s="110">
        <f t="shared" si="544"/>
        <v>1.0124451379999999</v>
      </c>
      <c r="X983" s="103">
        <f t="shared" si="545"/>
        <v>1.59110671</v>
      </c>
      <c r="Y983" s="103">
        <f t="shared" si="546"/>
        <v>16.307753659999999</v>
      </c>
      <c r="Z983" s="114" t="str">
        <f t="shared" si="554"/>
        <v>A+J=</v>
      </c>
      <c r="AA983" s="108">
        <f t="shared" si="555"/>
        <v>45859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4"/>
      <c r="DR983" s="1"/>
      <c r="DS983" s="1"/>
      <c r="DT983" s="1"/>
      <c r="DU983" s="1"/>
      <c r="DV983" s="1"/>
      <c r="DW983" s="1"/>
    </row>
    <row r="984" spans="1:127" ht="15" x14ac:dyDescent="0.2">
      <c r="A984" s="102">
        <f t="shared" si="547"/>
        <v>45860</v>
      </c>
      <c r="B984" s="103">
        <f t="shared" si="539"/>
        <v>113.21432920000001</v>
      </c>
      <c r="C984" s="180">
        <f t="shared" si="557"/>
        <v>103.98291072317306</v>
      </c>
      <c r="D984" s="104">
        <f t="shared" si="548"/>
        <v>1143.3130000000001</v>
      </c>
      <c r="E984" s="105">
        <f t="shared" si="534"/>
        <v>1146.575</v>
      </c>
      <c r="F984" s="106">
        <f t="shared" si="535"/>
        <v>45829</v>
      </c>
      <c r="G984" s="107">
        <f t="shared" si="540"/>
        <v>2.8531119649648495E-3</v>
      </c>
      <c r="H984" s="108">
        <f t="shared" si="553"/>
        <v>45889</v>
      </c>
      <c r="I984" s="108">
        <f t="shared" si="541"/>
        <v>45889</v>
      </c>
      <c r="J984" s="109">
        <f t="shared" si="549"/>
        <v>22</v>
      </c>
      <c r="K984" s="109">
        <f t="shared" si="538"/>
        <v>1</v>
      </c>
      <c r="L984" s="8">
        <f t="shared" si="550"/>
        <v>1.0001295100000001</v>
      </c>
      <c r="M984" s="110">
        <f t="shared" si="537"/>
        <v>1.00285311</v>
      </c>
      <c r="N984" s="110">
        <f t="shared" si="532"/>
        <v>1.0879962593267791</v>
      </c>
      <c r="O984" s="103">
        <f t="shared" si="536"/>
        <v>1.08813716</v>
      </c>
      <c r="P984" s="103">
        <f t="shared" si="542"/>
        <v>113.14766916000001</v>
      </c>
      <c r="Q984" s="11">
        <f t="shared" si="556"/>
        <v>0</v>
      </c>
      <c r="R984" s="30">
        <f t="shared" si="551"/>
        <v>0</v>
      </c>
      <c r="S984" s="8">
        <f t="shared" si="543"/>
        <v>0</v>
      </c>
      <c r="T984" s="113">
        <f t="shared" si="552"/>
        <v>0.16</v>
      </c>
      <c r="U984" s="111">
        <f t="shared" si="533"/>
        <v>1</v>
      </c>
      <c r="V984" s="111">
        <v>252</v>
      </c>
      <c r="W984" s="110">
        <f t="shared" si="544"/>
        <v>1.0005891419999999</v>
      </c>
      <c r="X984" s="103">
        <f t="shared" si="545"/>
        <v>6.6660040000000004E-2</v>
      </c>
      <c r="Y984" s="103">
        <f t="shared" si="546"/>
        <v>0</v>
      </c>
      <c r="Z984" s="114" t="str">
        <f t="shared" si="554"/>
        <v>A+J=</v>
      </c>
      <c r="AA984" s="108">
        <f t="shared" si="555"/>
        <v>45889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4"/>
      <c r="DR984" s="1"/>
      <c r="DS984" s="1"/>
      <c r="DT984" s="1"/>
      <c r="DU984" s="1"/>
      <c r="DV984" s="1"/>
      <c r="DW984" s="1"/>
    </row>
    <row r="985" spans="1:127" ht="15" x14ac:dyDescent="0.2">
      <c r="A985" s="102">
        <f t="shared" si="547"/>
        <v>45861</v>
      </c>
      <c r="B985" s="103">
        <f t="shared" si="539"/>
        <v>113.29569893</v>
      </c>
      <c r="C985" s="180">
        <f t="shared" si="557"/>
        <v>103.98291072317306</v>
      </c>
      <c r="D985" s="104">
        <f t="shared" si="548"/>
        <v>1143.3130000000001</v>
      </c>
      <c r="E985" s="105">
        <f t="shared" si="534"/>
        <v>1146.575</v>
      </c>
      <c r="F985" s="106">
        <f t="shared" si="535"/>
        <v>45829</v>
      </c>
      <c r="G985" s="107">
        <f t="shared" si="540"/>
        <v>2.8531119649648495E-3</v>
      </c>
      <c r="H985" s="108">
        <f t="shared" si="553"/>
        <v>45889</v>
      </c>
      <c r="I985" s="108">
        <f t="shared" si="541"/>
        <v>45889</v>
      </c>
      <c r="J985" s="109">
        <f t="shared" si="549"/>
        <v>22</v>
      </c>
      <c r="K985" s="109">
        <f t="shared" si="538"/>
        <v>2</v>
      </c>
      <c r="L985" s="8">
        <f t="shared" si="550"/>
        <v>1.00025903</v>
      </c>
      <c r="M985" s="110">
        <f t="shared" si="537"/>
        <v>1.00285311</v>
      </c>
      <c r="N985" s="110">
        <f t="shared" si="532"/>
        <v>1.0879962593267791</v>
      </c>
      <c r="O985" s="103">
        <f t="shared" si="536"/>
        <v>1.08827808</v>
      </c>
      <c r="P985" s="103">
        <f t="shared" si="542"/>
        <v>113.16232243</v>
      </c>
      <c r="Q985" s="11">
        <f t="shared" si="556"/>
        <v>0</v>
      </c>
      <c r="R985" s="30">
        <f t="shared" si="551"/>
        <v>0</v>
      </c>
      <c r="S985" s="8">
        <f t="shared" si="543"/>
        <v>0</v>
      </c>
      <c r="T985" s="113">
        <f t="shared" si="552"/>
        <v>0.16</v>
      </c>
      <c r="U985" s="111">
        <f t="shared" si="533"/>
        <v>2</v>
      </c>
      <c r="V985" s="111">
        <v>252</v>
      </c>
      <c r="W985" s="110">
        <f t="shared" si="544"/>
        <v>1.0011786300000001</v>
      </c>
      <c r="X985" s="103">
        <f t="shared" si="545"/>
        <v>0.13337650000000001</v>
      </c>
      <c r="Y985" s="103">
        <f t="shared" si="546"/>
        <v>0</v>
      </c>
      <c r="Z985" s="114" t="str">
        <f t="shared" si="554"/>
        <v>A+J=</v>
      </c>
      <c r="AA985" s="108">
        <f t="shared" si="555"/>
        <v>45889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4"/>
      <c r="DR985" s="1"/>
      <c r="DS985" s="1"/>
      <c r="DT985" s="1"/>
      <c r="DU985" s="1"/>
      <c r="DV985" s="1"/>
      <c r="DW985" s="1"/>
    </row>
    <row r="986" spans="1:127" ht="15" x14ac:dyDescent="0.2">
      <c r="A986" s="102">
        <f t="shared" si="547"/>
        <v>45862</v>
      </c>
      <c r="B986" s="103">
        <f t="shared" si="539"/>
        <v>113.37712857</v>
      </c>
      <c r="C986" s="180">
        <f t="shared" si="557"/>
        <v>103.98291072317306</v>
      </c>
      <c r="D986" s="104">
        <f t="shared" si="548"/>
        <v>1143.3130000000001</v>
      </c>
      <c r="E986" s="105">
        <f t="shared" si="534"/>
        <v>1146.575</v>
      </c>
      <c r="F986" s="106">
        <f t="shared" si="535"/>
        <v>45829</v>
      </c>
      <c r="G986" s="107">
        <f t="shared" si="540"/>
        <v>2.8531119649648495E-3</v>
      </c>
      <c r="H986" s="108">
        <f t="shared" si="553"/>
        <v>45889</v>
      </c>
      <c r="I986" s="108">
        <f t="shared" si="541"/>
        <v>45889</v>
      </c>
      <c r="J986" s="109">
        <f t="shared" si="549"/>
        <v>22</v>
      </c>
      <c r="K986" s="109">
        <f t="shared" si="538"/>
        <v>3</v>
      </c>
      <c r="L986" s="8">
        <f t="shared" si="550"/>
        <v>1.0003885800000001</v>
      </c>
      <c r="M986" s="110">
        <f t="shared" si="537"/>
        <v>1.00285311</v>
      </c>
      <c r="N986" s="110">
        <f t="shared" si="532"/>
        <v>1.0879962593267791</v>
      </c>
      <c r="O986" s="103">
        <f t="shared" si="536"/>
        <v>1.0884190300000001</v>
      </c>
      <c r="P986" s="103">
        <f t="shared" si="542"/>
        <v>113.17697882</v>
      </c>
      <c r="Q986" s="11">
        <f t="shared" si="556"/>
        <v>0</v>
      </c>
      <c r="R986" s="30">
        <f t="shared" si="551"/>
        <v>0</v>
      </c>
      <c r="S986" s="8">
        <f t="shared" si="543"/>
        <v>0</v>
      </c>
      <c r="T986" s="113">
        <f t="shared" si="552"/>
        <v>0.16</v>
      </c>
      <c r="U986" s="111">
        <f t="shared" si="533"/>
        <v>3</v>
      </c>
      <c r="V986" s="111">
        <v>252</v>
      </c>
      <c r="W986" s="110">
        <f t="shared" si="544"/>
        <v>1.001768467</v>
      </c>
      <c r="X986" s="103">
        <f t="shared" si="545"/>
        <v>0.20014974999999999</v>
      </c>
      <c r="Y986" s="103">
        <f t="shared" si="546"/>
        <v>0</v>
      </c>
      <c r="Z986" s="114" t="str">
        <f t="shared" si="554"/>
        <v>A+J=</v>
      </c>
      <c r="AA986" s="108">
        <f t="shared" si="555"/>
        <v>45889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4"/>
      <c r="DR986" s="1"/>
      <c r="DS986" s="1"/>
      <c r="DT986" s="1"/>
      <c r="DU986" s="1"/>
      <c r="DV986" s="1"/>
      <c r="DW986" s="1"/>
    </row>
    <row r="987" spans="1:127" ht="15" x14ac:dyDescent="0.2">
      <c r="A987" s="102">
        <f t="shared" si="547"/>
        <v>45863</v>
      </c>
      <c r="B987" s="103">
        <f t="shared" si="539"/>
        <v>113.4586157</v>
      </c>
      <c r="C987" s="180">
        <f t="shared" si="557"/>
        <v>103.98291072317306</v>
      </c>
      <c r="D987" s="104">
        <f t="shared" si="548"/>
        <v>1143.3130000000001</v>
      </c>
      <c r="E987" s="105">
        <f t="shared" si="534"/>
        <v>1146.575</v>
      </c>
      <c r="F987" s="106">
        <f t="shared" si="535"/>
        <v>45829</v>
      </c>
      <c r="G987" s="107">
        <f t="shared" si="540"/>
        <v>2.8531119649648495E-3</v>
      </c>
      <c r="H987" s="108">
        <f t="shared" si="553"/>
        <v>45889</v>
      </c>
      <c r="I987" s="108">
        <f t="shared" si="541"/>
        <v>45889</v>
      </c>
      <c r="J987" s="109">
        <f t="shared" si="549"/>
        <v>22</v>
      </c>
      <c r="K987" s="109">
        <f t="shared" si="538"/>
        <v>4</v>
      </c>
      <c r="L987" s="8">
        <f t="shared" si="550"/>
        <v>1.0005181400000001</v>
      </c>
      <c r="M987" s="110">
        <f t="shared" si="537"/>
        <v>1.00285311</v>
      </c>
      <c r="N987" s="110">
        <f t="shared" si="532"/>
        <v>1.0879962593267791</v>
      </c>
      <c r="O987" s="103">
        <f t="shared" si="536"/>
        <v>1.08855999</v>
      </c>
      <c r="P987" s="103">
        <f t="shared" si="542"/>
        <v>113.19163625</v>
      </c>
      <c r="Q987" s="11">
        <f t="shared" si="556"/>
        <v>0</v>
      </c>
      <c r="R987" s="30">
        <f t="shared" si="551"/>
        <v>0</v>
      </c>
      <c r="S987" s="8">
        <f t="shared" si="543"/>
        <v>0</v>
      </c>
      <c r="T987" s="113">
        <f t="shared" si="552"/>
        <v>0.16</v>
      </c>
      <c r="U987" s="111">
        <f t="shared" si="533"/>
        <v>4</v>
      </c>
      <c r="V987" s="111">
        <v>252</v>
      </c>
      <c r="W987" s="110">
        <f t="shared" si="544"/>
        <v>1.0023586499999999</v>
      </c>
      <c r="X987" s="103">
        <f t="shared" si="545"/>
        <v>0.26697945000000001</v>
      </c>
      <c r="Y987" s="103">
        <f t="shared" si="546"/>
        <v>0</v>
      </c>
      <c r="Z987" s="114" t="str">
        <f t="shared" si="554"/>
        <v>A+J=</v>
      </c>
      <c r="AA987" s="108">
        <f t="shared" si="555"/>
        <v>45889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4"/>
      <c r="DR987" s="1"/>
      <c r="DS987" s="1"/>
      <c r="DT987" s="1"/>
      <c r="DU987" s="1"/>
      <c r="DV987" s="1"/>
      <c r="DW987" s="1"/>
    </row>
    <row r="988" spans="1:127" ht="15" x14ac:dyDescent="0.2">
      <c r="A988" s="102">
        <f t="shared" si="547"/>
        <v>45864</v>
      </c>
      <c r="B988" s="103">
        <f t="shared" si="539"/>
        <v>113.54016172</v>
      </c>
      <c r="C988" s="180">
        <f t="shared" si="557"/>
        <v>103.98291072317306</v>
      </c>
      <c r="D988" s="104">
        <f t="shared" si="548"/>
        <v>1143.3130000000001</v>
      </c>
      <c r="E988" s="105">
        <f t="shared" si="534"/>
        <v>1146.575</v>
      </c>
      <c r="F988" s="106">
        <f t="shared" si="535"/>
        <v>45829</v>
      </c>
      <c r="G988" s="107">
        <f t="shared" si="540"/>
        <v>2.8531119649648495E-3</v>
      </c>
      <c r="H988" s="108">
        <f t="shared" si="553"/>
        <v>45889</v>
      </c>
      <c r="I988" s="108">
        <f t="shared" si="541"/>
        <v>45889</v>
      </c>
      <c r="J988" s="109">
        <f t="shared" si="549"/>
        <v>22</v>
      </c>
      <c r="K988" s="109">
        <f t="shared" si="538"/>
        <v>5</v>
      </c>
      <c r="L988" s="8">
        <f t="shared" si="550"/>
        <v>1.0006477199999999</v>
      </c>
      <c r="M988" s="110">
        <f t="shared" si="537"/>
        <v>1.00285311</v>
      </c>
      <c r="N988" s="110">
        <f t="shared" si="532"/>
        <v>1.0879962593267791</v>
      </c>
      <c r="O988" s="103">
        <f t="shared" si="536"/>
        <v>1.0887009700000001</v>
      </c>
      <c r="P988" s="103">
        <f t="shared" si="542"/>
        <v>113.20629576</v>
      </c>
      <c r="Q988" s="11">
        <f t="shared" si="556"/>
        <v>0</v>
      </c>
      <c r="R988" s="30">
        <f t="shared" si="551"/>
        <v>0</v>
      </c>
      <c r="S988" s="8">
        <f t="shared" si="543"/>
        <v>0</v>
      </c>
      <c r="T988" s="113">
        <f t="shared" si="552"/>
        <v>0.16</v>
      </c>
      <c r="U988" s="111">
        <f t="shared" si="533"/>
        <v>5</v>
      </c>
      <c r="V988" s="111">
        <v>252</v>
      </c>
      <c r="W988" s="110">
        <f t="shared" si="544"/>
        <v>1.0029491820000001</v>
      </c>
      <c r="X988" s="103">
        <f t="shared" si="545"/>
        <v>0.33386596000000002</v>
      </c>
      <c r="Y988" s="103">
        <f t="shared" si="546"/>
        <v>0</v>
      </c>
      <c r="Z988" s="114" t="str">
        <f t="shared" si="554"/>
        <v>A+J=</v>
      </c>
      <c r="AA988" s="108">
        <f t="shared" si="555"/>
        <v>45889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4"/>
      <c r="DR988" s="1"/>
      <c r="DS988" s="1"/>
      <c r="DT988" s="1"/>
      <c r="DU988" s="1"/>
      <c r="DV988" s="1"/>
      <c r="DW988" s="1"/>
    </row>
    <row r="989" spans="1:127" ht="15" x14ac:dyDescent="0.2">
      <c r="A989" s="102">
        <f t="shared" si="547"/>
        <v>45865</v>
      </c>
      <c r="B989" s="103">
        <f t="shared" si="539"/>
        <v>113.54016172</v>
      </c>
      <c r="C989" s="180">
        <f t="shared" si="557"/>
        <v>103.98291072317306</v>
      </c>
      <c r="D989" s="104">
        <f t="shared" si="548"/>
        <v>1143.3130000000001</v>
      </c>
      <c r="E989" s="105">
        <f t="shared" si="534"/>
        <v>1146.575</v>
      </c>
      <c r="F989" s="106">
        <f t="shared" si="535"/>
        <v>45829</v>
      </c>
      <c r="G989" s="107">
        <f t="shared" si="540"/>
        <v>2.8531119649648495E-3</v>
      </c>
      <c r="H989" s="108">
        <f t="shared" si="553"/>
        <v>45889</v>
      </c>
      <c r="I989" s="108">
        <f t="shared" si="541"/>
        <v>45889</v>
      </c>
      <c r="J989" s="109">
        <f t="shared" si="549"/>
        <v>22</v>
      </c>
      <c r="K989" s="109">
        <f t="shared" si="538"/>
        <v>5</v>
      </c>
      <c r="L989" s="8">
        <f t="shared" si="550"/>
        <v>1.0006477199999999</v>
      </c>
      <c r="M989" s="110">
        <f t="shared" si="537"/>
        <v>1.00285311</v>
      </c>
      <c r="N989" s="110">
        <f t="shared" si="532"/>
        <v>1.0879962593267791</v>
      </c>
      <c r="O989" s="103">
        <f t="shared" si="536"/>
        <v>1.0887009700000001</v>
      </c>
      <c r="P989" s="103">
        <f t="shared" si="542"/>
        <v>113.20629576</v>
      </c>
      <c r="Q989" s="11">
        <f t="shared" si="556"/>
        <v>0</v>
      </c>
      <c r="R989" s="30">
        <f t="shared" si="551"/>
        <v>0</v>
      </c>
      <c r="S989" s="8">
        <f t="shared" si="543"/>
        <v>0</v>
      </c>
      <c r="T989" s="113">
        <f t="shared" si="552"/>
        <v>0.16</v>
      </c>
      <c r="U989" s="111">
        <f t="shared" si="533"/>
        <v>5</v>
      </c>
      <c r="V989" s="111">
        <v>252</v>
      </c>
      <c r="W989" s="110">
        <f t="shared" si="544"/>
        <v>1.0029491820000001</v>
      </c>
      <c r="X989" s="103">
        <f t="shared" si="545"/>
        <v>0.33386596000000002</v>
      </c>
      <c r="Y989" s="103">
        <f t="shared" si="546"/>
        <v>0</v>
      </c>
      <c r="Z989" s="114" t="str">
        <f t="shared" si="554"/>
        <v>A+J=</v>
      </c>
      <c r="AA989" s="108">
        <f t="shared" si="555"/>
        <v>45889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4"/>
      <c r="DR989" s="1"/>
      <c r="DS989" s="1"/>
      <c r="DT989" s="1"/>
      <c r="DU989" s="1"/>
      <c r="DV989" s="1"/>
      <c r="DW989" s="1"/>
    </row>
    <row r="990" spans="1:127" ht="15" x14ac:dyDescent="0.2">
      <c r="A990" s="102">
        <f t="shared" si="547"/>
        <v>45866</v>
      </c>
      <c r="B990" s="103">
        <f t="shared" si="539"/>
        <v>113.54016172</v>
      </c>
      <c r="C990" s="180">
        <f t="shared" si="557"/>
        <v>103.98291072317306</v>
      </c>
      <c r="D990" s="104">
        <f t="shared" si="548"/>
        <v>1143.3130000000001</v>
      </c>
      <c r="E990" s="105">
        <f t="shared" si="534"/>
        <v>1146.575</v>
      </c>
      <c r="F990" s="106">
        <f t="shared" si="535"/>
        <v>45829</v>
      </c>
      <c r="G990" s="107">
        <f t="shared" si="540"/>
        <v>2.8531119649648495E-3</v>
      </c>
      <c r="H990" s="108">
        <f t="shared" si="553"/>
        <v>45889</v>
      </c>
      <c r="I990" s="108">
        <f t="shared" si="541"/>
        <v>45889</v>
      </c>
      <c r="J990" s="109">
        <f t="shared" si="549"/>
        <v>22</v>
      </c>
      <c r="K990" s="109">
        <f t="shared" si="538"/>
        <v>5</v>
      </c>
      <c r="L990" s="8">
        <f t="shared" si="550"/>
        <v>1.0006477199999999</v>
      </c>
      <c r="M990" s="110">
        <f t="shared" si="537"/>
        <v>1.00285311</v>
      </c>
      <c r="N990" s="110">
        <f t="shared" si="532"/>
        <v>1.0879962593267791</v>
      </c>
      <c r="O990" s="103">
        <f t="shared" si="536"/>
        <v>1.0887009700000001</v>
      </c>
      <c r="P990" s="103">
        <f t="shared" si="542"/>
        <v>113.20629576</v>
      </c>
      <c r="Q990" s="11">
        <f t="shared" si="556"/>
        <v>0</v>
      </c>
      <c r="R990" s="30">
        <f t="shared" si="551"/>
        <v>0</v>
      </c>
      <c r="S990" s="8">
        <f t="shared" si="543"/>
        <v>0</v>
      </c>
      <c r="T990" s="113">
        <f t="shared" si="552"/>
        <v>0.16</v>
      </c>
      <c r="U990" s="111">
        <f t="shared" si="533"/>
        <v>5</v>
      </c>
      <c r="V990" s="111">
        <v>252</v>
      </c>
      <c r="W990" s="110">
        <f t="shared" si="544"/>
        <v>1.0029491820000001</v>
      </c>
      <c r="X990" s="103">
        <f t="shared" si="545"/>
        <v>0.33386596000000002</v>
      </c>
      <c r="Y990" s="103">
        <f t="shared" si="546"/>
        <v>0</v>
      </c>
      <c r="Z990" s="114" t="str">
        <f t="shared" si="554"/>
        <v>A+J=</v>
      </c>
      <c r="AA990" s="108">
        <f t="shared" si="555"/>
        <v>45889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4"/>
      <c r="DR990" s="1"/>
      <c r="DS990" s="1"/>
      <c r="DT990" s="1"/>
      <c r="DU990" s="1"/>
      <c r="DV990" s="1"/>
      <c r="DW990" s="1"/>
    </row>
    <row r="991" spans="1:127" ht="15" x14ac:dyDescent="0.2">
      <c r="A991" s="102">
        <f t="shared" si="547"/>
        <v>45867</v>
      </c>
      <c r="B991" s="103">
        <f t="shared" si="539"/>
        <v>113.6217654</v>
      </c>
      <c r="C991" s="180">
        <f t="shared" si="557"/>
        <v>103.98291072317306</v>
      </c>
      <c r="D991" s="104">
        <f t="shared" si="548"/>
        <v>1143.3130000000001</v>
      </c>
      <c r="E991" s="105">
        <f t="shared" si="534"/>
        <v>1146.575</v>
      </c>
      <c r="F991" s="106">
        <f t="shared" si="535"/>
        <v>45829</v>
      </c>
      <c r="G991" s="107">
        <f t="shared" si="540"/>
        <v>2.8531119649648495E-3</v>
      </c>
      <c r="H991" s="108">
        <f t="shared" si="553"/>
        <v>45889</v>
      </c>
      <c r="I991" s="108">
        <f t="shared" si="541"/>
        <v>45889</v>
      </c>
      <c r="J991" s="109">
        <f t="shared" si="549"/>
        <v>22</v>
      </c>
      <c r="K991" s="109">
        <f t="shared" si="538"/>
        <v>6</v>
      </c>
      <c r="L991" s="8">
        <f t="shared" si="550"/>
        <v>1.0007773099999999</v>
      </c>
      <c r="M991" s="110">
        <f t="shared" si="537"/>
        <v>1.00285311</v>
      </c>
      <c r="N991" s="110">
        <f t="shared" ref="N991:N1054" si="558">IF(I991&gt;I990,N990*M991,N990)</f>
        <v>1.0879962593267791</v>
      </c>
      <c r="O991" s="103">
        <f t="shared" si="536"/>
        <v>1.0888419600000001</v>
      </c>
      <c r="P991" s="103">
        <f t="shared" si="542"/>
        <v>113.22095631000001</v>
      </c>
      <c r="Q991" s="11">
        <f t="shared" si="556"/>
        <v>0</v>
      </c>
      <c r="R991" s="30">
        <f t="shared" si="551"/>
        <v>0</v>
      </c>
      <c r="S991" s="8">
        <f t="shared" si="543"/>
        <v>0</v>
      </c>
      <c r="T991" s="113">
        <f t="shared" si="552"/>
        <v>0.16</v>
      </c>
      <c r="U991" s="111">
        <f t="shared" si="533"/>
        <v>6</v>
      </c>
      <c r="V991" s="111">
        <v>252</v>
      </c>
      <c r="W991" s="110">
        <f t="shared" si="544"/>
        <v>1.003540061</v>
      </c>
      <c r="X991" s="103">
        <f t="shared" si="545"/>
        <v>0.40080908999999998</v>
      </c>
      <c r="Y991" s="103">
        <f t="shared" si="546"/>
        <v>0</v>
      </c>
      <c r="Z991" s="114" t="str">
        <f t="shared" si="554"/>
        <v>A+J=</v>
      </c>
      <c r="AA991" s="108">
        <f t="shared" si="555"/>
        <v>45889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4"/>
      <c r="DR991" s="1"/>
      <c r="DS991" s="1"/>
      <c r="DT991" s="1"/>
      <c r="DU991" s="1"/>
      <c r="DV991" s="1"/>
      <c r="DW991" s="1"/>
    </row>
    <row r="992" spans="1:127" ht="15" x14ac:dyDescent="0.2">
      <c r="A992" s="102">
        <f t="shared" si="547"/>
        <v>45868</v>
      </c>
      <c r="B992" s="103">
        <f t="shared" si="539"/>
        <v>113.70342893</v>
      </c>
      <c r="C992" s="180">
        <f t="shared" si="557"/>
        <v>103.98291072317306</v>
      </c>
      <c r="D992" s="104">
        <f t="shared" si="548"/>
        <v>1143.3130000000001</v>
      </c>
      <c r="E992" s="105">
        <f t="shared" si="534"/>
        <v>1146.575</v>
      </c>
      <c r="F992" s="106">
        <f t="shared" si="535"/>
        <v>45829</v>
      </c>
      <c r="G992" s="107">
        <f t="shared" si="540"/>
        <v>2.8531119649648495E-3</v>
      </c>
      <c r="H992" s="108">
        <f t="shared" si="553"/>
        <v>45889</v>
      </c>
      <c r="I992" s="108">
        <f t="shared" si="541"/>
        <v>45889</v>
      </c>
      <c r="J992" s="109">
        <f t="shared" si="549"/>
        <v>22</v>
      </c>
      <c r="K992" s="109">
        <f t="shared" si="538"/>
        <v>7</v>
      </c>
      <c r="L992" s="8">
        <f t="shared" si="550"/>
        <v>1.00090692</v>
      </c>
      <c r="M992" s="110">
        <f t="shared" si="537"/>
        <v>1.00285311</v>
      </c>
      <c r="N992" s="110">
        <f t="shared" si="558"/>
        <v>1.0879962593267791</v>
      </c>
      <c r="O992" s="103">
        <f t="shared" si="536"/>
        <v>1.0889829799999999</v>
      </c>
      <c r="P992" s="103">
        <f t="shared" si="542"/>
        <v>113.23561998</v>
      </c>
      <c r="Q992" s="11">
        <f t="shared" si="556"/>
        <v>0</v>
      </c>
      <c r="R992" s="30">
        <f t="shared" si="551"/>
        <v>0</v>
      </c>
      <c r="S992" s="8">
        <f t="shared" si="543"/>
        <v>0</v>
      </c>
      <c r="T992" s="113">
        <f t="shared" si="552"/>
        <v>0.16</v>
      </c>
      <c r="U992" s="111">
        <f t="shared" si="533"/>
        <v>7</v>
      </c>
      <c r="V992" s="111">
        <v>252</v>
      </c>
      <c r="W992" s="110">
        <f t="shared" si="544"/>
        <v>1.004131288</v>
      </c>
      <c r="X992" s="103">
        <f t="shared" si="545"/>
        <v>0.46780895</v>
      </c>
      <c r="Y992" s="103">
        <f t="shared" si="546"/>
        <v>0</v>
      </c>
      <c r="Z992" s="114" t="str">
        <f t="shared" si="554"/>
        <v>A+J=</v>
      </c>
      <c r="AA992" s="108">
        <f t="shared" si="555"/>
        <v>45889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4"/>
      <c r="DR992" s="1"/>
      <c r="DS992" s="1"/>
      <c r="DT992" s="1"/>
      <c r="DU992" s="1"/>
      <c r="DV992" s="1"/>
      <c r="DW992" s="1"/>
    </row>
    <row r="993" spans="1:127" ht="15" x14ac:dyDescent="0.2">
      <c r="A993" s="102">
        <f t="shared" si="547"/>
        <v>45869</v>
      </c>
      <c r="B993" s="103">
        <f t="shared" si="539"/>
        <v>113.78515142000001</v>
      </c>
      <c r="C993" s="180">
        <f t="shared" si="557"/>
        <v>103.98291072317306</v>
      </c>
      <c r="D993" s="104">
        <f t="shared" si="548"/>
        <v>1143.3130000000001</v>
      </c>
      <c r="E993" s="105">
        <f t="shared" si="534"/>
        <v>1146.575</v>
      </c>
      <c r="F993" s="106">
        <f t="shared" si="535"/>
        <v>45829</v>
      </c>
      <c r="G993" s="107">
        <f t="shared" si="540"/>
        <v>2.8531119649648495E-3</v>
      </c>
      <c r="H993" s="108">
        <f t="shared" si="553"/>
        <v>45889</v>
      </c>
      <c r="I993" s="108">
        <f t="shared" si="541"/>
        <v>45889</v>
      </c>
      <c r="J993" s="109">
        <f t="shared" si="549"/>
        <v>22</v>
      </c>
      <c r="K993" s="109">
        <f t="shared" si="538"/>
        <v>8</v>
      </c>
      <c r="L993" s="8">
        <f t="shared" si="550"/>
        <v>1.00103655</v>
      </c>
      <c r="M993" s="110">
        <f t="shared" si="537"/>
        <v>1.00285311</v>
      </c>
      <c r="N993" s="110">
        <f t="shared" si="558"/>
        <v>1.0879962593267791</v>
      </c>
      <c r="O993" s="103">
        <f t="shared" si="536"/>
        <v>1.0891240200000001</v>
      </c>
      <c r="P993" s="103">
        <f t="shared" si="542"/>
        <v>113.25028573</v>
      </c>
      <c r="Q993" s="11">
        <f t="shared" si="556"/>
        <v>0</v>
      </c>
      <c r="R993" s="30">
        <f t="shared" si="551"/>
        <v>0</v>
      </c>
      <c r="S993" s="8">
        <f t="shared" si="543"/>
        <v>0</v>
      </c>
      <c r="T993" s="113">
        <f t="shared" si="552"/>
        <v>0.16</v>
      </c>
      <c r="U993" s="111">
        <f t="shared" si="533"/>
        <v>8</v>
      </c>
      <c r="V993" s="111">
        <v>252</v>
      </c>
      <c r="W993" s="110">
        <f t="shared" si="544"/>
        <v>1.0047228640000001</v>
      </c>
      <c r="X993" s="103">
        <f t="shared" si="545"/>
        <v>0.53486568999999995</v>
      </c>
      <c r="Y993" s="103">
        <f t="shared" si="546"/>
        <v>0</v>
      </c>
      <c r="Z993" s="114" t="str">
        <f t="shared" si="554"/>
        <v>A+J=</v>
      </c>
      <c r="AA993" s="108">
        <f t="shared" si="555"/>
        <v>45889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4"/>
      <c r="DR993" s="1"/>
      <c r="DS993" s="1"/>
      <c r="DT993" s="1"/>
      <c r="DU993" s="1"/>
      <c r="DV993" s="1"/>
      <c r="DW993" s="1"/>
    </row>
    <row r="994" spans="1:127" ht="15" x14ac:dyDescent="0.2">
      <c r="A994" s="102">
        <f t="shared" si="547"/>
        <v>45870</v>
      </c>
      <c r="B994" s="103">
        <f t="shared" si="539"/>
        <v>113.86693068</v>
      </c>
      <c r="C994" s="180">
        <f t="shared" si="557"/>
        <v>103.98291072317306</v>
      </c>
      <c r="D994" s="104">
        <f t="shared" si="548"/>
        <v>1143.3130000000001</v>
      </c>
      <c r="E994" s="105">
        <f t="shared" si="534"/>
        <v>1146.575</v>
      </c>
      <c r="F994" s="106">
        <f t="shared" si="535"/>
        <v>45829</v>
      </c>
      <c r="G994" s="107">
        <f t="shared" si="540"/>
        <v>2.8531119649648495E-3</v>
      </c>
      <c r="H994" s="108">
        <f t="shared" si="553"/>
        <v>45889</v>
      </c>
      <c r="I994" s="108">
        <f t="shared" si="541"/>
        <v>45889</v>
      </c>
      <c r="J994" s="109">
        <f t="shared" si="549"/>
        <v>22</v>
      </c>
      <c r="K994" s="109">
        <f t="shared" si="538"/>
        <v>9</v>
      </c>
      <c r="L994" s="8">
        <f t="shared" si="550"/>
        <v>1.00116619</v>
      </c>
      <c r="M994" s="110">
        <f t="shared" si="537"/>
        <v>1.00285311</v>
      </c>
      <c r="N994" s="110">
        <f t="shared" si="558"/>
        <v>1.0879962593267791</v>
      </c>
      <c r="O994" s="103">
        <f t="shared" si="536"/>
        <v>1.08926506</v>
      </c>
      <c r="P994" s="103">
        <f t="shared" si="542"/>
        <v>113.26495147999999</v>
      </c>
      <c r="Q994" s="11">
        <f t="shared" si="556"/>
        <v>0</v>
      </c>
      <c r="R994" s="30">
        <f t="shared" si="551"/>
        <v>0</v>
      </c>
      <c r="S994" s="8">
        <f t="shared" si="543"/>
        <v>0</v>
      </c>
      <c r="T994" s="113">
        <f t="shared" si="552"/>
        <v>0.16</v>
      </c>
      <c r="U994" s="111">
        <f t="shared" si="533"/>
        <v>9</v>
      </c>
      <c r="V994" s="111">
        <v>252</v>
      </c>
      <c r="W994" s="110">
        <f t="shared" si="544"/>
        <v>1.005314788</v>
      </c>
      <c r="X994" s="103">
        <f t="shared" si="545"/>
        <v>0.60197920000000005</v>
      </c>
      <c r="Y994" s="103">
        <f t="shared" si="546"/>
        <v>0</v>
      </c>
      <c r="Z994" s="114" t="str">
        <f t="shared" si="554"/>
        <v>A+J=</v>
      </c>
      <c r="AA994" s="108">
        <f t="shared" si="555"/>
        <v>45889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4"/>
      <c r="DR994" s="1"/>
      <c r="DS994" s="1"/>
      <c r="DT994" s="1"/>
      <c r="DU994" s="1"/>
      <c r="DV994" s="1"/>
      <c r="DW994" s="1"/>
    </row>
    <row r="995" spans="1:127" ht="15" x14ac:dyDescent="0.2">
      <c r="A995" s="102">
        <f t="shared" si="547"/>
        <v>45871</v>
      </c>
      <c r="B995" s="103">
        <f t="shared" si="539"/>
        <v>113.94877206000001</v>
      </c>
      <c r="C995" s="180">
        <f t="shared" si="557"/>
        <v>103.98291072317306</v>
      </c>
      <c r="D995" s="104">
        <f t="shared" si="548"/>
        <v>1143.3130000000001</v>
      </c>
      <c r="E995" s="105">
        <f t="shared" si="534"/>
        <v>1146.575</v>
      </c>
      <c r="F995" s="106">
        <f t="shared" si="535"/>
        <v>45829</v>
      </c>
      <c r="G995" s="107">
        <f t="shared" si="540"/>
        <v>2.8531119649648495E-3</v>
      </c>
      <c r="H995" s="108">
        <f t="shared" si="553"/>
        <v>45889</v>
      </c>
      <c r="I995" s="108">
        <f t="shared" si="541"/>
        <v>45889</v>
      </c>
      <c r="J995" s="109">
        <f t="shared" si="549"/>
        <v>22</v>
      </c>
      <c r="K995" s="109">
        <f t="shared" si="538"/>
        <v>10</v>
      </c>
      <c r="L995" s="8">
        <f t="shared" si="550"/>
        <v>1.0012958599999999</v>
      </c>
      <c r="M995" s="110">
        <f t="shared" si="537"/>
        <v>1.00285311</v>
      </c>
      <c r="N995" s="110">
        <f t="shared" si="558"/>
        <v>1.0879962593267791</v>
      </c>
      <c r="O995" s="103">
        <f t="shared" si="536"/>
        <v>1.0894061500000001</v>
      </c>
      <c r="P995" s="103">
        <f t="shared" si="542"/>
        <v>113.27962243</v>
      </c>
      <c r="Q995" s="11">
        <f t="shared" si="556"/>
        <v>0</v>
      </c>
      <c r="R995" s="30">
        <f t="shared" si="551"/>
        <v>0</v>
      </c>
      <c r="S995" s="8">
        <f t="shared" si="543"/>
        <v>0</v>
      </c>
      <c r="T995" s="113">
        <f t="shared" si="552"/>
        <v>0.16</v>
      </c>
      <c r="U995" s="111">
        <f t="shared" si="533"/>
        <v>10</v>
      </c>
      <c r="V995" s="111">
        <v>252</v>
      </c>
      <c r="W995" s="110">
        <f t="shared" si="544"/>
        <v>1.005907061</v>
      </c>
      <c r="X995" s="103">
        <f t="shared" si="545"/>
        <v>0.66914963000000005</v>
      </c>
      <c r="Y995" s="103">
        <f t="shared" si="546"/>
        <v>0</v>
      </c>
      <c r="Z995" s="114" t="str">
        <f t="shared" si="554"/>
        <v>A+J=</v>
      </c>
      <c r="AA995" s="108">
        <f t="shared" si="555"/>
        <v>45889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4"/>
      <c r="DR995" s="1"/>
      <c r="DS995" s="1"/>
      <c r="DT995" s="1"/>
      <c r="DU995" s="1"/>
      <c r="DV995" s="1"/>
      <c r="DW995" s="1"/>
    </row>
    <row r="996" spans="1:127" ht="15" x14ac:dyDescent="0.2">
      <c r="A996" s="102">
        <f t="shared" si="547"/>
        <v>45872</v>
      </c>
      <c r="B996" s="103">
        <f t="shared" si="539"/>
        <v>113.94877206000001</v>
      </c>
      <c r="C996" s="180">
        <f t="shared" si="557"/>
        <v>103.98291072317306</v>
      </c>
      <c r="D996" s="104">
        <f t="shared" si="548"/>
        <v>1143.3130000000001</v>
      </c>
      <c r="E996" s="105">
        <f t="shared" si="534"/>
        <v>1146.575</v>
      </c>
      <c r="F996" s="106">
        <f t="shared" si="535"/>
        <v>45829</v>
      </c>
      <c r="G996" s="107">
        <f t="shared" si="540"/>
        <v>2.8531119649648495E-3</v>
      </c>
      <c r="H996" s="108">
        <f t="shared" si="553"/>
        <v>45889</v>
      </c>
      <c r="I996" s="108">
        <f t="shared" si="541"/>
        <v>45889</v>
      </c>
      <c r="J996" s="109">
        <f t="shared" si="549"/>
        <v>22</v>
      </c>
      <c r="K996" s="109">
        <f t="shared" si="538"/>
        <v>10</v>
      </c>
      <c r="L996" s="8">
        <f t="shared" si="550"/>
        <v>1.0012958599999999</v>
      </c>
      <c r="M996" s="110">
        <f t="shared" si="537"/>
        <v>1.00285311</v>
      </c>
      <c r="N996" s="110">
        <f t="shared" si="558"/>
        <v>1.0879962593267791</v>
      </c>
      <c r="O996" s="103">
        <f t="shared" si="536"/>
        <v>1.0894061500000001</v>
      </c>
      <c r="P996" s="103">
        <f t="shared" si="542"/>
        <v>113.27962243</v>
      </c>
      <c r="Q996" s="11">
        <f t="shared" si="556"/>
        <v>0</v>
      </c>
      <c r="R996" s="30">
        <f t="shared" si="551"/>
        <v>0</v>
      </c>
      <c r="S996" s="8">
        <f t="shared" si="543"/>
        <v>0</v>
      </c>
      <c r="T996" s="113">
        <f t="shared" si="552"/>
        <v>0.16</v>
      </c>
      <c r="U996" s="111">
        <f t="shared" si="533"/>
        <v>10</v>
      </c>
      <c r="V996" s="111">
        <v>252</v>
      </c>
      <c r="W996" s="110">
        <f t="shared" si="544"/>
        <v>1.005907061</v>
      </c>
      <c r="X996" s="103">
        <f t="shared" si="545"/>
        <v>0.66914963000000005</v>
      </c>
      <c r="Y996" s="103">
        <f t="shared" si="546"/>
        <v>0</v>
      </c>
      <c r="Z996" s="114" t="str">
        <f t="shared" si="554"/>
        <v>A+J=</v>
      </c>
      <c r="AA996" s="108">
        <f t="shared" si="555"/>
        <v>45889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4"/>
      <c r="DR996" s="1"/>
      <c r="DS996" s="1"/>
      <c r="DT996" s="1"/>
      <c r="DU996" s="1"/>
      <c r="DV996" s="1"/>
      <c r="DW996" s="1"/>
    </row>
    <row r="997" spans="1:127" ht="15" x14ac:dyDescent="0.2">
      <c r="A997" s="102">
        <f t="shared" si="547"/>
        <v>45873</v>
      </c>
      <c r="B997" s="103">
        <f t="shared" si="539"/>
        <v>113.94877206000001</v>
      </c>
      <c r="C997" s="180">
        <f t="shared" si="557"/>
        <v>103.98291072317306</v>
      </c>
      <c r="D997" s="104">
        <f t="shared" si="548"/>
        <v>1143.3130000000001</v>
      </c>
      <c r="E997" s="105">
        <f t="shared" si="534"/>
        <v>1146.575</v>
      </c>
      <c r="F997" s="106">
        <f t="shared" si="535"/>
        <v>45829</v>
      </c>
      <c r="G997" s="107">
        <f t="shared" si="540"/>
        <v>2.8531119649648495E-3</v>
      </c>
      <c r="H997" s="108">
        <f t="shared" si="553"/>
        <v>45889</v>
      </c>
      <c r="I997" s="108">
        <f t="shared" si="541"/>
        <v>45889</v>
      </c>
      <c r="J997" s="109">
        <f t="shared" si="549"/>
        <v>22</v>
      </c>
      <c r="K997" s="109">
        <f t="shared" si="538"/>
        <v>10</v>
      </c>
      <c r="L997" s="8">
        <f t="shared" si="550"/>
        <v>1.0012958599999999</v>
      </c>
      <c r="M997" s="110">
        <f t="shared" si="537"/>
        <v>1.00285311</v>
      </c>
      <c r="N997" s="110">
        <f t="shared" si="558"/>
        <v>1.0879962593267791</v>
      </c>
      <c r="O997" s="103">
        <f t="shared" si="536"/>
        <v>1.0894061500000001</v>
      </c>
      <c r="P997" s="103">
        <f t="shared" si="542"/>
        <v>113.27962243</v>
      </c>
      <c r="Q997" s="11">
        <f t="shared" si="556"/>
        <v>0</v>
      </c>
      <c r="R997" s="30">
        <f t="shared" si="551"/>
        <v>0</v>
      </c>
      <c r="S997" s="8">
        <f t="shared" si="543"/>
        <v>0</v>
      </c>
      <c r="T997" s="113">
        <f t="shared" si="552"/>
        <v>0.16</v>
      </c>
      <c r="U997" s="111">
        <f t="shared" ref="U997:U1060" si="559">IF(Q996&gt;0,1,IF(K997=K996,U996,U996+1))</f>
        <v>10</v>
      </c>
      <c r="V997" s="111">
        <v>252</v>
      </c>
      <c r="W997" s="110">
        <f t="shared" si="544"/>
        <v>1.005907061</v>
      </c>
      <c r="X997" s="103">
        <f t="shared" si="545"/>
        <v>0.66914963000000005</v>
      </c>
      <c r="Y997" s="103">
        <f t="shared" si="546"/>
        <v>0</v>
      </c>
      <c r="Z997" s="114" t="str">
        <f t="shared" si="554"/>
        <v>A+J=</v>
      </c>
      <c r="AA997" s="108">
        <f t="shared" si="555"/>
        <v>45889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4"/>
      <c r="DR997" s="1"/>
      <c r="DS997" s="1"/>
      <c r="DT997" s="1"/>
      <c r="DU997" s="1"/>
      <c r="DV997" s="1"/>
      <c r="DW997" s="1"/>
    </row>
    <row r="998" spans="1:127" ht="15" x14ac:dyDescent="0.2">
      <c r="A998" s="102">
        <f t="shared" si="547"/>
        <v>45874</v>
      </c>
      <c r="B998" s="103">
        <f t="shared" si="539"/>
        <v>114.03066932</v>
      </c>
      <c r="C998" s="180">
        <f t="shared" si="557"/>
        <v>103.98291072317306</v>
      </c>
      <c r="D998" s="104">
        <f t="shared" si="548"/>
        <v>1143.3130000000001</v>
      </c>
      <c r="E998" s="105">
        <f t="shared" si="534"/>
        <v>1146.575</v>
      </c>
      <c r="F998" s="106">
        <f t="shared" si="535"/>
        <v>45829</v>
      </c>
      <c r="G998" s="107">
        <f t="shared" si="540"/>
        <v>2.8531119649648495E-3</v>
      </c>
      <c r="H998" s="108">
        <f t="shared" si="553"/>
        <v>45889</v>
      </c>
      <c r="I998" s="108">
        <f t="shared" si="541"/>
        <v>45889</v>
      </c>
      <c r="J998" s="109">
        <f t="shared" si="549"/>
        <v>22</v>
      </c>
      <c r="K998" s="109">
        <f t="shared" si="538"/>
        <v>11</v>
      </c>
      <c r="L998" s="8">
        <f t="shared" si="550"/>
        <v>1.0014255299999999</v>
      </c>
      <c r="M998" s="110">
        <f t="shared" si="537"/>
        <v>1.00285311</v>
      </c>
      <c r="N998" s="110">
        <f t="shared" si="558"/>
        <v>1.0879962593267791</v>
      </c>
      <c r="O998" s="103">
        <f t="shared" si="536"/>
        <v>1.08954723</v>
      </c>
      <c r="P998" s="103">
        <f t="shared" si="542"/>
        <v>113.29429234</v>
      </c>
      <c r="Q998" s="11">
        <f t="shared" si="556"/>
        <v>0</v>
      </c>
      <c r="R998" s="30">
        <f t="shared" si="551"/>
        <v>0</v>
      </c>
      <c r="S998" s="8">
        <f t="shared" si="543"/>
        <v>0</v>
      </c>
      <c r="T998" s="113">
        <f t="shared" si="552"/>
        <v>0.16</v>
      </c>
      <c r="U998" s="111">
        <f t="shared" si="559"/>
        <v>11</v>
      </c>
      <c r="V998" s="111">
        <v>252</v>
      </c>
      <c r="W998" s="110">
        <f t="shared" si="544"/>
        <v>1.0064996829999999</v>
      </c>
      <c r="X998" s="103">
        <f t="shared" si="545"/>
        <v>0.73637697999999996</v>
      </c>
      <c r="Y998" s="103">
        <f t="shared" si="546"/>
        <v>0</v>
      </c>
      <c r="Z998" s="114" t="str">
        <f t="shared" si="554"/>
        <v>A+J=</v>
      </c>
      <c r="AA998" s="108">
        <f t="shared" si="555"/>
        <v>45889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4"/>
      <c r="DR998" s="1"/>
      <c r="DS998" s="1"/>
      <c r="DT998" s="1"/>
      <c r="DU998" s="1"/>
      <c r="DV998" s="1"/>
      <c r="DW998" s="1"/>
    </row>
    <row r="999" spans="1:127" ht="15" x14ac:dyDescent="0.2">
      <c r="A999" s="102">
        <f t="shared" si="547"/>
        <v>45875</v>
      </c>
      <c r="B999" s="103">
        <f t="shared" si="539"/>
        <v>114.11262665</v>
      </c>
      <c r="C999" s="180">
        <f t="shared" si="557"/>
        <v>103.98291072317306</v>
      </c>
      <c r="D999" s="104">
        <f t="shared" si="548"/>
        <v>1143.3130000000001</v>
      </c>
      <c r="E999" s="105">
        <f t="shared" si="534"/>
        <v>1146.575</v>
      </c>
      <c r="F999" s="106">
        <f t="shared" si="535"/>
        <v>45829</v>
      </c>
      <c r="G999" s="107">
        <f t="shared" si="540"/>
        <v>2.8531119649648495E-3</v>
      </c>
      <c r="H999" s="108">
        <f t="shared" si="553"/>
        <v>45889</v>
      </c>
      <c r="I999" s="108">
        <f t="shared" si="541"/>
        <v>45889</v>
      </c>
      <c r="J999" s="109">
        <f t="shared" si="549"/>
        <v>22</v>
      </c>
      <c r="K999" s="109">
        <f t="shared" si="538"/>
        <v>12</v>
      </c>
      <c r="L999" s="8">
        <f t="shared" si="550"/>
        <v>1.0015552299999999</v>
      </c>
      <c r="M999" s="110">
        <f t="shared" si="537"/>
        <v>1.00285311</v>
      </c>
      <c r="N999" s="110">
        <f t="shared" si="558"/>
        <v>1.0879962593267791</v>
      </c>
      <c r="O999" s="103">
        <f t="shared" si="536"/>
        <v>1.0896883399999999</v>
      </c>
      <c r="P999" s="103">
        <f t="shared" si="542"/>
        <v>113.30896537</v>
      </c>
      <c r="Q999" s="11">
        <f t="shared" si="556"/>
        <v>0</v>
      </c>
      <c r="R999" s="30">
        <f t="shared" si="551"/>
        <v>0</v>
      </c>
      <c r="S999" s="8">
        <f t="shared" si="543"/>
        <v>0</v>
      </c>
      <c r="T999" s="113">
        <f t="shared" si="552"/>
        <v>0.16</v>
      </c>
      <c r="U999" s="111">
        <f t="shared" si="559"/>
        <v>12</v>
      </c>
      <c r="V999" s="111">
        <v>252</v>
      </c>
      <c r="W999" s="110">
        <f t="shared" si="544"/>
        <v>1.007092654</v>
      </c>
      <c r="X999" s="103">
        <f t="shared" si="545"/>
        <v>0.80366128000000003</v>
      </c>
      <c r="Y999" s="103">
        <f t="shared" si="546"/>
        <v>0</v>
      </c>
      <c r="Z999" s="114" t="str">
        <f t="shared" si="554"/>
        <v>A+J=</v>
      </c>
      <c r="AA999" s="108">
        <f t="shared" si="555"/>
        <v>45889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4"/>
      <c r="DR999" s="1"/>
      <c r="DS999" s="1"/>
      <c r="DT999" s="1"/>
      <c r="DU999" s="1"/>
      <c r="DV999" s="1"/>
      <c r="DW999" s="1"/>
    </row>
    <row r="1000" spans="1:127" ht="15" x14ac:dyDescent="0.2">
      <c r="A1000" s="102">
        <f t="shared" si="547"/>
        <v>45876</v>
      </c>
      <c r="B1000" s="103">
        <f t="shared" si="539"/>
        <v>114.19464198</v>
      </c>
      <c r="C1000" s="180">
        <f t="shared" si="557"/>
        <v>103.98291072317306</v>
      </c>
      <c r="D1000" s="104">
        <f t="shared" si="548"/>
        <v>1143.3130000000001</v>
      </c>
      <c r="E1000" s="105">
        <f t="shared" ref="E1000:E1063" si="560">IF($K1000=1,VLOOKUP($A999,$AO$10:$AS$165,4),E999)</f>
        <v>1146.575</v>
      </c>
      <c r="F1000" s="106">
        <f t="shared" ref="F1000:F1063" si="561">IF($K1000=1,VLOOKUP($A999,$AO$10:$AS$165,5),F999)</f>
        <v>45829</v>
      </c>
      <c r="G1000" s="107">
        <f t="shared" si="540"/>
        <v>2.8531119649648495E-3</v>
      </c>
      <c r="H1000" s="108">
        <f t="shared" si="553"/>
        <v>45889</v>
      </c>
      <c r="I1000" s="108">
        <f t="shared" si="541"/>
        <v>45889</v>
      </c>
      <c r="J1000" s="109">
        <f t="shared" si="549"/>
        <v>22</v>
      </c>
      <c r="K1000" s="109">
        <f t="shared" si="538"/>
        <v>13</v>
      </c>
      <c r="L1000" s="8">
        <f t="shared" si="550"/>
        <v>1.0016849400000001</v>
      </c>
      <c r="M1000" s="110">
        <f t="shared" si="537"/>
        <v>1.00285311</v>
      </c>
      <c r="N1000" s="110">
        <f t="shared" si="558"/>
        <v>1.0879962593267791</v>
      </c>
      <c r="O1000" s="103">
        <f t="shared" si="536"/>
        <v>1.08982946</v>
      </c>
      <c r="P1000" s="103">
        <f t="shared" si="542"/>
        <v>113.32363943999999</v>
      </c>
      <c r="Q1000" s="11">
        <f t="shared" si="556"/>
        <v>0</v>
      </c>
      <c r="R1000" s="30">
        <f t="shared" si="551"/>
        <v>0</v>
      </c>
      <c r="S1000" s="8">
        <f t="shared" si="543"/>
        <v>0</v>
      </c>
      <c r="T1000" s="113">
        <f t="shared" si="552"/>
        <v>0.16</v>
      </c>
      <c r="U1000" s="111">
        <f t="shared" si="559"/>
        <v>13</v>
      </c>
      <c r="V1000" s="111">
        <v>252</v>
      </c>
      <c r="W1000" s="110">
        <f t="shared" si="544"/>
        <v>1.0076859739999999</v>
      </c>
      <c r="X1000" s="103">
        <f t="shared" si="545"/>
        <v>0.87100253999999999</v>
      </c>
      <c r="Y1000" s="103">
        <f t="shared" si="546"/>
        <v>0</v>
      </c>
      <c r="Z1000" s="114" t="str">
        <f t="shared" si="554"/>
        <v>A+J=</v>
      </c>
      <c r="AA1000" s="108">
        <f t="shared" si="555"/>
        <v>45889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4"/>
      <c r="DR1000" s="1"/>
      <c r="DS1000" s="1"/>
      <c r="DT1000" s="1"/>
      <c r="DU1000" s="1"/>
      <c r="DV1000" s="1"/>
      <c r="DW1000" s="1"/>
    </row>
    <row r="1001" spans="1:127" ht="15" x14ac:dyDescent="0.2">
      <c r="A1001" s="102">
        <f t="shared" si="547"/>
        <v>45877</v>
      </c>
      <c r="B1001" s="103">
        <f t="shared" si="539"/>
        <v>114.27671753999999</v>
      </c>
      <c r="C1001" s="180">
        <f t="shared" si="557"/>
        <v>103.98291072317306</v>
      </c>
      <c r="D1001" s="104">
        <f t="shared" si="548"/>
        <v>1143.3130000000001</v>
      </c>
      <c r="E1001" s="105">
        <f t="shared" si="560"/>
        <v>1146.575</v>
      </c>
      <c r="F1001" s="106">
        <f t="shared" si="561"/>
        <v>45829</v>
      </c>
      <c r="G1001" s="107">
        <f t="shared" si="540"/>
        <v>2.8531119649648495E-3</v>
      </c>
      <c r="H1001" s="108">
        <f t="shared" si="553"/>
        <v>45889</v>
      </c>
      <c r="I1001" s="108">
        <f t="shared" si="541"/>
        <v>45889</v>
      </c>
      <c r="J1001" s="109">
        <f t="shared" si="549"/>
        <v>22</v>
      </c>
      <c r="K1001" s="109">
        <f t="shared" si="538"/>
        <v>14</v>
      </c>
      <c r="L1001" s="8">
        <f t="shared" si="550"/>
        <v>1.0018146699999999</v>
      </c>
      <c r="M1001" s="110">
        <f t="shared" si="537"/>
        <v>1.00285311</v>
      </c>
      <c r="N1001" s="110">
        <f t="shared" si="558"/>
        <v>1.0879962593267791</v>
      </c>
      <c r="O1001" s="103">
        <f t="shared" ref="O1001:O1064" si="562">TRUNC(TRUNC((L1001*N1001),15),8)</f>
        <v>1.08997061</v>
      </c>
      <c r="P1001" s="103">
        <f t="shared" si="542"/>
        <v>113.33831662999999</v>
      </c>
      <c r="Q1001" s="11">
        <f t="shared" si="556"/>
        <v>0</v>
      </c>
      <c r="R1001" s="30">
        <f t="shared" si="551"/>
        <v>0</v>
      </c>
      <c r="S1001" s="8">
        <f t="shared" si="543"/>
        <v>0</v>
      </c>
      <c r="T1001" s="113">
        <f t="shared" si="552"/>
        <v>0.16</v>
      </c>
      <c r="U1001" s="111">
        <f t="shared" si="559"/>
        <v>14</v>
      </c>
      <c r="V1001" s="111">
        <v>252</v>
      </c>
      <c r="W1001" s="110">
        <f t="shared" si="544"/>
        <v>1.0082796439999999</v>
      </c>
      <c r="X1001" s="103">
        <f t="shared" si="545"/>
        <v>0.93840091000000003</v>
      </c>
      <c r="Y1001" s="103">
        <f t="shared" si="546"/>
        <v>0</v>
      </c>
      <c r="Z1001" s="114" t="str">
        <f t="shared" si="554"/>
        <v>A+J=</v>
      </c>
      <c r="AA1001" s="108">
        <f t="shared" si="555"/>
        <v>45889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4"/>
      <c r="DR1001" s="1"/>
      <c r="DS1001" s="1"/>
      <c r="DT1001" s="1"/>
      <c r="DU1001" s="1"/>
      <c r="DV1001" s="1"/>
      <c r="DW1001" s="1"/>
    </row>
    <row r="1002" spans="1:127" ht="15" x14ac:dyDescent="0.2">
      <c r="A1002" s="102">
        <f t="shared" si="547"/>
        <v>45878</v>
      </c>
      <c r="B1002" s="103">
        <f t="shared" si="539"/>
        <v>114.35885228000001</v>
      </c>
      <c r="C1002" s="180">
        <f t="shared" si="557"/>
        <v>103.98291072317306</v>
      </c>
      <c r="D1002" s="104">
        <f t="shared" si="548"/>
        <v>1143.3130000000001</v>
      </c>
      <c r="E1002" s="105">
        <f t="shared" si="560"/>
        <v>1146.575</v>
      </c>
      <c r="F1002" s="106">
        <f t="shared" si="561"/>
        <v>45829</v>
      </c>
      <c r="G1002" s="107">
        <f t="shared" si="540"/>
        <v>2.8531119649648495E-3</v>
      </c>
      <c r="H1002" s="108">
        <f t="shared" si="553"/>
        <v>45889</v>
      </c>
      <c r="I1002" s="108">
        <f t="shared" si="541"/>
        <v>45889</v>
      </c>
      <c r="J1002" s="109">
        <f t="shared" si="549"/>
        <v>22</v>
      </c>
      <c r="K1002" s="109">
        <f t="shared" si="538"/>
        <v>15</v>
      </c>
      <c r="L1002" s="8">
        <f t="shared" si="550"/>
        <v>1.0019444200000001</v>
      </c>
      <c r="M1002" s="110">
        <f t="shared" ref="M1002:M1065" si="563">IF(I1002&gt;I1001,L1001,M1001)</f>
        <v>1.00285311</v>
      </c>
      <c r="N1002" s="110">
        <f t="shared" si="558"/>
        <v>1.0879962593267791</v>
      </c>
      <c r="O1002" s="103">
        <f t="shared" si="562"/>
        <v>1.09011178</v>
      </c>
      <c r="P1002" s="103">
        <f t="shared" si="542"/>
        <v>113.35299589</v>
      </c>
      <c r="Q1002" s="11">
        <f t="shared" si="556"/>
        <v>0</v>
      </c>
      <c r="R1002" s="30">
        <f t="shared" si="551"/>
        <v>0</v>
      </c>
      <c r="S1002" s="8">
        <f t="shared" si="543"/>
        <v>0</v>
      </c>
      <c r="T1002" s="113">
        <f t="shared" si="552"/>
        <v>0.16</v>
      </c>
      <c r="U1002" s="111">
        <f t="shared" si="559"/>
        <v>15</v>
      </c>
      <c r="V1002" s="111">
        <v>252</v>
      </c>
      <c r="W1002" s="110">
        <f t="shared" si="544"/>
        <v>1.008873664</v>
      </c>
      <c r="X1002" s="103">
        <f t="shared" si="545"/>
        <v>1.0058563899999999</v>
      </c>
      <c r="Y1002" s="103">
        <f t="shared" si="546"/>
        <v>0</v>
      </c>
      <c r="Z1002" s="114" t="str">
        <f t="shared" si="554"/>
        <v>A+J=</v>
      </c>
      <c r="AA1002" s="108">
        <f t="shared" si="555"/>
        <v>45889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4"/>
      <c r="DR1002" s="1"/>
      <c r="DS1002" s="1"/>
      <c r="DT1002" s="1"/>
      <c r="DU1002" s="1"/>
      <c r="DV1002" s="1"/>
      <c r="DW1002" s="1"/>
    </row>
    <row r="1003" spans="1:127" ht="15" x14ac:dyDescent="0.2">
      <c r="A1003" s="102">
        <f t="shared" si="547"/>
        <v>45879</v>
      </c>
      <c r="B1003" s="103">
        <f t="shared" si="539"/>
        <v>114.35885228000001</v>
      </c>
      <c r="C1003" s="180">
        <f t="shared" si="557"/>
        <v>103.98291072317306</v>
      </c>
      <c r="D1003" s="104">
        <f t="shared" si="548"/>
        <v>1143.3130000000001</v>
      </c>
      <c r="E1003" s="105">
        <f t="shared" si="560"/>
        <v>1146.575</v>
      </c>
      <c r="F1003" s="106">
        <f t="shared" si="561"/>
        <v>45829</v>
      </c>
      <c r="G1003" s="107">
        <f t="shared" si="540"/>
        <v>2.8531119649648495E-3</v>
      </c>
      <c r="H1003" s="108">
        <f t="shared" si="553"/>
        <v>45889</v>
      </c>
      <c r="I1003" s="108">
        <f t="shared" si="541"/>
        <v>45889</v>
      </c>
      <c r="J1003" s="109">
        <f t="shared" si="549"/>
        <v>22</v>
      </c>
      <c r="K1003" s="109">
        <f t="shared" si="538"/>
        <v>15</v>
      </c>
      <c r="L1003" s="8">
        <f t="shared" si="550"/>
        <v>1.0019444200000001</v>
      </c>
      <c r="M1003" s="110">
        <f t="shared" si="563"/>
        <v>1.00285311</v>
      </c>
      <c r="N1003" s="110">
        <f t="shared" si="558"/>
        <v>1.0879962593267791</v>
      </c>
      <c r="O1003" s="103">
        <f t="shared" si="562"/>
        <v>1.09011178</v>
      </c>
      <c r="P1003" s="103">
        <f t="shared" si="542"/>
        <v>113.35299589</v>
      </c>
      <c r="Q1003" s="11">
        <f t="shared" si="556"/>
        <v>0</v>
      </c>
      <c r="R1003" s="30">
        <f t="shared" si="551"/>
        <v>0</v>
      </c>
      <c r="S1003" s="8">
        <f t="shared" si="543"/>
        <v>0</v>
      </c>
      <c r="T1003" s="113">
        <f t="shared" si="552"/>
        <v>0.16</v>
      </c>
      <c r="U1003" s="111">
        <f t="shared" si="559"/>
        <v>15</v>
      </c>
      <c r="V1003" s="111">
        <v>252</v>
      </c>
      <c r="W1003" s="110">
        <f t="shared" si="544"/>
        <v>1.008873664</v>
      </c>
      <c r="X1003" s="103">
        <f t="shared" si="545"/>
        <v>1.0058563899999999</v>
      </c>
      <c r="Y1003" s="103">
        <f t="shared" si="546"/>
        <v>0</v>
      </c>
      <c r="Z1003" s="114" t="str">
        <f t="shared" si="554"/>
        <v>A+J=</v>
      </c>
      <c r="AA1003" s="108">
        <f t="shared" si="555"/>
        <v>45889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4"/>
      <c r="DR1003" s="1"/>
      <c r="DS1003" s="1"/>
      <c r="DT1003" s="1"/>
      <c r="DU1003" s="1"/>
      <c r="DV1003" s="1"/>
      <c r="DW1003" s="1"/>
    </row>
    <row r="1004" spans="1:127" ht="15" x14ac:dyDescent="0.2">
      <c r="A1004" s="102">
        <f t="shared" si="547"/>
        <v>45880</v>
      </c>
      <c r="B1004" s="103">
        <f t="shared" si="539"/>
        <v>114.35885228000001</v>
      </c>
      <c r="C1004" s="180">
        <f t="shared" si="557"/>
        <v>103.98291072317306</v>
      </c>
      <c r="D1004" s="104">
        <f t="shared" si="548"/>
        <v>1143.3130000000001</v>
      </c>
      <c r="E1004" s="105">
        <f t="shared" si="560"/>
        <v>1146.575</v>
      </c>
      <c r="F1004" s="106">
        <f t="shared" si="561"/>
        <v>45829</v>
      </c>
      <c r="G1004" s="107">
        <f t="shared" si="540"/>
        <v>2.8531119649648495E-3</v>
      </c>
      <c r="H1004" s="108">
        <f t="shared" si="553"/>
        <v>45889</v>
      </c>
      <c r="I1004" s="108">
        <f t="shared" si="541"/>
        <v>45889</v>
      </c>
      <c r="J1004" s="109">
        <f t="shared" si="549"/>
        <v>22</v>
      </c>
      <c r="K1004" s="109">
        <f t="shared" ref="K1004:K1067" si="564">(J1004-(NETWORKDAYS(A1004,I1004,AD$171:AD$502)-1))</f>
        <v>15</v>
      </c>
      <c r="L1004" s="8">
        <f t="shared" si="550"/>
        <v>1.0019444200000001</v>
      </c>
      <c r="M1004" s="110">
        <f t="shared" si="563"/>
        <v>1.00285311</v>
      </c>
      <c r="N1004" s="110">
        <f t="shared" si="558"/>
        <v>1.0879962593267791</v>
      </c>
      <c r="O1004" s="103">
        <f t="shared" si="562"/>
        <v>1.09011178</v>
      </c>
      <c r="P1004" s="103">
        <f t="shared" si="542"/>
        <v>113.35299589</v>
      </c>
      <c r="Q1004" s="11">
        <f t="shared" si="556"/>
        <v>0</v>
      </c>
      <c r="R1004" s="30">
        <f t="shared" si="551"/>
        <v>0</v>
      </c>
      <c r="S1004" s="8">
        <f t="shared" si="543"/>
        <v>0</v>
      </c>
      <c r="T1004" s="113">
        <f t="shared" si="552"/>
        <v>0.16</v>
      </c>
      <c r="U1004" s="111">
        <f t="shared" si="559"/>
        <v>15</v>
      </c>
      <c r="V1004" s="111">
        <v>252</v>
      </c>
      <c r="W1004" s="110">
        <f t="shared" si="544"/>
        <v>1.008873664</v>
      </c>
      <c r="X1004" s="103">
        <f t="shared" si="545"/>
        <v>1.0058563899999999</v>
      </c>
      <c r="Y1004" s="103">
        <f t="shared" si="546"/>
        <v>0</v>
      </c>
      <c r="Z1004" s="114" t="str">
        <f t="shared" si="554"/>
        <v>A+J=</v>
      </c>
      <c r="AA1004" s="108">
        <f t="shared" si="555"/>
        <v>45889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4"/>
      <c r="DR1004" s="1"/>
      <c r="DS1004" s="1"/>
      <c r="DT1004" s="1"/>
      <c r="DU1004" s="1"/>
      <c r="DV1004" s="1"/>
      <c r="DW1004" s="1"/>
    </row>
    <row r="1005" spans="1:127" ht="15" x14ac:dyDescent="0.2">
      <c r="A1005" s="102">
        <f t="shared" si="547"/>
        <v>45881</v>
      </c>
      <c r="B1005" s="103">
        <f t="shared" si="539"/>
        <v>114.44104404000001</v>
      </c>
      <c r="C1005" s="180">
        <f t="shared" si="557"/>
        <v>103.98291072317306</v>
      </c>
      <c r="D1005" s="104">
        <f t="shared" si="548"/>
        <v>1143.3130000000001</v>
      </c>
      <c r="E1005" s="105">
        <f t="shared" si="560"/>
        <v>1146.575</v>
      </c>
      <c r="F1005" s="106">
        <f t="shared" si="561"/>
        <v>45829</v>
      </c>
      <c r="G1005" s="107">
        <f t="shared" si="540"/>
        <v>2.8531119649648495E-3</v>
      </c>
      <c r="H1005" s="108">
        <f t="shared" si="553"/>
        <v>45889</v>
      </c>
      <c r="I1005" s="108">
        <f t="shared" si="541"/>
        <v>45889</v>
      </c>
      <c r="J1005" s="109">
        <f t="shared" si="549"/>
        <v>22</v>
      </c>
      <c r="K1005" s="109">
        <f t="shared" si="564"/>
        <v>16</v>
      </c>
      <c r="L1005" s="8">
        <f t="shared" si="550"/>
        <v>1.0020741799999999</v>
      </c>
      <c r="M1005" s="110">
        <f t="shared" si="563"/>
        <v>1.00285311</v>
      </c>
      <c r="N1005" s="110">
        <f t="shared" si="558"/>
        <v>1.0879962593267791</v>
      </c>
      <c r="O1005" s="103">
        <f t="shared" si="562"/>
        <v>1.09025295</v>
      </c>
      <c r="P1005" s="103">
        <f t="shared" si="542"/>
        <v>113.36767516</v>
      </c>
      <c r="Q1005" s="11">
        <f t="shared" si="556"/>
        <v>0</v>
      </c>
      <c r="R1005" s="30">
        <f t="shared" si="551"/>
        <v>0</v>
      </c>
      <c r="S1005" s="8">
        <f t="shared" si="543"/>
        <v>0</v>
      </c>
      <c r="T1005" s="113">
        <f t="shared" si="552"/>
        <v>0.16</v>
      </c>
      <c r="U1005" s="111">
        <f t="shared" si="559"/>
        <v>16</v>
      </c>
      <c r="V1005" s="111">
        <v>252</v>
      </c>
      <c r="W1005" s="110">
        <f t="shared" si="544"/>
        <v>1.0094680330000001</v>
      </c>
      <c r="X1005" s="103">
        <f t="shared" si="545"/>
        <v>1.0733688800000001</v>
      </c>
      <c r="Y1005" s="103">
        <f t="shared" si="546"/>
        <v>0</v>
      </c>
      <c r="Z1005" s="114" t="str">
        <f t="shared" si="554"/>
        <v>A+J=</v>
      </c>
      <c r="AA1005" s="108">
        <f t="shared" si="555"/>
        <v>45889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4"/>
      <c r="DR1005" s="1"/>
      <c r="DS1005" s="1"/>
      <c r="DT1005" s="1"/>
      <c r="DU1005" s="1"/>
      <c r="DV1005" s="1"/>
      <c r="DW1005" s="1"/>
    </row>
    <row r="1006" spans="1:127" ht="15" x14ac:dyDescent="0.2">
      <c r="A1006" s="102">
        <f t="shared" si="547"/>
        <v>45882</v>
      </c>
      <c r="B1006" s="103">
        <f t="shared" si="539"/>
        <v>114.52329619999999</v>
      </c>
      <c r="C1006" s="180">
        <f t="shared" si="557"/>
        <v>103.98291072317306</v>
      </c>
      <c r="D1006" s="104">
        <f t="shared" si="548"/>
        <v>1143.3130000000001</v>
      </c>
      <c r="E1006" s="105">
        <f t="shared" si="560"/>
        <v>1146.575</v>
      </c>
      <c r="F1006" s="106">
        <f t="shared" si="561"/>
        <v>45829</v>
      </c>
      <c r="G1006" s="107">
        <f t="shared" si="540"/>
        <v>2.8531119649648495E-3</v>
      </c>
      <c r="H1006" s="108">
        <f t="shared" si="553"/>
        <v>45889</v>
      </c>
      <c r="I1006" s="108">
        <f t="shared" si="541"/>
        <v>45889</v>
      </c>
      <c r="J1006" s="109">
        <f t="shared" si="549"/>
        <v>22</v>
      </c>
      <c r="K1006" s="109">
        <f t="shared" si="564"/>
        <v>17</v>
      </c>
      <c r="L1006" s="8">
        <f t="shared" si="550"/>
        <v>1.0022039599999999</v>
      </c>
      <c r="M1006" s="110">
        <f t="shared" si="563"/>
        <v>1.00285311</v>
      </c>
      <c r="N1006" s="110">
        <f t="shared" si="558"/>
        <v>1.0879962593267791</v>
      </c>
      <c r="O1006" s="103">
        <f t="shared" si="562"/>
        <v>1.0903941500000001</v>
      </c>
      <c r="P1006" s="103">
        <f t="shared" si="542"/>
        <v>113.38235754999999</v>
      </c>
      <c r="Q1006" s="11">
        <f t="shared" si="556"/>
        <v>0</v>
      </c>
      <c r="R1006" s="30">
        <f t="shared" si="551"/>
        <v>0</v>
      </c>
      <c r="S1006" s="8">
        <f t="shared" si="543"/>
        <v>0</v>
      </c>
      <c r="T1006" s="113">
        <f t="shared" si="552"/>
        <v>0.16</v>
      </c>
      <c r="U1006" s="111">
        <f t="shared" si="559"/>
        <v>17</v>
      </c>
      <c r="V1006" s="111">
        <v>252</v>
      </c>
      <c r="W1006" s="110">
        <f t="shared" si="544"/>
        <v>1.0100627529999999</v>
      </c>
      <c r="X1006" s="103">
        <f t="shared" si="545"/>
        <v>1.1409386500000001</v>
      </c>
      <c r="Y1006" s="103">
        <f t="shared" si="546"/>
        <v>0</v>
      </c>
      <c r="Z1006" s="114" t="str">
        <f t="shared" si="554"/>
        <v>A+J=</v>
      </c>
      <c r="AA1006" s="108">
        <f t="shared" si="555"/>
        <v>45889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4"/>
      <c r="DR1006" s="1"/>
      <c r="DS1006" s="1"/>
      <c r="DT1006" s="1"/>
      <c r="DU1006" s="1"/>
      <c r="DV1006" s="1"/>
      <c r="DW1006" s="1"/>
    </row>
    <row r="1007" spans="1:127" ht="15" x14ac:dyDescent="0.2">
      <c r="A1007" s="102">
        <f t="shared" si="547"/>
        <v>45883</v>
      </c>
      <c r="B1007" s="103">
        <f t="shared" si="539"/>
        <v>114.60560761000001</v>
      </c>
      <c r="C1007" s="180">
        <f t="shared" si="557"/>
        <v>103.98291072317306</v>
      </c>
      <c r="D1007" s="104">
        <f t="shared" si="548"/>
        <v>1143.3130000000001</v>
      </c>
      <c r="E1007" s="105">
        <f t="shared" si="560"/>
        <v>1146.575</v>
      </c>
      <c r="F1007" s="106">
        <f t="shared" si="561"/>
        <v>45829</v>
      </c>
      <c r="G1007" s="107">
        <f t="shared" si="540"/>
        <v>2.8531119649648495E-3</v>
      </c>
      <c r="H1007" s="108">
        <f t="shared" si="553"/>
        <v>45889</v>
      </c>
      <c r="I1007" s="108">
        <f t="shared" si="541"/>
        <v>45889</v>
      </c>
      <c r="J1007" s="109">
        <f t="shared" si="549"/>
        <v>22</v>
      </c>
      <c r="K1007" s="109">
        <f t="shared" si="564"/>
        <v>18</v>
      </c>
      <c r="L1007" s="8">
        <f t="shared" si="550"/>
        <v>1.00233375</v>
      </c>
      <c r="M1007" s="110">
        <f t="shared" si="563"/>
        <v>1.00285311</v>
      </c>
      <c r="N1007" s="110">
        <f t="shared" si="558"/>
        <v>1.0879962593267791</v>
      </c>
      <c r="O1007" s="103">
        <f t="shared" si="562"/>
        <v>1.09053537</v>
      </c>
      <c r="P1007" s="103">
        <f t="shared" si="542"/>
        <v>113.39704201000001</v>
      </c>
      <c r="Q1007" s="11">
        <f t="shared" si="556"/>
        <v>0</v>
      </c>
      <c r="R1007" s="30">
        <f t="shared" si="551"/>
        <v>0</v>
      </c>
      <c r="S1007" s="8">
        <f t="shared" si="543"/>
        <v>0</v>
      </c>
      <c r="T1007" s="113">
        <f t="shared" si="552"/>
        <v>0.16</v>
      </c>
      <c r="U1007" s="111">
        <f t="shared" si="559"/>
        <v>18</v>
      </c>
      <c r="V1007" s="111">
        <v>252</v>
      </c>
      <c r="W1007" s="110">
        <f t="shared" si="544"/>
        <v>1.0106578230000001</v>
      </c>
      <c r="X1007" s="103">
        <f t="shared" si="545"/>
        <v>1.2085656</v>
      </c>
      <c r="Y1007" s="103">
        <f t="shared" si="546"/>
        <v>0</v>
      </c>
      <c r="Z1007" s="114" t="str">
        <f t="shared" si="554"/>
        <v>A+J=</v>
      </c>
      <c r="AA1007" s="108">
        <f t="shared" si="555"/>
        <v>45889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4"/>
      <c r="DR1007" s="1"/>
      <c r="DS1007" s="1"/>
      <c r="DT1007" s="1"/>
      <c r="DU1007" s="1"/>
      <c r="DV1007" s="1"/>
      <c r="DW1007" s="1"/>
    </row>
    <row r="1008" spans="1:127" ht="15" x14ac:dyDescent="0.2">
      <c r="A1008" s="102">
        <f t="shared" si="547"/>
        <v>45884</v>
      </c>
      <c r="B1008" s="103">
        <f t="shared" si="539"/>
        <v>114.68797841</v>
      </c>
      <c r="C1008" s="180">
        <f t="shared" si="557"/>
        <v>103.98291072317306</v>
      </c>
      <c r="D1008" s="104">
        <f t="shared" si="548"/>
        <v>1143.3130000000001</v>
      </c>
      <c r="E1008" s="105">
        <f t="shared" si="560"/>
        <v>1146.575</v>
      </c>
      <c r="F1008" s="106">
        <f t="shared" si="561"/>
        <v>45829</v>
      </c>
      <c r="G1008" s="107">
        <f t="shared" si="540"/>
        <v>2.8531119649648495E-3</v>
      </c>
      <c r="H1008" s="108">
        <f t="shared" si="553"/>
        <v>45889</v>
      </c>
      <c r="I1008" s="108">
        <f t="shared" si="541"/>
        <v>45889</v>
      </c>
      <c r="J1008" s="109">
        <f t="shared" si="549"/>
        <v>22</v>
      </c>
      <c r="K1008" s="109">
        <f t="shared" si="564"/>
        <v>19</v>
      </c>
      <c r="L1008" s="8">
        <f t="shared" si="550"/>
        <v>1.00246357</v>
      </c>
      <c r="M1008" s="110">
        <f t="shared" si="563"/>
        <v>1.00285311</v>
      </c>
      <c r="N1008" s="110">
        <f t="shared" si="558"/>
        <v>1.0879962593267791</v>
      </c>
      <c r="O1008" s="103">
        <f t="shared" si="562"/>
        <v>1.09067661</v>
      </c>
      <c r="P1008" s="103">
        <f t="shared" si="542"/>
        <v>113.41172856</v>
      </c>
      <c r="Q1008" s="11">
        <f t="shared" si="556"/>
        <v>0</v>
      </c>
      <c r="R1008" s="30">
        <f t="shared" si="551"/>
        <v>0</v>
      </c>
      <c r="S1008" s="8">
        <f t="shared" si="543"/>
        <v>0</v>
      </c>
      <c r="T1008" s="113">
        <f t="shared" si="552"/>
        <v>0.16</v>
      </c>
      <c r="U1008" s="111">
        <f t="shared" si="559"/>
        <v>19</v>
      </c>
      <c r="V1008" s="111">
        <v>252</v>
      </c>
      <c r="W1008" s="110">
        <f t="shared" si="544"/>
        <v>1.0112532439999999</v>
      </c>
      <c r="X1008" s="103">
        <f t="shared" si="545"/>
        <v>1.2762498499999999</v>
      </c>
      <c r="Y1008" s="103">
        <f t="shared" si="546"/>
        <v>0</v>
      </c>
      <c r="Z1008" s="114" t="str">
        <f t="shared" si="554"/>
        <v>A+J=</v>
      </c>
      <c r="AA1008" s="108">
        <f t="shared" si="555"/>
        <v>45889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4"/>
      <c r="DR1008" s="1"/>
      <c r="DS1008" s="1"/>
      <c r="DT1008" s="1"/>
      <c r="DU1008" s="1"/>
      <c r="DV1008" s="1"/>
      <c r="DW1008" s="1"/>
    </row>
    <row r="1009" spans="1:127" ht="15" x14ac:dyDescent="0.2">
      <c r="A1009" s="102">
        <f t="shared" si="547"/>
        <v>45885</v>
      </c>
      <c r="B1009" s="103">
        <f t="shared" si="539"/>
        <v>114.77040744999999</v>
      </c>
      <c r="C1009" s="180">
        <f t="shared" si="557"/>
        <v>103.98291072317306</v>
      </c>
      <c r="D1009" s="104">
        <f t="shared" si="548"/>
        <v>1143.3130000000001</v>
      </c>
      <c r="E1009" s="105">
        <f t="shared" si="560"/>
        <v>1146.575</v>
      </c>
      <c r="F1009" s="106">
        <f t="shared" si="561"/>
        <v>45829</v>
      </c>
      <c r="G1009" s="107">
        <f t="shared" si="540"/>
        <v>2.8531119649648495E-3</v>
      </c>
      <c r="H1009" s="108">
        <f t="shared" si="553"/>
        <v>45889</v>
      </c>
      <c r="I1009" s="108">
        <f t="shared" si="541"/>
        <v>45889</v>
      </c>
      <c r="J1009" s="109">
        <f t="shared" si="549"/>
        <v>22</v>
      </c>
      <c r="K1009" s="109">
        <f t="shared" si="564"/>
        <v>20</v>
      </c>
      <c r="L1009" s="8">
        <f t="shared" si="550"/>
        <v>1.0025934000000001</v>
      </c>
      <c r="M1009" s="110">
        <f t="shared" si="563"/>
        <v>1.00285311</v>
      </c>
      <c r="N1009" s="110">
        <f t="shared" si="558"/>
        <v>1.0879962593267791</v>
      </c>
      <c r="O1009" s="103">
        <f t="shared" si="562"/>
        <v>1.09081786</v>
      </c>
      <c r="P1009" s="103">
        <f t="shared" si="542"/>
        <v>113.42641614999999</v>
      </c>
      <c r="Q1009" s="11">
        <f t="shared" si="556"/>
        <v>0</v>
      </c>
      <c r="R1009" s="30">
        <f t="shared" si="551"/>
        <v>0</v>
      </c>
      <c r="S1009" s="8">
        <f t="shared" si="543"/>
        <v>0</v>
      </c>
      <c r="T1009" s="113">
        <f t="shared" si="552"/>
        <v>0.16</v>
      </c>
      <c r="U1009" s="111">
        <f t="shared" si="559"/>
        <v>20</v>
      </c>
      <c r="V1009" s="111">
        <v>252</v>
      </c>
      <c r="W1009" s="110">
        <f t="shared" si="544"/>
        <v>1.0118490149999999</v>
      </c>
      <c r="X1009" s="103">
        <f t="shared" si="545"/>
        <v>1.3439913000000001</v>
      </c>
      <c r="Y1009" s="103">
        <f t="shared" si="546"/>
        <v>0</v>
      </c>
      <c r="Z1009" s="114" t="str">
        <f t="shared" si="554"/>
        <v>A+J=</v>
      </c>
      <c r="AA1009" s="108">
        <f t="shared" si="555"/>
        <v>45889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4"/>
      <c r="DR1009" s="1"/>
      <c r="DS1009" s="1"/>
      <c r="DT1009" s="1"/>
      <c r="DU1009" s="1"/>
      <c r="DV1009" s="1"/>
      <c r="DW1009" s="1"/>
    </row>
    <row r="1010" spans="1:127" ht="15" x14ac:dyDescent="0.2">
      <c r="A1010" s="102">
        <f t="shared" si="547"/>
        <v>45886</v>
      </c>
      <c r="B1010" s="103">
        <f t="shared" si="539"/>
        <v>114.77040744999999</v>
      </c>
      <c r="C1010" s="180">
        <f t="shared" si="557"/>
        <v>103.98291072317306</v>
      </c>
      <c r="D1010" s="104">
        <f t="shared" si="548"/>
        <v>1143.3130000000001</v>
      </c>
      <c r="E1010" s="105">
        <f t="shared" si="560"/>
        <v>1146.575</v>
      </c>
      <c r="F1010" s="106">
        <f t="shared" si="561"/>
        <v>45829</v>
      </c>
      <c r="G1010" s="107">
        <f t="shared" si="540"/>
        <v>2.8531119649648495E-3</v>
      </c>
      <c r="H1010" s="108">
        <f t="shared" si="553"/>
        <v>45889</v>
      </c>
      <c r="I1010" s="108">
        <f t="shared" si="541"/>
        <v>45889</v>
      </c>
      <c r="J1010" s="109">
        <f t="shared" si="549"/>
        <v>22</v>
      </c>
      <c r="K1010" s="109">
        <f t="shared" si="564"/>
        <v>20</v>
      </c>
      <c r="L1010" s="8">
        <f t="shared" si="550"/>
        <v>1.0025934000000001</v>
      </c>
      <c r="M1010" s="110">
        <f t="shared" si="563"/>
        <v>1.00285311</v>
      </c>
      <c r="N1010" s="110">
        <f t="shared" si="558"/>
        <v>1.0879962593267791</v>
      </c>
      <c r="O1010" s="103">
        <f t="shared" si="562"/>
        <v>1.09081786</v>
      </c>
      <c r="P1010" s="103">
        <f t="shared" si="542"/>
        <v>113.42641614999999</v>
      </c>
      <c r="Q1010" s="11">
        <f t="shared" si="556"/>
        <v>0</v>
      </c>
      <c r="R1010" s="30">
        <f t="shared" si="551"/>
        <v>0</v>
      </c>
      <c r="S1010" s="8">
        <f t="shared" si="543"/>
        <v>0</v>
      </c>
      <c r="T1010" s="113">
        <f t="shared" si="552"/>
        <v>0.16</v>
      </c>
      <c r="U1010" s="111">
        <f t="shared" si="559"/>
        <v>20</v>
      </c>
      <c r="V1010" s="111">
        <v>252</v>
      </c>
      <c r="W1010" s="110">
        <f t="shared" si="544"/>
        <v>1.0118490149999999</v>
      </c>
      <c r="X1010" s="103">
        <f t="shared" si="545"/>
        <v>1.3439913000000001</v>
      </c>
      <c r="Y1010" s="103">
        <f t="shared" si="546"/>
        <v>0</v>
      </c>
      <c r="Z1010" s="114" t="str">
        <f t="shared" si="554"/>
        <v>A+J=</v>
      </c>
      <c r="AA1010" s="108">
        <f t="shared" si="555"/>
        <v>45889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4"/>
      <c r="DR1010" s="1"/>
      <c r="DS1010" s="1"/>
      <c r="DT1010" s="1"/>
      <c r="DU1010" s="1"/>
      <c r="DV1010" s="1"/>
      <c r="DW1010" s="1"/>
    </row>
    <row r="1011" spans="1:127" ht="15" x14ac:dyDescent="0.2">
      <c r="A1011" s="102">
        <f t="shared" si="547"/>
        <v>45887</v>
      </c>
      <c r="B1011" s="103">
        <f t="shared" si="539"/>
        <v>114.77040744999999</v>
      </c>
      <c r="C1011" s="180">
        <f t="shared" si="557"/>
        <v>103.98291072317306</v>
      </c>
      <c r="D1011" s="104">
        <f t="shared" si="548"/>
        <v>1143.3130000000001</v>
      </c>
      <c r="E1011" s="105">
        <f t="shared" si="560"/>
        <v>1146.575</v>
      </c>
      <c r="F1011" s="106">
        <f t="shared" si="561"/>
        <v>45829</v>
      </c>
      <c r="G1011" s="107">
        <f t="shared" si="540"/>
        <v>2.8531119649648495E-3</v>
      </c>
      <c r="H1011" s="108">
        <f t="shared" si="553"/>
        <v>45889</v>
      </c>
      <c r="I1011" s="108">
        <f t="shared" si="541"/>
        <v>45889</v>
      </c>
      <c r="J1011" s="109">
        <f t="shared" si="549"/>
        <v>22</v>
      </c>
      <c r="K1011" s="109">
        <f t="shared" si="564"/>
        <v>20</v>
      </c>
      <c r="L1011" s="8">
        <f t="shared" si="550"/>
        <v>1.0025934000000001</v>
      </c>
      <c r="M1011" s="110">
        <f t="shared" si="563"/>
        <v>1.00285311</v>
      </c>
      <c r="N1011" s="110">
        <f t="shared" si="558"/>
        <v>1.0879962593267791</v>
      </c>
      <c r="O1011" s="103">
        <f t="shared" si="562"/>
        <v>1.09081786</v>
      </c>
      <c r="P1011" s="103">
        <f t="shared" si="542"/>
        <v>113.42641614999999</v>
      </c>
      <c r="Q1011" s="11">
        <f t="shared" si="556"/>
        <v>0</v>
      </c>
      <c r="R1011" s="30">
        <f t="shared" si="551"/>
        <v>0</v>
      </c>
      <c r="S1011" s="8">
        <f t="shared" si="543"/>
        <v>0</v>
      </c>
      <c r="T1011" s="113">
        <f t="shared" si="552"/>
        <v>0.16</v>
      </c>
      <c r="U1011" s="111">
        <f t="shared" si="559"/>
        <v>20</v>
      </c>
      <c r="V1011" s="111">
        <v>252</v>
      </c>
      <c r="W1011" s="110">
        <f t="shared" si="544"/>
        <v>1.0118490149999999</v>
      </c>
      <c r="X1011" s="103">
        <f t="shared" si="545"/>
        <v>1.3439913000000001</v>
      </c>
      <c r="Y1011" s="103">
        <f t="shared" si="546"/>
        <v>0</v>
      </c>
      <c r="Z1011" s="114" t="str">
        <f t="shared" si="554"/>
        <v>A+J=</v>
      </c>
      <c r="AA1011" s="108">
        <f t="shared" si="555"/>
        <v>45889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4"/>
      <c r="DR1011" s="1"/>
      <c r="DS1011" s="1"/>
      <c r="DT1011" s="1"/>
      <c r="DU1011" s="1"/>
      <c r="DV1011" s="1"/>
      <c r="DW1011" s="1"/>
    </row>
    <row r="1012" spans="1:127" ht="15" x14ac:dyDescent="0.2">
      <c r="A1012" s="102">
        <f t="shared" si="547"/>
        <v>45888</v>
      </c>
      <c r="B1012" s="103">
        <f t="shared" si="539"/>
        <v>114.85289602</v>
      </c>
      <c r="C1012" s="180">
        <f t="shared" si="557"/>
        <v>103.98291072317306</v>
      </c>
      <c r="D1012" s="104">
        <f t="shared" si="548"/>
        <v>1143.3130000000001</v>
      </c>
      <c r="E1012" s="105">
        <f t="shared" si="560"/>
        <v>1146.575</v>
      </c>
      <c r="F1012" s="106">
        <f t="shared" si="561"/>
        <v>45829</v>
      </c>
      <c r="G1012" s="107">
        <f t="shared" si="540"/>
        <v>2.8531119649648495E-3</v>
      </c>
      <c r="H1012" s="108">
        <f t="shared" si="553"/>
        <v>45889</v>
      </c>
      <c r="I1012" s="108">
        <f t="shared" si="541"/>
        <v>45889</v>
      </c>
      <c r="J1012" s="109">
        <f t="shared" si="549"/>
        <v>22</v>
      </c>
      <c r="K1012" s="109">
        <f t="shared" si="564"/>
        <v>21</v>
      </c>
      <c r="L1012" s="8">
        <f t="shared" si="550"/>
        <v>1.0027232399999999</v>
      </c>
      <c r="M1012" s="110">
        <f t="shared" si="563"/>
        <v>1.00285311</v>
      </c>
      <c r="N1012" s="110">
        <f t="shared" si="558"/>
        <v>1.0879962593267791</v>
      </c>
      <c r="O1012" s="103">
        <f t="shared" si="562"/>
        <v>1.0909591300000001</v>
      </c>
      <c r="P1012" s="103">
        <f t="shared" si="542"/>
        <v>113.44110581</v>
      </c>
      <c r="Q1012" s="11">
        <f t="shared" si="556"/>
        <v>0</v>
      </c>
      <c r="R1012" s="30">
        <f t="shared" si="551"/>
        <v>0</v>
      </c>
      <c r="S1012" s="8">
        <f t="shared" si="543"/>
        <v>0</v>
      </c>
      <c r="T1012" s="113">
        <f t="shared" si="552"/>
        <v>0.16</v>
      </c>
      <c r="U1012" s="111">
        <f t="shared" si="559"/>
        <v>21</v>
      </c>
      <c r="V1012" s="111">
        <v>252</v>
      </c>
      <c r="W1012" s="110">
        <f t="shared" si="544"/>
        <v>1.0124451379999999</v>
      </c>
      <c r="X1012" s="103">
        <f t="shared" si="545"/>
        <v>1.4117902099999999</v>
      </c>
      <c r="Y1012" s="103">
        <f t="shared" si="546"/>
        <v>0</v>
      </c>
      <c r="Z1012" s="114" t="str">
        <f t="shared" si="554"/>
        <v>A+J=</v>
      </c>
      <c r="AA1012" s="108">
        <f t="shared" si="555"/>
        <v>45889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4"/>
      <c r="DR1012" s="1"/>
      <c r="DS1012" s="1"/>
      <c r="DT1012" s="1"/>
      <c r="DU1012" s="1"/>
      <c r="DV1012" s="1"/>
      <c r="DW1012" s="1"/>
    </row>
    <row r="1013" spans="1:127" ht="15" x14ac:dyDescent="0.2">
      <c r="A1013" s="102">
        <f t="shared" si="547"/>
        <v>45889</v>
      </c>
      <c r="B1013" s="103">
        <f t="shared" si="539"/>
        <v>114.9354451</v>
      </c>
      <c r="C1013" s="180">
        <f t="shared" si="557"/>
        <v>103.98291072317306</v>
      </c>
      <c r="D1013" s="104">
        <f t="shared" si="548"/>
        <v>1143.3130000000001</v>
      </c>
      <c r="E1013" s="105">
        <f t="shared" si="560"/>
        <v>1146.575</v>
      </c>
      <c r="F1013" s="106">
        <f t="shared" si="561"/>
        <v>45829</v>
      </c>
      <c r="G1013" s="107">
        <f t="shared" si="540"/>
        <v>2.8531119649648495E-3</v>
      </c>
      <c r="H1013" s="108">
        <f t="shared" si="553"/>
        <v>45922</v>
      </c>
      <c r="I1013" s="108">
        <f t="shared" si="541"/>
        <v>45889</v>
      </c>
      <c r="J1013" s="109">
        <f t="shared" si="549"/>
        <v>22</v>
      </c>
      <c r="K1013" s="109">
        <f t="shared" si="564"/>
        <v>22</v>
      </c>
      <c r="L1013" s="8">
        <f t="shared" si="550"/>
        <v>1.00285311</v>
      </c>
      <c r="M1013" s="110">
        <f t="shared" si="563"/>
        <v>1.00285311</v>
      </c>
      <c r="N1013" s="110">
        <f t="shared" si="558"/>
        <v>1.0879962593267791</v>
      </c>
      <c r="O1013" s="103">
        <f t="shared" si="562"/>
        <v>1.09110043</v>
      </c>
      <c r="P1013" s="103">
        <f t="shared" si="542"/>
        <v>113.45579859999999</v>
      </c>
      <c r="Q1013" s="11">
        <f t="shared" si="556"/>
        <v>33</v>
      </c>
      <c r="R1013" s="30">
        <f t="shared" si="551"/>
        <v>0.13097</v>
      </c>
      <c r="S1013" s="8">
        <f t="shared" si="543"/>
        <v>14.85930594</v>
      </c>
      <c r="T1013" s="113">
        <f t="shared" si="552"/>
        <v>0.16</v>
      </c>
      <c r="U1013" s="111">
        <f t="shared" si="559"/>
        <v>22</v>
      </c>
      <c r="V1013" s="111">
        <v>252</v>
      </c>
      <c r="W1013" s="110">
        <f t="shared" si="544"/>
        <v>1.0130416120000001</v>
      </c>
      <c r="X1013" s="103">
        <f t="shared" si="545"/>
        <v>1.4796465000000001</v>
      </c>
      <c r="Y1013" s="103">
        <f t="shared" si="546"/>
        <v>16.33895244</v>
      </c>
      <c r="Z1013" s="114" t="str">
        <f t="shared" si="554"/>
        <v>A+J=</v>
      </c>
      <c r="AA1013" s="108">
        <f t="shared" si="555"/>
        <v>45889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4"/>
      <c r="DR1013" s="1"/>
      <c r="DS1013" s="1"/>
      <c r="DT1013" s="1"/>
      <c r="DU1013" s="1"/>
      <c r="DV1013" s="1"/>
      <c r="DW1013" s="1"/>
    </row>
    <row r="1014" spans="1:127" ht="15" x14ac:dyDescent="0.2">
      <c r="A1014" s="102">
        <f t="shared" si="547"/>
        <v>45890</v>
      </c>
      <c r="B1014" s="103">
        <f t="shared" si="539"/>
        <v>98.666799909999995</v>
      </c>
      <c r="C1014" s="180">
        <f t="shared" si="557"/>
        <v>90.364268908505281</v>
      </c>
      <c r="D1014" s="104">
        <f t="shared" si="548"/>
        <v>1143.3130000000001</v>
      </c>
      <c r="E1014" s="105">
        <f t="shared" si="560"/>
        <v>1146.575</v>
      </c>
      <c r="F1014" s="106">
        <f t="shared" si="561"/>
        <v>45858</v>
      </c>
      <c r="G1014" s="107">
        <f t="shared" si="540"/>
        <v>2.8531119649648495E-3</v>
      </c>
      <c r="H1014" s="108">
        <f t="shared" si="553"/>
        <v>45922</v>
      </c>
      <c r="I1014" s="108">
        <f t="shared" si="541"/>
        <v>45922</v>
      </c>
      <c r="J1014" s="109">
        <f t="shared" si="549"/>
        <v>23</v>
      </c>
      <c r="K1014" s="109">
        <f t="shared" si="564"/>
        <v>1</v>
      </c>
      <c r="L1014" s="8">
        <f t="shared" si="550"/>
        <v>1.0001238699999999</v>
      </c>
      <c r="M1014" s="110">
        <f t="shared" si="563"/>
        <v>1.00285311</v>
      </c>
      <c r="N1014" s="110">
        <f t="shared" si="558"/>
        <v>1.091100432334227</v>
      </c>
      <c r="O1014" s="103">
        <f t="shared" si="562"/>
        <v>1.09123558</v>
      </c>
      <c r="P1014" s="103">
        <f t="shared" si="542"/>
        <v>98.608705389999997</v>
      </c>
      <c r="Q1014" s="11">
        <f t="shared" si="556"/>
        <v>0</v>
      </c>
      <c r="R1014" s="30">
        <f t="shared" si="551"/>
        <v>0</v>
      </c>
      <c r="S1014" s="8">
        <f t="shared" si="543"/>
        <v>0</v>
      </c>
      <c r="T1014" s="113">
        <f t="shared" si="552"/>
        <v>0.16</v>
      </c>
      <c r="U1014" s="111">
        <f t="shared" si="559"/>
        <v>1</v>
      </c>
      <c r="V1014" s="111">
        <v>252</v>
      </c>
      <c r="W1014" s="110">
        <f t="shared" si="544"/>
        <v>1.0005891419999999</v>
      </c>
      <c r="X1014" s="103">
        <f t="shared" si="545"/>
        <v>5.8094519999999997E-2</v>
      </c>
      <c r="Y1014" s="103">
        <f t="shared" si="546"/>
        <v>0</v>
      </c>
      <c r="Z1014" s="114" t="str">
        <f t="shared" si="554"/>
        <v>A+J=</v>
      </c>
      <c r="AA1014" s="108">
        <f t="shared" si="555"/>
        <v>45922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4"/>
      <c r="DR1014" s="1"/>
      <c r="DS1014" s="1"/>
      <c r="DT1014" s="1"/>
      <c r="DU1014" s="1"/>
      <c r="DV1014" s="1"/>
      <c r="DW1014" s="1"/>
    </row>
    <row r="1015" spans="1:127" ht="15" x14ac:dyDescent="0.2">
      <c r="A1015" s="102">
        <f t="shared" si="547"/>
        <v>45891</v>
      </c>
      <c r="B1015" s="103">
        <f t="shared" si="539"/>
        <v>98.737159300000002</v>
      </c>
      <c r="C1015" s="180">
        <f t="shared" si="557"/>
        <v>90.364268908505281</v>
      </c>
      <c r="D1015" s="104">
        <f t="shared" si="548"/>
        <v>1143.3130000000001</v>
      </c>
      <c r="E1015" s="105">
        <f t="shared" si="560"/>
        <v>1146.575</v>
      </c>
      <c r="F1015" s="106">
        <f t="shared" si="561"/>
        <v>45858</v>
      </c>
      <c r="G1015" s="107">
        <f t="shared" si="540"/>
        <v>2.8531119649648495E-3</v>
      </c>
      <c r="H1015" s="108">
        <f t="shared" si="553"/>
        <v>45922</v>
      </c>
      <c r="I1015" s="108">
        <f t="shared" si="541"/>
        <v>45922</v>
      </c>
      <c r="J1015" s="109">
        <f t="shared" si="549"/>
        <v>23</v>
      </c>
      <c r="K1015" s="109">
        <f t="shared" si="564"/>
        <v>2</v>
      </c>
      <c r="L1015" s="8">
        <f t="shared" si="550"/>
        <v>1.0002477700000001</v>
      </c>
      <c r="M1015" s="110">
        <f t="shared" si="563"/>
        <v>1.00285311</v>
      </c>
      <c r="N1015" s="110">
        <f t="shared" si="558"/>
        <v>1.091100432334227</v>
      </c>
      <c r="O1015" s="103">
        <f t="shared" si="562"/>
        <v>1.0913707699999999</v>
      </c>
      <c r="P1015" s="103">
        <f t="shared" si="542"/>
        <v>98.620921730000006</v>
      </c>
      <c r="Q1015" s="11">
        <f t="shared" si="556"/>
        <v>0</v>
      </c>
      <c r="R1015" s="30">
        <f t="shared" si="551"/>
        <v>0</v>
      </c>
      <c r="S1015" s="8">
        <f t="shared" si="543"/>
        <v>0</v>
      </c>
      <c r="T1015" s="113">
        <f t="shared" si="552"/>
        <v>0.16</v>
      </c>
      <c r="U1015" s="111">
        <f t="shared" si="559"/>
        <v>2</v>
      </c>
      <c r="V1015" s="111">
        <v>252</v>
      </c>
      <c r="W1015" s="110">
        <f t="shared" si="544"/>
        <v>1.0011786300000001</v>
      </c>
      <c r="X1015" s="103">
        <f t="shared" si="545"/>
        <v>0.11623757</v>
      </c>
      <c r="Y1015" s="103">
        <f t="shared" si="546"/>
        <v>0</v>
      </c>
      <c r="Z1015" s="114" t="str">
        <f t="shared" si="554"/>
        <v>A+J=</v>
      </c>
      <c r="AA1015" s="108">
        <f t="shared" si="555"/>
        <v>45922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4"/>
      <c r="DR1015" s="1"/>
      <c r="DS1015" s="1"/>
      <c r="DT1015" s="1"/>
      <c r="DU1015" s="1"/>
      <c r="DV1015" s="1"/>
      <c r="DW1015" s="1"/>
    </row>
    <row r="1016" spans="1:127" ht="15" x14ac:dyDescent="0.2">
      <c r="A1016" s="102">
        <f t="shared" si="547"/>
        <v>45892</v>
      </c>
      <c r="B1016" s="103">
        <f t="shared" si="539"/>
        <v>98.807568430000003</v>
      </c>
      <c r="C1016" s="180">
        <f t="shared" si="557"/>
        <v>90.364268908505281</v>
      </c>
      <c r="D1016" s="104">
        <f t="shared" si="548"/>
        <v>1143.3130000000001</v>
      </c>
      <c r="E1016" s="105">
        <f t="shared" si="560"/>
        <v>1146.575</v>
      </c>
      <c r="F1016" s="106">
        <f t="shared" si="561"/>
        <v>45858</v>
      </c>
      <c r="G1016" s="107">
        <f t="shared" si="540"/>
        <v>2.8531119649648495E-3</v>
      </c>
      <c r="H1016" s="108">
        <f t="shared" si="553"/>
        <v>45922</v>
      </c>
      <c r="I1016" s="108">
        <f t="shared" si="541"/>
        <v>45922</v>
      </c>
      <c r="J1016" s="109">
        <f t="shared" si="549"/>
        <v>23</v>
      </c>
      <c r="K1016" s="109">
        <f t="shared" si="564"/>
        <v>3</v>
      </c>
      <c r="L1016" s="8">
        <f t="shared" si="550"/>
        <v>1.00037168</v>
      </c>
      <c r="M1016" s="110">
        <f t="shared" si="563"/>
        <v>1.00285311</v>
      </c>
      <c r="N1016" s="110">
        <f t="shared" si="558"/>
        <v>1.091100432334227</v>
      </c>
      <c r="O1016" s="103">
        <f t="shared" si="562"/>
        <v>1.09150597</v>
      </c>
      <c r="P1016" s="103">
        <f t="shared" si="542"/>
        <v>98.633138979999998</v>
      </c>
      <c r="Q1016" s="11">
        <f t="shared" si="556"/>
        <v>0</v>
      </c>
      <c r="R1016" s="30">
        <f t="shared" si="551"/>
        <v>0</v>
      </c>
      <c r="S1016" s="8">
        <f t="shared" si="543"/>
        <v>0</v>
      </c>
      <c r="T1016" s="113">
        <f t="shared" si="552"/>
        <v>0.16</v>
      </c>
      <c r="U1016" s="111">
        <f t="shared" si="559"/>
        <v>3</v>
      </c>
      <c r="V1016" s="111">
        <v>252</v>
      </c>
      <c r="W1016" s="110">
        <f t="shared" si="544"/>
        <v>1.001768467</v>
      </c>
      <c r="X1016" s="103">
        <f t="shared" si="545"/>
        <v>0.17442945000000001</v>
      </c>
      <c r="Y1016" s="103">
        <f t="shared" si="546"/>
        <v>0</v>
      </c>
      <c r="Z1016" s="114" t="str">
        <f t="shared" si="554"/>
        <v>A+J=</v>
      </c>
      <c r="AA1016" s="108">
        <f t="shared" si="555"/>
        <v>45922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4"/>
      <c r="DR1016" s="1"/>
      <c r="DS1016" s="1"/>
      <c r="DT1016" s="1"/>
      <c r="DU1016" s="1"/>
      <c r="DV1016" s="1"/>
      <c r="DW1016" s="1"/>
    </row>
    <row r="1017" spans="1:127" ht="15" x14ac:dyDescent="0.2">
      <c r="A1017" s="102">
        <f t="shared" si="547"/>
        <v>45893</v>
      </c>
      <c r="B1017" s="103">
        <f t="shared" si="539"/>
        <v>98.807568430000003</v>
      </c>
      <c r="C1017" s="180">
        <f t="shared" si="557"/>
        <v>90.364268908505281</v>
      </c>
      <c r="D1017" s="104">
        <f t="shared" si="548"/>
        <v>1143.3130000000001</v>
      </c>
      <c r="E1017" s="105">
        <f t="shared" si="560"/>
        <v>1146.575</v>
      </c>
      <c r="F1017" s="106">
        <f t="shared" si="561"/>
        <v>45858</v>
      </c>
      <c r="G1017" s="107">
        <f t="shared" si="540"/>
        <v>2.8531119649648495E-3</v>
      </c>
      <c r="H1017" s="108">
        <f t="shared" si="553"/>
        <v>45922</v>
      </c>
      <c r="I1017" s="108">
        <f t="shared" si="541"/>
        <v>45922</v>
      </c>
      <c r="J1017" s="109">
        <f t="shared" si="549"/>
        <v>23</v>
      </c>
      <c r="K1017" s="109">
        <f t="shared" si="564"/>
        <v>3</v>
      </c>
      <c r="L1017" s="8">
        <f t="shared" si="550"/>
        <v>1.00037168</v>
      </c>
      <c r="M1017" s="110">
        <f t="shared" si="563"/>
        <v>1.00285311</v>
      </c>
      <c r="N1017" s="110">
        <f t="shared" si="558"/>
        <v>1.091100432334227</v>
      </c>
      <c r="O1017" s="103">
        <f t="shared" si="562"/>
        <v>1.09150597</v>
      </c>
      <c r="P1017" s="103">
        <f t="shared" si="542"/>
        <v>98.633138979999998</v>
      </c>
      <c r="Q1017" s="11">
        <f t="shared" si="556"/>
        <v>0</v>
      </c>
      <c r="R1017" s="30">
        <f t="shared" si="551"/>
        <v>0</v>
      </c>
      <c r="S1017" s="8">
        <f t="shared" si="543"/>
        <v>0</v>
      </c>
      <c r="T1017" s="113">
        <f t="shared" si="552"/>
        <v>0.16</v>
      </c>
      <c r="U1017" s="111">
        <f t="shared" si="559"/>
        <v>3</v>
      </c>
      <c r="V1017" s="111">
        <v>252</v>
      </c>
      <c r="W1017" s="110">
        <f t="shared" si="544"/>
        <v>1.001768467</v>
      </c>
      <c r="X1017" s="103">
        <f t="shared" si="545"/>
        <v>0.17442945000000001</v>
      </c>
      <c r="Y1017" s="103">
        <f t="shared" si="546"/>
        <v>0</v>
      </c>
      <c r="Z1017" s="114" t="str">
        <f t="shared" si="554"/>
        <v>A+J=</v>
      </c>
      <c r="AA1017" s="108">
        <f t="shared" si="555"/>
        <v>45922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4"/>
      <c r="DR1017" s="1"/>
      <c r="DS1017" s="1"/>
      <c r="DT1017" s="1"/>
      <c r="DU1017" s="1"/>
      <c r="DV1017" s="1"/>
      <c r="DW1017" s="1"/>
    </row>
    <row r="1018" spans="1:127" ht="15" x14ac:dyDescent="0.2">
      <c r="A1018" s="102">
        <f t="shared" si="547"/>
        <v>45894</v>
      </c>
      <c r="B1018" s="103">
        <f t="shared" si="539"/>
        <v>98.807568430000003</v>
      </c>
      <c r="C1018" s="180">
        <f t="shared" si="557"/>
        <v>90.364268908505281</v>
      </c>
      <c r="D1018" s="104">
        <f t="shared" si="548"/>
        <v>1143.3130000000001</v>
      </c>
      <c r="E1018" s="105">
        <f t="shared" si="560"/>
        <v>1146.575</v>
      </c>
      <c r="F1018" s="106">
        <f t="shared" si="561"/>
        <v>45858</v>
      </c>
      <c r="G1018" s="107">
        <f t="shared" si="540"/>
        <v>2.8531119649648495E-3</v>
      </c>
      <c r="H1018" s="108">
        <f t="shared" si="553"/>
        <v>45922</v>
      </c>
      <c r="I1018" s="108">
        <f t="shared" si="541"/>
        <v>45922</v>
      </c>
      <c r="J1018" s="109">
        <f t="shared" si="549"/>
        <v>23</v>
      </c>
      <c r="K1018" s="109">
        <f t="shared" si="564"/>
        <v>3</v>
      </c>
      <c r="L1018" s="8">
        <f t="shared" si="550"/>
        <v>1.00037168</v>
      </c>
      <c r="M1018" s="110">
        <f t="shared" si="563"/>
        <v>1.00285311</v>
      </c>
      <c r="N1018" s="110">
        <f t="shared" si="558"/>
        <v>1.091100432334227</v>
      </c>
      <c r="O1018" s="103">
        <f t="shared" si="562"/>
        <v>1.09150597</v>
      </c>
      <c r="P1018" s="103">
        <f t="shared" si="542"/>
        <v>98.633138979999998</v>
      </c>
      <c r="Q1018" s="11">
        <f t="shared" si="556"/>
        <v>0</v>
      </c>
      <c r="R1018" s="30">
        <f t="shared" si="551"/>
        <v>0</v>
      </c>
      <c r="S1018" s="8">
        <f t="shared" si="543"/>
        <v>0</v>
      </c>
      <c r="T1018" s="113">
        <f t="shared" si="552"/>
        <v>0.16</v>
      </c>
      <c r="U1018" s="111">
        <f t="shared" si="559"/>
        <v>3</v>
      </c>
      <c r="V1018" s="111">
        <v>252</v>
      </c>
      <c r="W1018" s="110">
        <f t="shared" si="544"/>
        <v>1.001768467</v>
      </c>
      <c r="X1018" s="103">
        <f t="shared" si="545"/>
        <v>0.17442945000000001</v>
      </c>
      <c r="Y1018" s="103">
        <f t="shared" si="546"/>
        <v>0</v>
      </c>
      <c r="Z1018" s="114" t="str">
        <f t="shared" si="554"/>
        <v>A+J=</v>
      </c>
      <c r="AA1018" s="108">
        <f t="shared" si="555"/>
        <v>45922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4"/>
      <c r="DR1018" s="1"/>
      <c r="DS1018" s="1"/>
      <c r="DT1018" s="1"/>
      <c r="DU1018" s="1"/>
      <c r="DV1018" s="1"/>
      <c r="DW1018" s="1"/>
    </row>
    <row r="1019" spans="1:127" ht="15" x14ac:dyDescent="0.2">
      <c r="A1019" s="102">
        <f t="shared" si="547"/>
        <v>45895</v>
      </c>
      <c r="B1019" s="103">
        <f t="shared" si="539"/>
        <v>98.878027009999997</v>
      </c>
      <c r="C1019" s="180">
        <f t="shared" si="557"/>
        <v>90.364268908505281</v>
      </c>
      <c r="D1019" s="104">
        <f t="shared" si="548"/>
        <v>1143.3130000000001</v>
      </c>
      <c r="E1019" s="105">
        <f t="shared" si="560"/>
        <v>1146.575</v>
      </c>
      <c r="F1019" s="106">
        <f t="shared" si="561"/>
        <v>45858</v>
      </c>
      <c r="G1019" s="107">
        <f t="shared" si="540"/>
        <v>2.8531119649648495E-3</v>
      </c>
      <c r="H1019" s="108">
        <f t="shared" si="553"/>
        <v>45922</v>
      </c>
      <c r="I1019" s="108">
        <f t="shared" si="541"/>
        <v>45922</v>
      </c>
      <c r="J1019" s="109">
        <f t="shared" si="549"/>
        <v>23</v>
      </c>
      <c r="K1019" s="109">
        <f t="shared" si="564"/>
        <v>4</v>
      </c>
      <c r="L1019" s="8">
        <f t="shared" si="550"/>
        <v>1.0004956</v>
      </c>
      <c r="M1019" s="110">
        <f t="shared" si="563"/>
        <v>1.00285311</v>
      </c>
      <c r="N1019" s="110">
        <f t="shared" si="558"/>
        <v>1.091100432334227</v>
      </c>
      <c r="O1019" s="103">
        <f t="shared" si="562"/>
        <v>1.0916411800000001</v>
      </c>
      <c r="P1019" s="103">
        <f t="shared" si="542"/>
        <v>98.645357140000002</v>
      </c>
      <c r="Q1019" s="11">
        <f t="shared" si="556"/>
        <v>0</v>
      </c>
      <c r="R1019" s="30">
        <f t="shared" si="551"/>
        <v>0</v>
      </c>
      <c r="S1019" s="8">
        <f t="shared" si="543"/>
        <v>0</v>
      </c>
      <c r="T1019" s="113">
        <f t="shared" si="552"/>
        <v>0.16</v>
      </c>
      <c r="U1019" s="111">
        <f t="shared" si="559"/>
        <v>4</v>
      </c>
      <c r="V1019" s="111">
        <v>252</v>
      </c>
      <c r="W1019" s="110">
        <f t="shared" si="544"/>
        <v>1.0023586499999999</v>
      </c>
      <c r="X1019" s="103">
        <f t="shared" si="545"/>
        <v>0.23266987</v>
      </c>
      <c r="Y1019" s="103">
        <f t="shared" si="546"/>
        <v>0</v>
      </c>
      <c r="Z1019" s="114" t="str">
        <f t="shared" si="554"/>
        <v>A+J=</v>
      </c>
      <c r="AA1019" s="108">
        <f t="shared" si="555"/>
        <v>45922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4"/>
      <c r="DR1019" s="1"/>
      <c r="DS1019" s="1"/>
      <c r="DT1019" s="1"/>
      <c r="DU1019" s="1"/>
      <c r="DV1019" s="1"/>
      <c r="DW1019" s="1"/>
    </row>
    <row r="1020" spans="1:127" ht="15" x14ac:dyDescent="0.2">
      <c r="A1020" s="102">
        <f t="shared" si="547"/>
        <v>45896</v>
      </c>
      <c r="B1020" s="103">
        <f t="shared" si="539"/>
        <v>98.948537150000007</v>
      </c>
      <c r="C1020" s="180">
        <f t="shared" si="557"/>
        <v>90.364268908505281</v>
      </c>
      <c r="D1020" s="104">
        <f t="shared" si="548"/>
        <v>1143.3130000000001</v>
      </c>
      <c r="E1020" s="105">
        <f t="shared" si="560"/>
        <v>1146.575</v>
      </c>
      <c r="F1020" s="106">
        <f t="shared" si="561"/>
        <v>45858</v>
      </c>
      <c r="G1020" s="107">
        <f t="shared" si="540"/>
        <v>2.8531119649648495E-3</v>
      </c>
      <c r="H1020" s="108">
        <f t="shared" si="553"/>
        <v>45922</v>
      </c>
      <c r="I1020" s="108">
        <f t="shared" si="541"/>
        <v>45922</v>
      </c>
      <c r="J1020" s="109">
        <f t="shared" si="549"/>
        <v>23</v>
      </c>
      <c r="K1020" s="109">
        <f t="shared" si="564"/>
        <v>5</v>
      </c>
      <c r="L1020" s="8">
        <f t="shared" si="550"/>
        <v>1.0006195499999999</v>
      </c>
      <c r="M1020" s="110">
        <f t="shared" si="563"/>
        <v>1.00285311</v>
      </c>
      <c r="N1020" s="110">
        <f t="shared" si="558"/>
        <v>1.091100432334227</v>
      </c>
      <c r="O1020" s="103">
        <f t="shared" si="562"/>
        <v>1.09177642</v>
      </c>
      <c r="P1020" s="103">
        <f t="shared" si="542"/>
        <v>98.657578000000001</v>
      </c>
      <c r="Q1020" s="11">
        <f t="shared" si="556"/>
        <v>0</v>
      </c>
      <c r="R1020" s="30">
        <f t="shared" si="551"/>
        <v>0</v>
      </c>
      <c r="S1020" s="8">
        <f t="shared" si="543"/>
        <v>0</v>
      </c>
      <c r="T1020" s="113">
        <f t="shared" si="552"/>
        <v>0.16</v>
      </c>
      <c r="U1020" s="111">
        <f t="shared" si="559"/>
        <v>5</v>
      </c>
      <c r="V1020" s="111">
        <v>252</v>
      </c>
      <c r="W1020" s="110">
        <f t="shared" si="544"/>
        <v>1.0029491820000001</v>
      </c>
      <c r="X1020" s="103">
        <f t="shared" si="545"/>
        <v>0.29095915</v>
      </c>
      <c r="Y1020" s="103">
        <f t="shared" si="546"/>
        <v>0</v>
      </c>
      <c r="Z1020" s="114" t="str">
        <f t="shared" si="554"/>
        <v>A+J=</v>
      </c>
      <c r="AA1020" s="108">
        <f t="shared" si="555"/>
        <v>45922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4"/>
      <c r="DR1020" s="1"/>
      <c r="DS1020" s="1"/>
      <c r="DT1020" s="1"/>
      <c r="DU1020" s="1"/>
      <c r="DV1020" s="1"/>
      <c r="DW1020" s="1"/>
    </row>
    <row r="1021" spans="1:127" ht="15" x14ac:dyDescent="0.2">
      <c r="A1021" s="102">
        <f t="shared" si="547"/>
        <v>45897</v>
      </c>
      <c r="B1021" s="103">
        <f t="shared" si="539"/>
        <v>99.019095960000001</v>
      </c>
      <c r="C1021" s="180">
        <f t="shared" si="557"/>
        <v>90.364268908505281</v>
      </c>
      <c r="D1021" s="104">
        <f t="shared" si="548"/>
        <v>1143.3130000000001</v>
      </c>
      <c r="E1021" s="105">
        <f t="shared" si="560"/>
        <v>1146.575</v>
      </c>
      <c r="F1021" s="106">
        <f t="shared" si="561"/>
        <v>45858</v>
      </c>
      <c r="G1021" s="107">
        <f t="shared" si="540"/>
        <v>2.8531119649648495E-3</v>
      </c>
      <c r="H1021" s="108">
        <f t="shared" si="553"/>
        <v>45922</v>
      </c>
      <c r="I1021" s="108">
        <f t="shared" si="541"/>
        <v>45922</v>
      </c>
      <c r="J1021" s="109">
        <f t="shared" si="549"/>
        <v>23</v>
      </c>
      <c r="K1021" s="109">
        <f t="shared" si="564"/>
        <v>6</v>
      </c>
      <c r="L1021" s="8">
        <f t="shared" si="550"/>
        <v>1.0007435</v>
      </c>
      <c r="M1021" s="110">
        <f t="shared" si="563"/>
        <v>1.00285311</v>
      </c>
      <c r="N1021" s="110">
        <f t="shared" si="558"/>
        <v>1.091100432334227</v>
      </c>
      <c r="O1021" s="103">
        <f t="shared" si="562"/>
        <v>1.0919116600000001</v>
      </c>
      <c r="P1021" s="103">
        <f t="shared" si="542"/>
        <v>98.66979886</v>
      </c>
      <c r="Q1021" s="11">
        <f t="shared" si="556"/>
        <v>0</v>
      </c>
      <c r="R1021" s="30">
        <f t="shared" si="551"/>
        <v>0</v>
      </c>
      <c r="S1021" s="8">
        <f t="shared" si="543"/>
        <v>0</v>
      </c>
      <c r="T1021" s="113">
        <f t="shared" si="552"/>
        <v>0.16</v>
      </c>
      <c r="U1021" s="111">
        <f t="shared" si="559"/>
        <v>6</v>
      </c>
      <c r="V1021" s="111">
        <v>252</v>
      </c>
      <c r="W1021" s="110">
        <f t="shared" si="544"/>
        <v>1.003540061</v>
      </c>
      <c r="X1021" s="103">
        <f t="shared" si="545"/>
        <v>0.34929710000000003</v>
      </c>
      <c r="Y1021" s="103">
        <f t="shared" si="546"/>
        <v>0</v>
      </c>
      <c r="Z1021" s="114" t="str">
        <f t="shared" si="554"/>
        <v>A+J=</v>
      </c>
      <c r="AA1021" s="108">
        <f t="shared" si="555"/>
        <v>45922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4"/>
      <c r="DR1021" s="1"/>
      <c r="DS1021" s="1"/>
      <c r="DT1021" s="1"/>
      <c r="DU1021" s="1"/>
      <c r="DV1021" s="1"/>
      <c r="DW1021" s="1"/>
    </row>
    <row r="1022" spans="1:127" ht="15" x14ac:dyDescent="0.2">
      <c r="A1022" s="102">
        <f t="shared" si="547"/>
        <v>45898</v>
      </c>
      <c r="B1022" s="103">
        <f t="shared" si="539"/>
        <v>99.089705379999998</v>
      </c>
      <c r="C1022" s="180">
        <f t="shared" si="557"/>
        <v>90.364268908505281</v>
      </c>
      <c r="D1022" s="104">
        <f t="shared" si="548"/>
        <v>1143.3130000000001</v>
      </c>
      <c r="E1022" s="105">
        <f t="shared" si="560"/>
        <v>1146.575</v>
      </c>
      <c r="F1022" s="106">
        <f t="shared" si="561"/>
        <v>45858</v>
      </c>
      <c r="G1022" s="107">
        <f t="shared" si="540"/>
        <v>2.8531119649648495E-3</v>
      </c>
      <c r="H1022" s="108">
        <f t="shared" si="553"/>
        <v>45922</v>
      </c>
      <c r="I1022" s="108">
        <f t="shared" si="541"/>
        <v>45922</v>
      </c>
      <c r="J1022" s="109">
        <f t="shared" si="549"/>
        <v>23</v>
      </c>
      <c r="K1022" s="109">
        <f t="shared" si="564"/>
        <v>7</v>
      </c>
      <c r="L1022" s="8">
        <f t="shared" si="550"/>
        <v>1.00086747</v>
      </c>
      <c r="M1022" s="110">
        <f t="shared" si="563"/>
        <v>1.00285311</v>
      </c>
      <c r="N1022" s="110">
        <f t="shared" si="558"/>
        <v>1.091100432334227</v>
      </c>
      <c r="O1022" s="103">
        <f t="shared" si="562"/>
        <v>1.09204692</v>
      </c>
      <c r="P1022" s="103">
        <f t="shared" si="542"/>
        <v>98.68202153</v>
      </c>
      <c r="Q1022" s="11">
        <f t="shared" si="556"/>
        <v>0</v>
      </c>
      <c r="R1022" s="30">
        <f t="shared" si="551"/>
        <v>0</v>
      </c>
      <c r="S1022" s="8">
        <f t="shared" si="543"/>
        <v>0</v>
      </c>
      <c r="T1022" s="113">
        <f t="shared" si="552"/>
        <v>0.16</v>
      </c>
      <c r="U1022" s="111">
        <f t="shared" si="559"/>
        <v>7</v>
      </c>
      <c r="V1022" s="111">
        <v>252</v>
      </c>
      <c r="W1022" s="110">
        <f t="shared" si="544"/>
        <v>1.004131288</v>
      </c>
      <c r="X1022" s="103">
        <f t="shared" si="545"/>
        <v>0.40768385000000001</v>
      </c>
      <c r="Y1022" s="103">
        <f t="shared" si="546"/>
        <v>0</v>
      </c>
      <c r="Z1022" s="114" t="str">
        <f t="shared" si="554"/>
        <v>A+J=</v>
      </c>
      <c r="AA1022" s="108">
        <f t="shared" si="555"/>
        <v>45922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4"/>
      <c r="DR1022" s="1"/>
      <c r="DS1022" s="1"/>
      <c r="DT1022" s="1"/>
      <c r="DU1022" s="1"/>
      <c r="DV1022" s="1"/>
      <c r="DW1022" s="1"/>
    </row>
    <row r="1023" spans="1:127" ht="15" x14ac:dyDescent="0.2">
      <c r="A1023" s="102">
        <f t="shared" si="547"/>
        <v>45899</v>
      </c>
      <c r="B1023" s="103">
        <f t="shared" si="539"/>
        <v>99.160366420000003</v>
      </c>
      <c r="C1023" s="180">
        <f t="shared" si="557"/>
        <v>90.364268908505281</v>
      </c>
      <c r="D1023" s="104">
        <f t="shared" si="548"/>
        <v>1143.3130000000001</v>
      </c>
      <c r="E1023" s="105">
        <f t="shared" si="560"/>
        <v>1146.575</v>
      </c>
      <c r="F1023" s="106">
        <f t="shared" si="561"/>
        <v>45858</v>
      </c>
      <c r="G1023" s="107">
        <f t="shared" si="540"/>
        <v>2.8531119649648495E-3</v>
      </c>
      <c r="H1023" s="108">
        <f t="shared" si="553"/>
        <v>45922</v>
      </c>
      <c r="I1023" s="108">
        <f t="shared" si="541"/>
        <v>45922</v>
      </c>
      <c r="J1023" s="109">
        <f t="shared" si="549"/>
        <v>23</v>
      </c>
      <c r="K1023" s="109">
        <f t="shared" si="564"/>
        <v>8</v>
      </c>
      <c r="L1023" s="8">
        <f t="shared" si="550"/>
        <v>1.0009914600000001</v>
      </c>
      <c r="M1023" s="110">
        <f t="shared" si="563"/>
        <v>1.00285311</v>
      </c>
      <c r="N1023" s="110">
        <f t="shared" si="558"/>
        <v>1.091100432334227</v>
      </c>
      <c r="O1023" s="103">
        <f t="shared" si="562"/>
        <v>1.09218221</v>
      </c>
      <c r="P1023" s="103">
        <f t="shared" si="542"/>
        <v>98.694246919999998</v>
      </c>
      <c r="Q1023" s="11">
        <f t="shared" si="556"/>
        <v>0</v>
      </c>
      <c r="R1023" s="30">
        <f t="shared" si="551"/>
        <v>0</v>
      </c>
      <c r="S1023" s="8">
        <f t="shared" si="543"/>
        <v>0</v>
      </c>
      <c r="T1023" s="113">
        <f t="shared" si="552"/>
        <v>0.16</v>
      </c>
      <c r="U1023" s="111">
        <f t="shared" si="559"/>
        <v>8</v>
      </c>
      <c r="V1023" s="111">
        <v>252</v>
      </c>
      <c r="W1023" s="110">
        <f t="shared" si="544"/>
        <v>1.0047228640000001</v>
      </c>
      <c r="X1023" s="103">
        <f t="shared" si="545"/>
        <v>0.46611950000000002</v>
      </c>
      <c r="Y1023" s="103">
        <f t="shared" si="546"/>
        <v>0</v>
      </c>
      <c r="Z1023" s="114" t="str">
        <f t="shared" si="554"/>
        <v>A+J=</v>
      </c>
      <c r="AA1023" s="108">
        <f t="shared" si="555"/>
        <v>45922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4"/>
      <c r="DR1023" s="1"/>
      <c r="DS1023" s="1"/>
      <c r="DT1023" s="1"/>
      <c r="DU1023" s="1"/>
      <c r="DV1023" s="1"/>
      <c r="DW1023" s="1"/>
    </row>
    <row r="1024" spans="1:127" ht="15" x14ac:dyDescent="0.2">
      <c r="A1024" s="102">
        <f t="shared" si="547"/>
        <v>45900</v>
      </c>
      <c r="B1024" s="103">
        <f t="shared" si="539"/>
        <v>99.160366420000003</v>
      </c>
      <c r="C1024" s="180">
        <f t="shared" si="557"/>
        <v>90.364268908505281</v>
      </c>
      <c r="D1024" s="104">
        <f t="shared" si="548"/>
        <v>1143.3130000000001</v>
      </c>
      <c r="E1024" s="105">
        <f t="shared" si="560"/>
        <v>1146.575</v>
      </c>
      <c r="F1024" s="106">
        <f t="shared" si="561"/>
        <v>45858</v>
      </c>
      <c r="G1024" s="107">
        <f t="shared" si="540"/>
        <v>2.8531119649648495E-3</v>
      </c>
      <c r="H1024" s="108">
        <f t="shared" si="553"/>
        <v>45922</v>
      </c>
      <c r="I1024" s="108">
        <f t="shared" si="541"/>
        <v>45922</v>
      </c>
      <c r="J1024" s="109">
        <f t="shared" si="549"/>
        <v>23</v>
      </c>
      <c r="K1024" s="109">
        <f t="shared" si="564"/>
        <v>8</v>
      </c>
      <c r="L1024" s="8">
        <f t="shared" si="550"/>
        <v>1.0009914600000001</v>
      </c>
      <c r="M1024" s="110">
        <f t="shared" si="563"/>
        <v>1.00285311</v>
      </c>
      <c r="N1024" s="110">
        <f t="shared" si="558"/>
        <v>1.091100432334227</v>
      </c>
      <c r="O1024" s="103">
        <f t="shared" si="562"/>
        <v>1.09218221</v>
      </c>
      <c r="P1024" s="103">
        <f t="shared" si="542"/>
        <v>98.694246919999998</v>
      </c>
      <c r="Q1024" s="11">
        <f t="shared" si="556"/>
        <v>0</v>
      </c>
      <c r="R1024" s="30">
        <f t="shared" si="551"/>
        <v>0</v>
      </c>
      <c r="S1024" s="8">
        <f t="shared" si="543"/>
        <v>0</v>
      </c>
      <c r="T1024" s="113">
        <f t="shared" si="552"/>
        <v>0.16</v>
      </c>
      <c r="U1024" s="111">
        <f t="shared" si="559"/>
        <v>8</v>
      </c>
      <c r="V1024" s="111">
        <v>252</v>
      </c>
      <c r="W1024" s="110">
        <f t="shared" si="544"/>
        <v>1.0047228640000001</v>
      </c>
      <c r="X1024" s="103">
        <f t="shared" si="545"/>
        <v>0.46611950000000002</v>
      </c>
      <c r="Y1024" s="103">
        <f t="shared" si="546"/>
        <v>0</v>
      </c>
      <c r="Z1024" s="114" t="str">
        <f t="shared" si="554"/>
        <v>A+J=</v>
      </c>
      <c r="AA1024" s="108">
        <f t="shared" si="555"/>
        <v>45922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4"/>
      <c r="DR1024" s="1"/>
      <c r="DS1024" s="1"/>
      <c r="DT1024" s="1"/>
      <c r="DU1024" s="1"/>
      <c r="DV1024" s="1"/>
      <c r="DW1024" s="1"/>
    </row>
    <row r="1025" spans="1:127" ht="15" x14ac:dyDescent="0.2">
      <c r="A1025" s="102">
        <f t="shared" si="547"/>
        <v>45901</v>
      </c>
      <c r="B1025" s="103">
        <f t="shared" si="539"/>
        <v>99.160366420000003</v>
      </c>
      <c r="C1025" s="180">
        <f t="shared" si="557"/>
        <v>90.364268908505281</v>
      </c>
      <c r="D1025" s="104">
        <f t="shared" si="548"/>
        <v>1143.3130000000001</v>
      </c>
      <c r="E1025" s="105">
        <f t="shared" si="560"/>
        <v>1146.575</v>
      </c>
      <c r="F1025" s="106">
        <f t="shared" si="561"/>
        <v>45858</v>
      </c>
      <c r="G1025" s="107">
        <f t="shared" si="540"/>
        <v>2.8531119649648495E-3</v>
      </c>
      <c r="H1025" s="108">
        <f t="shared" si="553"/>
        <v>45922</v>
      </c>
      <c r="I1025" s="108">
        <f t="shared" si="541"/>
        <v>45922</v>
      </c>
      <c r="J1025" s="109">
        <f t="shared" si="549"/>
        <v>23</v>
      </c>
      <c r="K1025" s="109">
        <f t="shared" si="564"/>
        <v>8</v>
      </c>
      <c r="L1025" s="8">
        <f t="shared" si="550"/>
        <v>1.0009914600000001</v>
      </c>
      <c r="M1025" s="110">
        <f t="shared" si="563"/>
        <v>1.00285311</v>
      </c>
      <c r="N1025" s="110">
        <f t="shared" si="558"/>
        <v>1.091100432334227</v>
      </c>
      <c r="O1025" s="103">
        <f t="shared" si="562"/>
        <v>1.09218221</v>
      </c>
      <c r="P1025" s="103">
        <f t="shared" si="542"/>
        <v>98.694246919999998</v>
      </c>
      <c r="Q1025" s="11">
        <f t="shared" si="556"/>
        <v>0</v>
      </c>
      <c r="R1025" s="30">
        <f t="shared" si="551"/>
        <v>0</v>
      </c>
      <c r="S1025" s="8">
        <f t="shared" si="543"/>
        <v>0</v>
      </c>
      <c r="T1025" s="113">
        <f t="shared" si="552"/>
        <v>0.16</v>
      </c>
      <c r="U1025" s="111">
        <f t="shared" si="559"/>
        <v>8</v>
      </c>
      <c r="V1025" s="111">
        <v>252</v>
      </c>
      <c r="W1025" s="110">
        <f t="shared" si="544"/>
        <v>1.0047228640000001</v>
      </c>
      <c r="X1025" s="103">
        <f t="shared" si="545"/>
        <v>0.46611950000000002</v>
      </c>
      <c r="Y1025" s="103">
        <f t="shared" si="546"/>
        <v>0</v>
      </c>
      <c r="Z1025" s="114" t="str">
        <f t="shared" si="554"/>
        <v>A+J=</v>
      </c>
      <c r="AA1025" s="108">
        <f t="shared" si="555"/>
        <v>45922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4"/>
      <c r="DR1025" s="1"/>
      <c r="DS1025" s="1"/>
      <c r="DT1025" s="1"/>
      <c r="DU1025" s="1"/>
      <c r="DV1025" s="1"/>
      <c r="DW1025" s="1"/>
    </row>
    <row r="1026" spans="1:127" ht="15" x14ac:dyDescent="0.2">
      <c r="A1026" s="102">
        <f t="shared" si="547"/>
        <v>45902</v>
      </c>
      <c r="B1026" s="103">
        <f t="shared" si="539"/>
        <v>99.231077170000006</v>
      </c>
      <c r="C1026" s="180">
        <f t="shared" si="557"/>
        <v>90.364268908505281</v>
      </c>
      <c r="D1026" s="104">
        <f t="shared" si="548"/>
        <v>1143.3130000000001</v>
      </c>
      <c r="E1026" s="105">
        <f t="shared" si="560"/>
        <v>1146.575</v>
      </c>
      <c r="F1026" s="106">
        <f t="shared" si="561"/>
        <v>45858</v>
      </c>
      <c r="G1026" s="107">
        <f t="shared" si="540"/>
        <v>2.8531119649648495E-3</v>
      </c>
      <c r="H1026" s="108">
        <f t="shared" si="553"/>
        <v>45922</v>
      </c>
      <c r="I1026" s="108">
        <f t="shared" si="541"/>
        <v>45922</v>
      </c>
      <c r="J1026" s="109">
        <f t="shared" si="549"/>
        <v>23</v>
      </c>
      <c r="K1026" s="109">
        <f t="shared" si="564"/>
        <v>9</v>
      </c>
      <c r="L1026" s="8">
        <f t="shared" si="550"/>
        <v>1.0011154600000001</v>
      </c>
      <c r="M1026" s="110">
        <f t="shared" si="563"/>
        <v>1.00285311</v>
      </c>
      <c r="N1026" s="110">
        <f t="shared" si="558"/>
        <v>1.091100432334227</v>
      </c>
      <c r="O1026" s="103">
        <f t="shared" si="562"/>
        <v>1.09231751</v>
      </c>
      <c r="P1026" s="103">
        <f t="shared" si="542"/>
        <v>98.706473200000005</v>
      </c>
      <c r="Q1026" s="11">
        <f t="shared" si="556"/>
        <v>0</v>
      </c>
      <c r="R1026" s="30">
        <f t="shared" si="551"/>
        <v>0</v>
      </c>
      <c r="S1026" s="8">
        <f t="shared" si="543"/>
        <v>0</v>
      </c>
      <c r="T1026" s="113">
        <f t="shared" si="552"/>
        <v>0.16</v>
      </c>
      <c r="U1026" s="111">
        <f t="shared" si="559"/>
        <v>9</v>
      </c>
      <c r="V1026" s="111">
        <v>252</v>
      </c>
      <c r="W1026" s="110">
        <f t="shared" si="544"/>
        <v>1.005314788</v>
      </c>
      <c r="X1026" s="103">
        <f t="shared" si="545"/>
        <v>0.52460397000000003</v>
      </c>
      <c r="Y1026" s="103">
        <f t="shared" si="546"/>
        <v>0</v>
      </c>
      <c r="Z1026" s="114" t="str">
        <f t="shared" si="554"/>
        <v>A+J=</v>
      </c>
      <c r="AA1026" s="108">
        <f t="shared" si="555"/>
        <v>45922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4"/>
      <c r="DR1026" s="1"/>
      <c r="DS1026" s="1"/>
      <c r="DT1026" s="1"/>
      <c r="DU1026" s="1"/>
      <c r="DV1026" s="1"/>
      <c r="DW1026" s="1"/>
    </row>
    <row r="1027" spans="1:127" ht="15" x14ac:dyDescent="0.2">
      <c r="A1027" s="102">
        <f t="shared" si="547"/>
        <v>45903</v>
      </c>
      <c r="B1027" s="103">
        <f t="shared" si="539"/>
        <v>99.301837769999992</v>
      </c>
      <c r="C1027" s="180">
        <f t="shared" si="557"/>
        <v>90.364268908505281</v>
      </c>
      <c r="D1027" s="104">
        <f t="shared" si="548"/>
        <v>1143.3130000000001</v>
      </c>
      <c r="E1027" s="105">
        <f t="shared" si="560"/>
        <v>1146.575</v>
      </c>
      <c r="F1027" s="106">
        <f t="shared" si="561"/>
        <v>45858</v>
      </c>
      <c r="G1027" s="107">
        <f t="shared" si="540"/>
        <v>2.8531119649648495E-3</v>
      </c>
      <c r="H1027" s="108">
        <f t="shared" si="553"/>
        <v>45922</v>
      </c>
      <c r="I1027" s="108">
        <f t="shared" si="541"/>
        <v>45922</v>
      </c>
      <c r="J1027" s="109">
        <f t="shared" si="549"/>
        <v>23</v>
      </c>
      <c r="K1027" s="109">
        <f t="shared" si="564"/>
        <v>10</v>
      </c>
      <c r="L1027" s="8">
        <f t="shared" si="550"/>
        <v>1.00123948</v>
      </c>
      <c r="M1027" s="110">
        <f t="shared" si="563"/>
        <v>1.00285311</v>
      </c>
      <c r="N1027" s="110">
        <f t="shared" si="558"/>
        <v>1.091100432334227</v>
      </c>
      <c r="O1027" s="103">
        <f t="shared" si="562"/>
        <v>1.0924528200000001</v>
      </c>
      <c r="P1027" s="103">
        <f t="shared" si="542"/>
        <v>98.718700389999995</v>
      </c>
      <c r="Q1027" s="11">
        <f t="shared" si="556"/>
        <v>0</v>
      </c>
      <c r="R1027" s="30">
        <f t="shared" si="551"/>
        <v>0</v>
      </c>
      <c r="S1027" s="8">
        <f t="shared" si="543"/>
        <v>0</v>
      </c>
      <c r="T1027" s="113">
        <f t="shared" si="552"/>
        <v>0.16</v>
      </c>
      <c r="U1027" s="111">
        <f t="shared" si="559"/>
        <v>10</v>
      </c>
      <c r="V1027" s="111">
        <v>252</v>
      </c>
      <c r="W1027" s="110">
        <f t="shared" si="544"/>
        <v>1.005907061</v>
      </c>
      <c r="X1027" s="103">
        <f t="shared" si="545"/>
        <v>0.58313738000000004</v>
      </c>
      <c r="Y1027" s="103">
        <f t="shared" si="546"/>
        <v>0</v>
      </c>
      <c r="Z1027" s="114" t="str">
        <f t="shared" si="554"/>
        <v>A+J=</v>
      </c>
      <c r="AA1027" s="108">
        <f t="shared" si="555"/>
        <v>45922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4"/>
      <c r="DR1027" s="1"/>
      <c r="DS1027" s="1"/>
      <c r="DT1027" s="1"/>
      <c r="DU1027" s="1"/>
      <c r="DV1027" s="1"/>
      <c r="DW1027" s="1"/>
    </row>
    <row r="1028" spans="1:127" ht="15" x14ac:dyDescent="0.2">
      <c r="A1028" s="102">
        <f t="shared" si="547"/>
        <v>45904</v>
      </c>
      <c r="B1028" s="103">
        <f t="shared" si="539"/>
        <v>99.372649129999999</v>
      </c>
      <c r="C1028" s="180">
        <f t="shared" si="557"/>
        <v>90.364268908505281</v>
      </c>
      <c r="D1028" s="104">
        <f t="shared" si="548"/>
        <v>1143.3130000000001</v>
      </c>
      <c r="E1028" s="105">
        <f t="shared" si="560"/>
        <v>1146.575</v>
      </c>
      <c r="F1028" s="106">
        <f t="shared" si="561"/>
        <v>45858</v>
      </c>
      <c r="G1028" s="107">
        <f t="shared" si="540"/>
        <v>2.8531119649648495E-3</v>
      </c>
      <c r="H1028" s="108">
        <f t="shared" si="553"/>
        <v>45922</v>
      </c>
      <c r="I1028" s="108">
        <f t="shared" si="541"/>
        <v>45922</v>
      </c>
      <c r="J1028" s="109">
        <f t="shared" si="549"/>
        <v>23</v>
      </c>
      <c r="K1028" s="109">
        <f t="shared" si="564"/>
        <v>11</v>
      </c>
      <c r="L1028" s="8">
        <f t="shared" si="550"/>
        <v>1.00136351</v>
      </c>
      <c r="M1028" s="110">
        <f t="shared" si="563"/>
        <v>1.00285311</v>
      </c>
      <c r="N1028" s="110">
        <f t="shared" si="558"/>
        <v>1.091100432334227</v>
      </c>
      <c r="O1028" s="103">
        <f t="shared" si="562"/>
        <v>1.0925881500000001</v>
      </c>
      <c r="P1028" s="103">
        <f t="shared" si="542"/>
        <v>98.73092939</v>
      </c>
      <c r="Q1028" s="11">
        <f t="shared" si="556"/>
        <v>0</v>
      </c>
      <c r="R1028" s="30">
        <f t="shared" si="551"/>
        <v>0</v>
      </c>
      <c r="S1028" s="8">
        <f t="shared" si="543"/>
        <v>0</v>
      </c>
      <c r="T1028" s="113">
        <f t="shared" si="552"/>
        <v>0.16</v>
      </c>
      <c r="U1028" s="111">
        <f t="shared" si="559"/>
        <v>11</v>
      </c>
      <c r="V1028" s="111">
        <v>252</v>
      </c>
      <c r="W1028" s="110">
        <f t="shared" si="544"/>
        <v>1.0064996829999999</v>
      </c>
      <c r="X1028" s="103">
        <f t="shared" si="545"/>
        <v>0.64171973999999998</v>
      </c>
      <c r="Y1028" s="103">
        <f t="shared" si="546"/>
        <v>0</v>
      </c>
      <c r="Z1028" s="114" t="str">
        <f t="shared" si="554"/>
        <v>A+J=</v>
      </c>
      <c r="AA1028" s="108">
        <f t="shared" si="555"/>
        <v>45922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4"/>
      <c r="DR1028" s="1"/>
      <c r="DS1028" s="1"/>
      <c r="DT1028" s="1"/>
      <c r="DU1028" s="1"/>
      <c r="DV1028" s="1"/>
      <c r="DW1028" s="1"/>
    </row>
    <row r="1029" spans="1:127" ht="15" x14ac:dyDescent="0.2">
      <c r="A1029" s="102">
        <f t="shared" si="547"/>
        <v>45905</v>
      </c>
      <c r="B1029" s="103">
        <f t="shared" si="539"/>
        <v>99.443511259999994</v>
      </c>
      <c r="C1029" s="180">
        <f t="shared" si="557"/>
        <v>90.364268908505281</v>
      </c>
      <c r="D1029" s="104">
        <f t="shared" si="548"/>
        <v>1143.3130000000001</v>
      </c>
      <c r="E1029" s="105">
        <f t="shared" si="560"/>
        <v>1146.575</v>
      </c>
      <c r="F1029" s="106">
        <f t="shared" si="561"/>
        <v>45858</v>
      </c>
      <c r="G1029" s="107">
        <f t="shared" si="540"/>
        <v>2.8531119649648495E-3</v>
      </c>
      <c r="H1029" s="108">
        <f t="shared" si="553"/>
        <v>45922</v>
      </c>
      <c r="I1029" s="108">
        <f t="shared" si="541"/>
        <v>45922</v>
      </c>
      <c r="J1029" s="109">
        <f t="shared" si="549"/>
        <v>23</v>
      </c>
      <c r="K1029" s="109">
        <f t="shared" si="564"/>
        <v>12</v>
      </c>
      <c r="L1029" s="8">
        <f t="shared" si="550"/>
        <v>1.0014875599999999</v>
      </c>
      <c r="M1029" s="110">
        <f t="shared" si="563"/>
        <v>1.00285311</v>
      </c>
      <c r="N1029" s="110">
        <f t="shared" si="558"/>
        <v>1.091100432334227</v>
      </c>
      <c r="O1029" s="103">
        <f t="shared" si="562"/>
        <v>1.0927235</v>
      </c>
      <c r="P1029" s="103">
        <f t="shared" si="542"/>
        <v>98.743160189999998</v>
      </c>
      <c r="Q1029" s="11">
        <f t="shared" si="556"/>
        <v>0</v>
      </c>
      <c r="R1029" s="30">
        <f t="shared" si="551"/>
        <v>0</v>
      </c>
      <c r="S1029" s="8">
        <f t="shared" si="543"/>
        <v>0</v>
      </c>
      <c r="T1029" s="113">
        <f t="shared" si="552"/>
        <v>0.16</v>
      </c>
      <c r="U1029" s="111">
        <f t="shared" si="559"/>
        <v>12</v>
      </c>
      <c r="V1029" s="111">
        <v>252</v>
      </c>
      <c r="W1029" s="110">
        <f t="shared" si="544"/>
        <v>1.007092654</v>
      </c>
      <c r="X1029" s="103">
        <f t="shared" si="545"/>
        <v>0.70035106999999996</v>
      </c>
      <c r="Y1029" s="103">
        <f t="shared" si="546"/>
        <v>0</v>
      </c>
      <c r="Z1029" s="114" t="str">
        <f t="shared" si="554"/>
        <v>A+J=</v>
      </c>
      <c r="AA1029" s="108">
        <f t="shared" si="555"/>
        <v>45922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4"/>
      <c r="DR1029" s="1"/>
      <c r="DS1029" s="1"/>
      <c r="DT1029" s="1"/>
      <c r="DU1029" s="1"/>
      <c r="DV1029" s="1"/>
      <c r="DW1029" s="1"/>
    </row>
    <row r="1030" spans="1:127" ht="15" x14ac:dyDescent="0.2">
      <c r="A1030" s="102">
        <f t="shared" si="547"/>
        <v>45906</v>
      </c>
      <c r="B1030" s="103">
        <f t="shared" si="539"/>
        <v>99.514424179999992</v>
      </c>
      <c r="C1030" s="180">
        <f t="shared" si="557"/>
        <v>90.364268908505281</v>
      </c>
      <c r="D1030" s="104">
        <f t="shared" si="548"/>
        <v>1143.3130000000001</v>
      </c>
      <c r="E1030" s="105">
        <f t="shared" si="560"/>
        <v>1146.575</v>
      </c>
      <c r="F1030" s="106">
        <f t="shared" si="561"/>
        <v>45858</v>
      </c>
      <c r="G1030" s="107">
        <f t="shared" si="540"/>
        <v>2.8531119649648495E-3</v>
      </c>
      <c r="H1030" s="108">
        <f t="shared" si="553"/>
        <v>45922</v>
      </c>
      <c r="I1030" s="108">
        <f t="shared" si="541"/>
        <v>45922</v>
      </c>
      <c r="J1030" s="109">
        <f t="shared" si="549"/>
        <v>23</v>
      </c>
      <c r="K1030" s="109">
        <f t="shared" si="564"/>
        <v>13</v>
      </c>
      <c r="L1030" s="8">
        <f t="shared" si="550"/>
        <v>1.00161162</v>
      </c>
      <c r="M1030" s="110">
        <f t="shared" si="563"/>
        <v>1.00285311</v>
      </c>
      <c r="N1030" s="110">
        <f t="shared" si="558"/>
        <v>1.091100432334227</v>
      </c>
      <c r="O1030" s="103">
        <f t="shared" si="562"/>
        <v>1.0928588699999999</v>
      </c>
      <c r="P1030" s="103">
        <f t="shared" si="542"/>
        <v>98.755392799999996</v>
      </c>
      <c r="Q1030" s="11">
        <f t="shared" si="556"/>
        <v>0</v>
      </c>
      <c r="R1030" s="30">
        <f t="shared" si="551"/>
        <v>0</v>
      </c>
      <c r="S1030" s="8">
        <f t="shared" si="543"/>
        <v>0</v>
      </c>
      <c r="T1030" s="113">
        <f t="shared" si="552"/>
        <v>0.16</v>
      </c>
      <c r="U1030" s="111">
        <f t="shared" si="559"/>
        <v>13</v>
      </c>
      <c r="V1030" s="111">
        <v>252</v>
      </c>
      <c r="W1030" s="110">
        <f t="shared" si="544"/>
        <v>1.0076859739999999</v>
      </c>
      <c r="X1030" s="103">
        <f t="shared" si="545"/>
        <v>0.75903138000000003</v>
      </c>
      <c r="Y1030" s="103">
        <f t="shared" si="546"/>
        <v>0</v>
      </c>
      <c r="Z1030" s="114" t="str">
        <f t="shared" si="554"/>
        <v>A+J=</v>
      </c>
      <c r="AA1030" s="108">
        <f t="shared" si="555"/>
        <v>45922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4"/>
      <c r="DR1030" s="1"/>
      <c r="DS1030" s="1"/>
      <c r="DT1030" s="1"/>
      <c r="DU1030" s="1"/>
      <c r="DV1030" s="1"/>
      <c r="DW1030" s="1"/>
    </row>
    <row r="1031" spans="1:127" ht="15" x14ac:dyDescent="0.2">
      <c r="A1031" s="102">
        <f t="shared" si="547"/>
        <v>45907</v>
      </c>
      <c r="B1031" s="103">
        <f t="shared" si="539"/>
        <v>99.514424179999992</v>
      </c>
      <c r="C1031" s="180">
        <f t="shared" si="557"/>
        <v>90.364268908505281</v>
      </c>
      <c r="D1031" s="104">
        <f t="shared" si="548"/>
        <v>1143.3130000000001</v>
      </c>
      <c r="E1031" s="105">
        <f t="shared" si="560"/>
        <v>1146.575</v>
      </c>
      <c r="F1031" s="106">
        <f t="shared" si="561"/>
        <v>45858</v>
      </c>
      <c r="G1031" s="107">
        <f t="shared" si="540"/>
        <v>2.8531119649648495E-3</v>
      </c>
      <c r="H1031" s="108">
        <f t="shared" si="553"/>
        <v>45922</v>
      </c>
      <c r="I1031" s="108">
        <f t="shared" si="541"/>
        <v>45922</v>
      </c>
      <c r="J1031" s="109">
        <f t="shared" si="549"/>
        <v>23</v>
      </c>
      <c r="K1031" s="109">
        <f t="shared" si="564"/>
        <v>13</v>
      </c>
      <c r="L1031" s="8">
        <f t="shared" si="550"/>
        <v>1.00161162</v>
      </c>
      <c r="M1031" s="110">
        <f t="shared" si="563"/>
        <v>1.00285311</v>
      </c>
      <c r="N1031" s="110">
        <f t="shared" si="558"/>
        <v>1.091100432334227</v>
      </c>
      <c r="O1031" s="103">
        <f t="shared" si="562"/>
        <v>1.0928588699999999</v>
      </c>
      <c r="P1031" s="103">
        <f t="shared" si="542"/>
        <v>98.755392799999996</v>
      </c>
      <c r="Q1031" s="11">
        <f t="shared" si="556"/>
        <v>0</v>
      </c>
      <c r="R1031" s="30">
        <f t="shared" si="551"/>
        <v>0</v>
      </c>
      <c r="S1031" s="8">
        <f t="shared" si="543"/>
        <v>0</v>
      </c>
      <c r="T1031" s="113">
        <f t="shared" si="552"/>
        <v>0.16</v>
      </c>
      <c r="U1031" s="111">
        <f t="shared" si="559"/>
        <v>13</v>
      </c>
      <c r="V1031" s="111">
        <v>252</v>
      </c>
      <c r="W1031" s="110">
        <f t="shared" si="544"/>
        <v>1.0076859739999999</v>
      </c>
      <c r="X1031" s="103">
        <f t="shared" si="545"/>
        <v>0.75903138000000003</v>
      </c>
      <c r="Y1031" s="103">
        <f t="shared" si="546"/>
        <v>0</v>
      </c>
      <c r="Z1031" s="114" t="str">
        <f t="shared" si="554"/>
        <v>A+J=</v>
      </c>
      <c r="AA1031" s="108">
        <f t="shared" si="555"/>
        <v>45922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4"/>
      <c r="DR1031" s="1"/>
      <c r="DS1031" s="1"/>
      <c r="DT1031" s="1"/>
      <c r="DU1031" s="1"/>
      <c r="DV1031" s="1"/>
      <c r="DW1031" s="1"/>
    </row>
    <row r="1032" spans="1:127" ht="15" x14ac:dyDescent="0.2">
      <c r="A1032" s="102">
        <f t="shared" si="547"/>
        <v>45908</v>
      </c>
      <c r="B1032" s="103">
        <f t="shared" si="539"/>
        <v>99.514424179999992</v>
      </c>
      <c r="C1032" s="180">
        <f t="shared" si="557"/>
        <v>90.364268908505281</v>
      </c>
      <c r="D1032" s="104">
        <f t="shared" si="548"/>
        <v>1143.3130000000001</v>
      </c>
      <c r="E1032" s="105">
        <f t="shared" si="560"/>
        <v>1146.575</v>
      </c>
      <c r="F1032" s="106">
        <f t="shared" si="561"/>
        <v>45858</v>
      </c>
      <c r="G1032" s="107">
        <f t="shared" si="540"/>
        <v>2.8531119649648495E-3</v>
      </c>
      <c r="H1032" s="108">
        <f t="shared" si="553"/>
        <v>45922</v>
      </c>
      <c r="I1032" s="108">
        <f t="shared" si="541"/>
        <v>45922</v>
      </c>
      <c r="J1032" s="109">
        <f t="shared" si="549"/>
        <v>23</v>
      </c>
      <c r="K1032" s="109">
        <f t="shared" si="564"/>
        <v>13</v>
      </c>
      <c r="L1032" s="8">
        <f t="shared" si="550"/>
        <v>1.00161162</v>
      </c>
      <c r="M1032" s="110">
        <f t="shared" si="563"/>
        <v>1.00285311</v>
      </c>
      <c r="N1032" s="110">
        <f t="shared" si="558"/>
        <v>1.091100432334227</v>
      </c>
      <c r="O1032" s="103">
        <f t="shared" si="562"/>
        <v>1.0928588699999999</v>
      </c>
      <c r="P1032" s="103">
        <f t="shared" si="542"/>
        <v>98.755392799999996</v>
      </c>
      <c r="Q1032" s="11">
        <f t="shared" si="556"/>
        <v>0</v>
      </c>
      <c r="R1032" s="30">
        <f t="shared" si="551"/>
        <v>0</v>
      </c>
      <c r="S1032" s="8">
        <f t="shared" si="543"/>
        <v>0</v>
      </c>
      <c r="T1032" s="113">
        <f t="shared" si="552"/>
        <v>0.16</v>
      </c>
      <c r="U1032" s="111">
        <f t="shared" si="559"/>
        <v>13</v>
      </c>
      <c r="V1032" s="111">
        <v>252</v>
      </c>
      <c r="W1032" s="110">
        <f t="shared" si="544"/>
        <v>1.0076859739999999</v>
      </c>
      <c r="X1032" s="103">
        <f t="shared" si="545"/>
        <v>0.75903138000000003</v>
      </c>
      <c r="Y1032" s="103">
        <f t="shared" si="546"/>
        <v>0</v>
      </c>
      <c r="Z1032" s="114" t="str">
        <f t="shared" si="554"/>
        <v>A+J=</v>
      </c>
      <c r="AA1032" s="108">
        <f t="shared" si="555"/>
        <v>45922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4"/>
      <c r="DR1032" s="1"/>
      <c r="DS1032" s="1"/>
      <c r="DT1032" s="1"/>
      <c r="DU1032" s="1"/>
      <c r="DV1032" s="1"/>
      <c r="DW1032" s="1"/>
    </row>
    <row r="1033" spans="1:127" ht="15" x14ac:dyDescent="0.2">
      <c r="A1033" s="102">
        <f t="shared" si="547"/>
        <v>45909</v>
      </c>
      <c r="B1033" s="103">
        <f t="shared" si="539"/>
        <v>99.585387100000005</v>
      </c>
      <c r="C1033" s="180">
        <f t="shared" si="557"/>
        <v>90.364268908505281</v>
      </c>
      <c r="D1033" s="104">
        <f t="shared" si="548"/>
        <v>1143.3130000000001</v>
      </c>
      <c r="E1033" s="105">
        <f t="shared" si="560"/>
        <v>1146.575</v>
      </c>
      <c r="F1033" s="106">
        <f t="shared" si="561"/>
        <v>45858</v>
      </c>
      <c r="G1033" s="107">
        <f t="shared" si="540"/>
        <v>2.8531119649648495E-3</v>
      </c>
      <c r="H1033" s="108">
        <f t="shared" si="553"/>
        <v>45922</v>
      </c>
      <c r="I1033" s="108">
        <f t="shared" si="541"/>
        <v>45922</v>
      </c>
      <c r="J1033" s="109">
        <f t="shared" si="549"/>
        <v>23</v>
      </c>
      <c r="K1033" s="109">
        <f t="shared" si="564"/>
        <v>14</v>
      </c>
      <c r="L1033" s="8">
        <f t="shared" si="550"/>
        <v>1.0017357</v>
      </c>
      <c r="M1033" s="110">
        <f t="shared" si="563"/>
        <v>1.00285311</v>
      </c>
      <c r="N1033" s="110">
        <f t="shared" si="558"/>
        <v>1.091100432334227</v>
      </c>
      <c r="O1033" s="103">
        <f t="shared" si="562"/>
        <v>1.0929942500000001</v>
      </c>
      <c r="P1033" s="103">
        <f t="shared" si="542"/>
        <v>98.767626320000005</v>
      </c>
      <c r="Q1033" s="11">
        <f t="shared" si="556"/>
        <v>0</v>
      </c>
      <c r="R1033" s="30">
        <f t="shared" si="551"/>
        <v>0</v>
      </c>
      <c r="S1033" s="8">
        <f t="shared" si="543"/>
        <v>0</v>
      </c>
      <c r="T1033" s="113">
        <f t="shared" si="552"/>
        <v>0.16</v>
      </c>
      <c r="U1033" s="111">
        <f t="shared" si="559"/>
        <v>14</v>
      </c>
      <c r="V1033" s="111">
        <v>252</v>
      </c>
      <c r="W1033" s="110">
        <f t="shared" si="544"/>
        <v>1.0082796439999999</v>
      </c>
      <c r="X1033" s="103">
        <f t="shared" si="545"/>
        <v>0.81776077999999996</v>
      </c>
      <c r="Y1033" s="103">
        <f t="shared" si="546"/>
        <v>0</v>
      </c>
      <c r="Z1033" s="114" t="str">
        <f t="shared" si="554"/>
        <v>A+J=</v>
      </c>
      <c r="AA1033" s="108">
        <f t="shared" si="555"/>
        <v>45922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4"/>
      <c r="DR1033" s="1"/>
      <c r="DS1033" s="1"/>
      <c r="DT1033" s="1"/>
      <c r="DU1033" s="1"/>
      <c r="DV1033" s="1"/>
      <c r="DW1033" s="1"/>
    </row>
    <row r="1034" spans="1:127" ht="15" x14ac:dyDescent="0.2">
      <c r="A1034" s="102">
        <f t="shared" si="547"/>
        <v>45910</v>
      </c>
      <c r="B1034" s="103">
        <f t="shared" ref="B1034:B1097" si="565">(P1034+X1034)</f>
        <v>99.656401849999995</v>
      </c>
      <c r="C1034" s="180">
        <f t="shared" si="557"/>
        <v>90.364268908505281</v>
      </c>
      <c r="D1034" s="104">
        <f t="shared" si="548"/>
        <v>1143.3130000000001</v>
      </c>
      <c r="E1034" s="105">
        <f t="shared" si="560"/>
        <v>1146.575</v>
      </c>
      <c r="F1034" s="106">
        <f t="shared" si="561"/>
        <v>45858</v>
      </c>
      <c r="G1034" s="107">
        <f t="shared" ref="G1034:G1097" si="566">(E1034/D1034)-1</f>
        <v>2.8531119649648495E-3</v>
      </c>
      <c r="H1034" s="108">
        <f t="shared" si="553"/>
        <v>45922</v>
      </c>
      <c r="I1034" s="108">
        <f t="shared" ref="I1034:I1097" si="567">IF(A1034&gt;I1033,H1034,I1033)</f>
        <v>45922</v>
      </c>
      <c r="J1034" s="109">
        <f t="shared" si="549"/>
        <v>23</v>
      </c>
      <c r="K1034" s="109">
        <f t="shared" si="564"/>
        <v>15</v>
      </c>
      <c r="L1034" s="8">
        <f t="shared" si="550"/>
        <v>1.0018598000000001</v>
      </c>
      <c r="M1034" s="110">
        <f t="shared" si="563"/>
        <v>1.00285311</v>
      </c>
      <c r="N1034" s="110">
        <f t="shared" si="558"/>
        <v>1.091100432334227</v>
      </c>
      <c r="O1034" s="103">
        <f t="shared" si="562"/>
        <v>1.09312966</v>
      </c>
      <c r="P1034" s="103">
        <f t="shared" ref="P1034:P1097" si="568">TRUNC(C1034*O1034,8)</f>
        <v>98.779862539999996</v>
      </c>
      <c r="Q1034" s="11">
        <f t="shared" si="556"/>
        <v>0</v>
      </c>
      <c r="R1034" s="30">
        <f t="shared" si="551"/>
        <v>0</v>
      </c>
      <c r="S1034" s="8">
        <f t="shared" ref="S1034:S1097" si="569">IF(R1034&gt;0,TRUNC(R1034*P1034,8),0)</f>
        <v>0</v>
      </c>
      <c r="T1034" s="113">
        <f t="shared" si="552"/>
        <v>0.16</v>
      </c>
      <c r="U1034" s="111">
        <f t="shared" si="559"/>
        <v>15</v>
      </c>
      <c r="V1034" s="111">
        <v>252</v>
      </c>
      <c r="W1034" s="110">
        <f t="shared" ref="W1034:W1097" si="570">ROUND((1+T1034)^TRUNC((U1034/V1034),9),9)</f>
        <v>1.008873664</v>
      </c>
      <c r="X1034" s="103">
        <f t="shared" ref="X1034:X1097" si="571">TRUNC((P1034*(W1034-1)),8)</f>
        <v>0.87653930999999996</v>
      </c>
      <c r="Y1034" s="103">
        <f t="shared" ref="Y1034:Y1097" si="572">IF(Q1034&gt;0,S1034+X1034,0)</f>
        <v>0</v>
      </c>
      <c r="Z1034" s="114" t="str">
        <f t="shared" si="554"/>
        <v>A+J=</v>
      </c>
      <c r="AA1034" s="108">
        <f t="shared" si="555"/>
        <v>45922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4"/>
      <c r="DR1034" s="1"/>
      <c r="DS1034" s="1"/>
      <c r="DT1034" s="1"/>
      <c r="DU1034" s="1"/>
      <c r="DV1034" s="1"/>
      <c r="DW1034" s="1"/>
    </row>
    <row r="1035" spans="1:127" ht="15" x14ac:dyDescent="0.2">
      <c r="A1035" s="102">
        <f t="shared" ref="A1035:A1098" si="573">(A1034+1)</f>
        <v>45911</v>
      </c>
      <c r="B1035" s="103">
        <f t="shared" si="565"/>
        <v>99.72746561999999</v>
      </c>
      <c r="C1035" s="180">
        <f t="shared" si="557"/>
        <v>90.364268908505281</v>
      </c>
      <c r="D1035" s="104">
        <f t="shared" ref="D1035:D1098" si="574">IF(E1035=E1034,D1034,E1034)</f>
        <v>1143.3130000000001</v>
      </c>
      <c r="E1035" s="105">
        <f t="shared" si="560"/>
        <v>1146.575</v>
      </c>
      <c r="F1035" s="106">
        <f t="shared" si="561"/>
        <v>45858</v>
      </c>
      <c r="G1035" s="107">
        <f t="shared" si="566"/>
        <v>2.8531119649648495E-3</v>
      </c>
      <c r="H1035" s="108">
        <f t="shared" si="553"/>
        <v>45922</v>
      </c>
      <c r="I1035" s="108">
        <f t="shared" si="567"/>
        <v>45922</v>
      </c>
      <c r="J1035" s="109">
        <f t="shared" ref="J1035:J1098" si="575">IF(I1035=I1034,J1034,NETWORKDAYS(I1034,I1035,$AD$171:$AD$502)-1)</f>
        <v>23</v>
      </c>
      <c r="K1035" s="109">
        <f t="shared" si="564"/>
        <v>16</v>
      </c>
      <c r="L1035" s="8">
        <f t="shared" ref="L1035:L1098" si="576">IF(E1035&lt;D1035,1,TRUNC((E1035/D1035)^TRUNC((K1035/J1035),9),8))</f>
        <v>1.0019839100000001</v>
      </c>
      <c r="M1035" s="110">
        <f t="shared" si="563"/>
        <v>1.00285311</v>
      </c>
      <c r="N1035" s="110">
        <f t="shared" si="558"/>
        <v>1.091100432334227</v>
      </c>
      <c r="O1035" s="103">
        <f t="shared" si="562"/>
        <v>1.0932650699999999</v>
      </c>
      <c r="P1035" s="103">
        <f t="shared" si="568"/>
        <v>98.792098769999996</v>
      </c>
      <c r="Q1035" s="11">
        <f t="shared" si="556"/>
        <v>0</v>
      </c>
      <c r="R1035" s="30">
        <f t="shared" ref="R1035:R1098" si="577">IF(Q1035&gt;0,VLOOKUP($A1035,$AD$10:$AI$165,6),0)</f>
        <v>0</v>
      </c>
      <c r="S1035" s="8">
        <f t="shared" si="569"/>
        <v>0</v>
      </c>
      <c r="T1035" s="113">
        <f t="shared" ref="T1035:T1098" si="578">(T1034)</f>
        <v>0.16</v>
      </c>
      <c r="U1035" s="111">
        <f t="shared" si="559"/>
        <v>16</v>
      </c>
      <c r="V1035" s="111">
        <v>252</v>
      </c>
      <c r="W1035" s="110">
        <f t="shared" si="570"/>
        <v>1.0094680330000001</v>
      </c>
      <c r="X1035" s="103">
        <f t="shared" si="571"/>
        <v>0.93536684999999997</v>
      </c>
      <c r="Y1035" s="103">
        <f t="shared" si="572"/>
        <v>0</v>
      </c>
      <c r="Z1035" s="114" t="str">
        <f t="shared" si="554"/>
        <v>A+J=</v>
      </c>
      <c r="AA1035" s="108">
        <f t="shared" si="555"/>
        <v>45922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4"/>
      <c r="DR1035" s="1"/>
      <c r="DS1035" s="1"/>
      <c r="DT1035" s="1"/>
      <c r="DU1035" s="1"/>
      <c r="DV1035" s="1"/>
      <c r="DW1035" s="1"/>
    </row>
    <row r="1036" spans="1:127" ht="15" x14ac:dyDescent="0.2">
      <c r="A1036" s="102">
        <f t="shared" si="573"/>
        <v>45912</v>
      </c>
      <c r="B1036" s="103">
        <f t="shared" si="565"/>
        <v>99.798580430000001</v>
      </c>
      <c r="C1036" s="180">
        <f t="shared" si="557"/>
        <v>90.364268908505281</v>
      </c>
      <c r="D1036" s="104">
        <f t="shared" si="574"/>
        <v>1143.3130000000001</v>
      </c>
      <c r="E1036" s="105">
        <f t="shared" si="560"/>
        <v>1146.575</v>
      </c>
      <c r="F1036" s="106">
        <f t="shared" si="561"/>
        <v>45858</v>
      </c>
      <c r="G1036" s="107">
        <f t="shared" si="566"/>
        <v>2.8531119649648495E-3</v>
      </c>
      <c r="H1036" s="108">
        <f t="shared" ref="H1036:H1099" si="579">IF(DAY(A1036)=H$9,VLOOKUP(A1036,AH$118:AN$450,4),H1035)</f>
        <v>45922</v>
      </c>
      <c r="I1036" s="108">
        <f t="shared" si="567"/>
        <v>45922</v>
      </c>
      <c r="J1036" s="109">
        <f t="shared" si="575"/>
        <v>23</v>
      </c>
      <c r="K1036" s="109">
        <f t="shared" si="564"/>
        <v>17</v>
      </c>
      <c r="L1036" s="8">
        <f t="shared" si="576"/>
        <v>1.00210803</v>
      </c>
      <c r="M1036" s="110">
        <f t="shared" si="563"/>
        <v>1.00285311</v>
      </c>
      <c r="N1036" s="110">
        <f t="shared" si="558"/>
        <v>1.091100432334227</v>
      </c>
      <c r="O1036" s="103">
        <f t="shared" si="562"/>
        <v>1.0934005</v>
      </c>
      <c r="P1036" s="103">
        <f t="shared" si="568"/>
        <v>98.804336800000002</v>
      </c>
      <c r="Q1036" s="11">
        <f t="shared" si="556"/>
        <v>0</v>
      </c>
      <c r="R1036" s="30">
        <f t="shared" si="577"/>
        <v>0</v>
      </c>
      <c r="S1036" s="8">
        <f t="shared" si="569"/>
        <v>0</v>
      </c>
      <c r="T1036" s="113">
        <f t="shared" si="578"/>
        <v>0.16</v>
      </c>
      <c r="U1036" s="111">
        <f t="shared" si="559"/>
        <v>17</v>
      </c>
      <c r="V1036" s="111">
        <v>252</v>
      </c>
      <c r="W1036" s="110">
        <f t="shared" si="570"/>
        <v>1.0100627529999999</v>
      </c>
      <c r="X1036" s="103">
        <f t="shared" si="571"/>
        <v>0.99424363000000004</v>
      </c>
      <c r="Y1036" s="103">
        <f t="shared" si="572"/>
        <v>0</v>
      </c>
      <c r="Z1036" s="114" t="str">
        <f t="shared" ref="Z1036:Z1099" si="580">IF($Q1035&gt;0,VLOOKUP($A1035,$AD$10:$AM$165,9),Z1035)</f>
        <v>A+J=</v>
      </c>
      <c r="AA1036" s="108">
        <f t="shared" ref="AA1036:AA1099" si="581">IF($Q1035&gt;0,VLOOKUP($A1035,$AD$10:$AM$165,10),AA1035)</f>
        <v>45922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4"/>
      <c r="DR1036" s="1"/>
      <c r="DS1036" s="1"/>
      <c r="DT1036" s="1"/>
      <c r="DU1036" s="1"/>
      <c r="DV1036" s="1"/>
      <c r="DW1036" s="1"/>
    </row>
    <row r="1037" spans="1:127" ht="15" x14ac:dyDescent="0.2">
      <c r="A1037" s="102">
        <f t="shared" si="573"/>
        <v>45913</v>
      </c>
      <c r="B1037" s="103">
        <f t="shared" si="565"/>
        <v>99.869746219999996</v>
      </c>
      <c r="C1037" s="180">
        <f t="shared" si="557"/>
        <v>90.364268908505281</v>
      </c>
      <c r="D1037" s="104">
        <f t="shared" si="574"/>
        <v>1143.3130000000001</v>
      </c>
      <c r="E1037" s="105">
        <f t="shared" si="560"/>
        <v>1146.575</v>
      </c>
      <c r="F1037" s="106">
        <f t="shared" si="561"/>
        <v>45858</v>
      </c>
      <c r="G1037" s="107">
        <f t="shared" si="566"/>
        <v>2.8531119649648495E-3</v>
      </c>
      <c r="H1037" s="108">
        <f t="shared" si="579"/>
        <v>45922</v>
      </c>
      <c r="I1037" s="108">
        <f t="shared" si="567"/>
        <v>45922</v>
      </c>
      <c r="J1037" s="109">
        <f t="shared" si="575"/>
        <v>23</v>
      </c>
      <c r="K1037" s="109">
        <f t="shared" si="564"/>
        <v>18</v>
      </c>
      <c r="L1037" s="8">
        <f t="shared" si="576"/>
        <v>1.0022321700000001</v>
      </c>
      <c r="M1037" s="110">
        <f t="shared" si="563"/>
        <v>1.00285311</v>
      </c>
      <c r="N1037" s="110">
        <f t="shared" si="558"/>
        <v>1.091100432334227</v>
      </c>
      <c r="O1037" s="103">
        <f t="shared" si="562"/>
        <v>1.0935359499999999</v>
      </c>
      <c r="P1037" s="103">
        <f t="shared" si="568"/>
        <v>98.816576639999994</v>
      </c>
      <c r="Q1037" s="11">
        <f t="shared" ref="Q1037:Q1100" si="582">IF(VLOOKUP(A1037,AD$10:AK$165,8)=VLOOKUP(A1036,AD$10:AK$165,8),0,VLOOKUP(A1037,AD$10:AK$165,8))</f>
        <v>0</v>
      </c>
      <c r="R1037" s="30">
        <f t="shared" si="577"/>
        <v>0</v>
      </c>
      <c r="S1037" s="8">
        <f t="shared" si="569"/>
        <v>0</v>
      </c>
      <c r="T1037" s="113">
        <f t="shared" si="578"/>
        <v>0.16</v>
      </c>
      <c r="U1037" s="111">
        <f t="shared" si="559"/>
        <v>18</v>
      </c>
      <c r="V1037" s="111">
        <v>252</v>
      </c>
      <c r="W1037" s="110">
        <f t="shared" si="570"/>
        <v>1.0106578230000001</v>
      </c>
      <c r="X1037" s="103">
        <f t="shared" si="571"/>
        <v>1.05316958</v>
      </c>
      <c r="Y1037" s="103">
        <f t="shared" si="572"/>
        <v>0</v>
      </c>
      <c r="Z1037" s="114" t="str">
        <f t="shared" si="580"/>
        <v>A+J=</v>
      </c>
      <c r="AA1037" s="108">
        <f t="shared" si="581"/>
        <v>45922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4"/>
      <c r="DR1037" s="1"/>
      <c r="DS1037" s="1"/>
      <c r="DT1037" s="1"/>
      <c r="DU1037" s="1"/>
      <c r="DV1037" s="1"/>
      <c r="DW1037" s="1"/>
    </row>
    <row r="1038" spans="1:127" ht="15" x14ac:dyDescent="0.2">
      <c r="A1038" s="102">
        <f t="shared" si="573"/>
        <v>45914</v>
      </c>
      <c r="B1038" s="103">
        <f t="shared" si="565"/>
        <v>99.869746219999996</v>
      </c>
      <c r="C1038" s="180">
        <f t="shared" si="557"/>
        <v>90.364268908505281</v>
      </c>
      <c r="D1038" s="104">
        <f t="shared" si="574"/>
        <v>1143.3130000000001</v>
      </c>
      <c r="E1038" s="105">
        <f t="shared" si="560"/>
        <v>1146.575</v>
      </c>
      <c r="F1038" s="106">
        <f t="shared" si="561"/>
        <v>45858</v>
      </c>
      <c r="G1038" s="107">
        <f t="shared" si="566"/>
        <v>2.8531119649648495E-3</v>
      </c>
      <c r="H1038" s="108">
        <f t="shared" si="579"/>
        <v>45922</v>
      </c>
      <c r="I1038" s="108">
        <f t="shared" si="567"/>
        <v>45922</v>
      </c>
      <c r="J1038" s="109">
        <f t="shared" si="575"/>
        <v>23</v>
      </c>
      <c r="K1038" s="109">
        <f t="shared" si="564"/>
        <v>18</v>
      </c>
      <c r="L1038" s="8">
        <f t="shared" si="576"/>
        <v>1.0022321700000001</v>
      </c>
      <c r="M1038" s="110">
        <f t="shared" si="563"/>
        <v>1.00285311</v>
      </c>
      <c r="N1038" s="110">
        <f t="shared" si="558"/>
        <v>1.091100432334227</v>
      </c>
      <c r="O1038" s="103">
        <f t="shared" si="562"/>
        <v>1.0935359499999999</v>
      </c>
      <c r="P1038" s="103">
        <f t="shared" si="568"/>
        <v>98.816576639999994</v>
      </c>
      <c r="Q1038" s="11">
        <f t="shared" si="582"/>
        <v>0</v>
      </c>
      <c r="R1038" s="30">
        <f t="shared" si="577"/>
        <v>0</v>
      </c>
      <c r="S1038" s="8">
        <f t="shared" si="569"/>
        <v>0</v>
      </c>
      <c r="T1038" s="113">
        <f t="shared" si="578"/>
        <v>0.16</v>
      </c>
      <c r="U1038" s="111">
        <f t="shared" si="559"/>
        <v>18</v>
      </c>
      <c r="V1038" s="111">
        <v>252</v>
      </c>
      <c r="W1038" s="110">
        <f t="shared" si="570"/>
        <v>1.0106578230000001</v>
      </c>
      <c r="X1038" s="103">
        <f t="shared" si="571"/>
        <v>1.05316958</v>
      </c>
      <c r="Y1038" s="103">
        <f t="shared" si="572"/>
        <v>0</v>
      </c>
      <c r="Z1038" s="114" t="str">
        <f t="shared" si="580"/>
        <v>A+J=</v>
      </c>
      <c r="AA1038" s="108">
        <f t="shared" si="581"/>
        <v>45922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4"/>
      <c r="DR1038" s="1"/>
      <c r="DS1038" s="1"/>
      <c r="DT1038" s="1"/>
      <c r="DU1038" s="1"/>
      <c r="DV1038" s="1"/>
      <c r="DW1038" s="1"/>
    </row>
    <row r="1039" spans="1:127" ht="15" x14ac:dyDescent="0.2">
      <c r="A1039" s="102">
        <f t="shared" si="573"/>
        <v>45915</v>
      </c>
      <c r="B1039" s="103">
        <f t="shared" si="565"/>
        <v>99.869746219999996</v>
      </c>
      <c r="C1039" s="180">
        <f t="shared" si="557"/>
        <v>90.364268908505281</v>
      </c>
      <c r="D1039" s="104">
        <f t="shared" si="574"/>
        <v>1143.3130000000001</v>
      </c>
      <c r="E1039" s="105">
        <f t="shared" si="560"/>
        <v>1146.575</v>
      </c>
      <c r="F1039" s="106">
        <f t="shared" si="561"/>
        <v>45858</v>
      </c>
      <c r="G1039" s="107">
        <f t="shared" si="566"/>
        <v>2.8531119649648495E-3</v>
      </c>
      <c r="H1039" s="108">
        <f t="shared" si="579"/>
        <v>45922</v>
      </c>
      <c r="I1039" s="108">
        <f t="shared" si="567"/>
        <v>45922</v>
      </c>
      <c r="J1039" s="109">
        <f t="shared" si="575"/>
        <v>23</v>
      </c>
      <c r="K1039" s="109">
        <f t="shared" si="564"/>
        <v>18</v>
      </c>
      <c r="L1039" s="8">
        <f t="shared" si="576"/>
        <v>1.0022321700000001</v>
      </c>
      <c r="M1039" s="110">
        <f t="shared" si="563"/>
        <v>1.00285311</v>
      </c>
      <c r="N1039" s="110">
        <f t="shared" si="558"/>
        <v>1.091100432334227</v>
      </c>
      <c r="O1039" s="103">
        <f t="shared" si="562"/>
        <v>1.0935359499999999</v>
      </c>
      <c r="P1039" s="103">
        <f t="shared" si="568"/>
        <v>98.816576639999994</v>
      </c>
      <c r="Q1039" s="11">
        <f t="shared" si="582"/>
        <v>0</v>
      </c>
      <c r="R1039" s="30">
        <f t="shared" si="577"/>
        <v>0</v>
      </c>
      <c r="S1039" s="8">
        <f t="shared" si="569"/>
        <v>0</v>
      </c>
      <c r="T1039" s="113">
        <f t="shared" si="578"/>
        <v>0.16</v>
      </c>
      <c r="U1039" s="111">
        <f t="shared" si="559"/>
        <v>18</v>
      </c>
      <c r="V1039" s="111">
        <v>252</v>
      </c>
      <c r="W1039" s="110">
        <f t="shared" si="570"/>
        <v>1.0106578230000001</v>
      </c>
      <c r="X1039" s="103">
        <f t="shared" si="571"/>
        <v>1.05316958</v>
      </c>
      <c r="Y1039" s="103">
        <f t="shared" si="572"/>
        <v>0</v>
      </c>
      <c r="Z1039" s="114" t="str">
        <f t="shared" si="580"/>
        <v>A+J=</v>
      </c>
      <c r="AA1039" s="108">
        <f t="shared" si="581"/>
        <v>45922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4"/>
      <c r="DR1039" s="1"/>
      <c r="DS1039" s="1"/>
      <c r="DT1039" s="1"/>
      <c r="DU1039" s="1"/>
      <c r="DV1039" s="1"/>
      <c r="DW1039" s="1"/>
    </row>
    <row r="1040" spans="1:127" ht="15" x14ac:dyDescent="0.2">
      <c r="A1040" s="102">
        <f t="shared" si="573"/>
        <v>45916</v>
      </c>
      <c r="B1040" s="103">
        <f t="shared" si="565"/>
        <v>99.940963089999997</v>
      </c>
      <c r="C1040" s="180">
        <f t="shared" si="557"/>
        <v>90.364268908505281</v>
      </c>
      <c r="D1040" s="104">
        <f t="shared" si="574"/>
        <v>1143.3130000000001</v>
      </c>
      <c r="E1040" s="105">
        <f t="shared" si="560"/>
        <v>1146.575</v>
      </c>
      <c r="F1040" s="106">
        <f t="shared" si="561"/>
        <v>45858</v>
      </c>
      <c r="G1040" s="107">
        <f t="shared" si="566"/>
        <v>2.8531119649648495E-3</v>
      </c>
      <c r="H1040" s="108">
        <f t="shared" si="579"/>
        <v>45922</v>
      </c>
      <c r="I1040" s="108">
        <f t="shared" si="567"/>
        <v>45922</v>
      </c>
      <c r="J1040" s="109">
        <f t="shared" si="575"/>
        <v>23</v>
      </c>
      <c r="K1040" s="109">
        <f t="shared" si="564"/>
        <v>19</v>
      </c>
      <c r="L1040" s="8">
        <f t="shared" si="576"/>
        <v>1.00235633</v>
      </c>
      <c r="M1040" s="110">
        <f t="shared" si="563"/>
        <v>1.00285311</v>
      </c>
      <c r="N1040" s="110">
        <f t="shared" si="558"/>
        <v>1.091100432334227</v>
      </c>
      <c r="O1040" s="103">
        <f t="shared" si="562"/>
        <v>1.0936714199999999</v>
      </c>
      <c r="P1040" s="103">
        <f t="shared" si="568"/>
        <v>98.828818290000001</v>
      </c>
      <c r="Q1040" s="11">
        <f t="shared" si="582"/>
        <v>0</v>
      </c>
      <c r="R1040" s="30">
        <f t="shared" si="577"/>
        <v>0</v>
      </c>
      <c r="S1040" s="8">
        <f t="shared" si="569"/>
        <v>0</v>
      </c>
      <c r="T1040" s="113">
        <f t="shared" si="578"/>
        <v>0.16</v>
      </c>
      <c r="U1040" s="111">
        <f t="shared" si="559"/>
        <v>19</v>
      </c>
      <c r="V1040" s="111">
        <v>252</v>
      </c>
      <c r="W1040" s="110">
        <f t="shared" si="570"/>
        <v>1.0112532439999999</v>
      </c>
      <c r="X1040" s="103">
        <f t="shared" si="571"/>
        <v>1.1121448</v>
      </c>
      <c r="Y1040" s="103">
        <f t="shared" si="572"/>
        <v>0</v>
      </c>
      <c r="Z1040" s="114" t="str">
        <f t="shared" si="580"/>
        <v>A+J=</v>
      </c>
      <c r="AA1040" s="108">
        <f t="shared" si="581"/>
        <v>45922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4"/>
      <c r="DR1040" s="1"/>
      <c r="DS1040" s="1"/>
      <c r="DT1040" s="1"/>
      <c r="DU1040" s="1"/>
      <c r="DV1040" s="1"/>
      <c r="DW1040" s="1"/>
    </row>
    <row r="1041" spans="1:127" ht="15" x14ac:dyDescent="0.2">
      <c r="A1041" s="102">
        <f t="shared" si="573"/>
        <v>45917</v>
      </c>
      <c r="B1041" s="103">
        <f t="shared" si="565"/>
        <v>100.01223005</v>
      </c>
      <c r="C1041" s="180">
        <f t="shared" si="557"/>
        <v>90.364268908505281</v>
      </c>
      <c r="D1041" s="104">
        <f t="shared" si="574"/>
        <v>1143.3130000000001</v>
      </c>
      <c r="E1041" s="105">
        <f t="shared" si="560"/>
        <v>1146.575</v>
      </c>
      <c r="F1041" s="106">
        <f t="shared" si="561"/>
        <v>45858</v>
      </c>
      <c r="G1041" s="107">
        <f t="shared" si="566"/>
        <v>2.8531119649648495E-3</v>
      </c>
      <c r="H1041" s="108">
        <f t="shared" si="579"/>
        <v>45922</v>
      </c>
      <c r="I1041" s="108">
        <f t="shared" si="567"/>
        <v>45922</v>
      </c>
      <c r="J1041" s="109">
        <f t="shared" si="575"/>
        <v>23</v>
      </c>
      <c r="K1041" s="109">
        <f t="shared" si="564"/>
        <v>20</v>
      </c>
      <c r="L1041" s="8">
        <f t="shared" si="576"/>
        <v>1.0024805000000001</v>
      </c>
      <c r="M1041" s="110">
        <f t="shared" si="563"/>
        <v>1.00285311</v>
      </c>
      <c r="N1041" s="110">
        <f t="shared" si="558"/>
        <v>1.091100432334227</v>
      </c>
      <c r="O1041" s="103">
        <f t="shared" si="562"/>
        <v>1.0938068999999999</v>
      </c>
      <c r="P1041" s="103">
        <f t="shared" si="568"/>
        <v>98.841060839999997</v>
      </c>
      <c r="Q1041" s="11">
        <f t="shared" si="582"/>
        <v>0</v>
      </c>
      <c r="R1041" s="30">
        <f t="shared" si="577"/>
        <v>0</v>
      </c>
      <c r="S1041" s="8">
        <f t="shared" si="569"/>
        <v>0</v>
      </c>
      <c r="T1041" s="113">
        <f t="shared" si="578"/>
        <v>0.16</v>
      </c>
      <c r="U1041" s="111">
        <f t="shared" si="559"/>
        <v>20</v>
      </c>
      <c r="V1041" s="111">
        <v>252</v>
      </c>
      <c r="W1041" s="110">
        <f t="shared" si="570"/>
        <v>1.0118490149999999</v>
      </c>
      <c r="X1041" s="103">
        <f t="shared" si="571"/>
        <v>1.17116921</v>
      </c>
      <c r="Y1041" s="103">
        <f t="shared" si="572"/>
        <v>0</v>
      </c>
      <c r="Z1041" s="114" t="str">
        <f t="shared" si="580"/>
        <v>A+J=</v>
      </c>
      <c r="AA1041" s="108">
        <f t="shared" si="581"/>
        <v>45922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4"/>
      <c r="DR1041" s="1"/>
      <c r="DS1041" s="1"/>
      <c r="DT1041" s="1"/>
      <c r="DU1041" s="1"/>
      <c r="DV1041" s="1"/>
      <c r="DW1041" s="1"/>
    </row>
    <row r="1042" spans="1:127" ht="15" x14ac:dyDescent="0.2">
      <c r="A1042" s="102">
        <f t="shared" si="573"/>
        <v>45918</v>
      </c>
      <c r="B1042" s="103">
        <f t="shared" si="565"/>
        <v>100.08354912999999</v>
      </c>
      <c r="C1042" s="180">
        <f t="shared" ref="C1042:C1105" si="583">C1041-(S1041/O1041)</f>
        <v>90.364268908505281</v>
      </c>
      <c r="D1042" s="104">
        <f t="shared" si="574"/>
        <v>1143.3130000000001</v>
      </c>
      <c r="E1042" s="105">
        <f t="shared" si="560"/>
        <v>1146.575</v>
      </c>
      <c r="F1042" s="106">
        <f t="shared" si="561"/>
        <v>45858</v>
      </c>
      <c r="G1042" s="107">
        <f t="shared" si="566"/>
        <v>2.8531119649648495E-3</v>
      </c>
      <c r="H1042" s="108">
        <f t="shared" si="579"/>
        <v>45922</v>
      </c>
      <c r="I1042" s="108">
        <f t="shared" si="567"/>
        <v>45922</v>
      </c>
      <c r="J1042" s="109">
        <f t="shared" si="575"/>
        <v>23</v>
      </c>
      <c r="K1042" s="109">
        <f t="shared" si="564"/>
        <v>21</v>
      </c>
      <c r="L1042" s="8">
        <f t="shared" si="576"/>
        <v>1.0026046900000001</v>
      </c>
      <c r="M1042" s="110">
        <f t="shared" si="563"/>
        <v>1.00285311</v>
      </c>
      <c r="N1042" s="110">
        <f t="shared" si="558"/>
        <v>1.091100432334227</v>
      </c>
      <c r="O1042" s="103">
        <f t="shared" si="562"/>
        <v>1.0939424099999999</v>
      </c>
      <c r="P1042" s="103">
        <f t="shared" si="568"/>
        <v>98.853306099999998</v>
      </c>
      <c r="Q1042" s="11">
        <f t="shared" si="582"/>
        <v>0</v>
      </c>
      <c r="R1042" s="30">
        <f t="shared" si="577"/>
        <v>0</v>
      </c>
      <c r="S1042" s="8">
        <f t="shared" si="569"/>
        <v>0</v>
      </c>
      <c r="T1042" s="113">
        <f t="shared" si="578"/>
        <v>0.16</v>
      </c>
      <c r="U1042" s="111">
        <f t="shared" si="559"/>
        <v>21</v>
      </c>
      <c r="V1042" s="111">
        <v>252</v>
      </c>
      <c r="W1042" s="110">
        <f t="shared" si="570"/>
        <v>1.0124451379999999</v>
      </c>
      <c r="X1042" s="103">
        <f t="shared" si="571"/>
        <v>1.23024303</v>
      </c>
      <c r="Y1042" s="103">
        <f t="shared" si="572"/>
        <v>0</v>
      </c>
      <c r="Z1042" s="114" t="str">
        <f t="shared" si="580"/>
        <v>A+J=</v>
      </c>
      <c r="AA1042" s="108">
        <f t="shared" si="581"/>
        <v>45922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4"/>
      <c r="DR1042" s="1"/>
      <c r="DS1042" s="1"/>
      <c r="DT1042" s="1"/>
      <c r="DU1042" s="1"/>
      <c r="DV1042" s="1"/>
      <c r="DW1042" s="1"/>
    </row>
    <row r="1043" spans="1:127" ht="15" x14ac:dyDescent="0.2">
      <c r="A1043" s="102">
        <f t="shared" si="573"/>
        <v>45919</v>
      </c>
      <c r="B1043" s="103">
        <f t="shared" si="565"/>
        <v>100.15491752</v>
      </c>
      <c r="C1043" s="180">
        <f t="shared" si="583"/>
        <v>90.364268908505281</v>
      </c>
      <c r="D1043" s="104">
        <f t="shared" si="574"/>
        <v>1143.3130000000001</v>
      </c>
      <c r="E1043" s="105">
        <f t="shared" si="560"/>
        <v>1146.575</v>
      </c>
      <c r="F1043" s="106">
        <f t="shared" si="561"/>
        <v>45858</v>
      </c>
      <c r="G1043" s="107">
        <f t="shared" si="566"/>
        <v>2.8531119649648495E-3</v>
      </c>
      <c r="H1043" s="108">
        <f t="shared" si="579"/>
        <v>45922</v>
      </c>
      <c r="I1043" s="108">
        <f t="shared" si="567"/>
        <v>45922</v>
      </c>
      <c r="J1043" s="109">
        <f t="shared" si="575"/>
        <v>23</v>
      </c>
      <c r="K1043" s="109">
        <f t="shared" si="564"/>
        <v>22</v>
      </c>
      <c r="L1043" s="8">
        <f t="shared" si="576"/>
        <v>1.00272889</v>
      </c>
      <c r="M1043" s="110">
        <f t="shared" si="563"/>
        <v>1.00285311</v>
      </c>
      <c r="N1043" s="110">
        <f t="shared" si="558"/>
        <v>1.091100432334227</v>
      </c>
      <c r="O1043" s="103">
        <f t="shared" si="562"/>
        <v>1.0940779199999999</v>
      </c>
      <c r="P1043" s="103">
        <f t="shared" si="568"/>
        <v>98.865551359999998</v>
      </c>
      <c r="Q1043" s="11">
        <f t="shared" si="582"/>
        <v>0</v>
      </c>
      <c r="R1043" s="30">
        <f t="shared" si="577"/>
        <v>0</v>
      </c>
      <c r="S1043" s="8">
        <f t="shared" si="569"/>
        <v>0</v>
      </c>
      <c r="T1043" s="113">
        <f t="shared" si="578"/>
        <v>0.16</v>
      </c>
      <c r="U1043" s="111">
        <f t="shared" si="559"/>
        <v>22</v>
      </c>
      <c r="V1043" s="111">
        <v>252</v>
      </c>
      <c r="W1043" s="110">
        <f t="shared" si="570"/>
        <v>1.0130416120000001</v>
      </c>
      <c r="X1043" s="103">
        <f t="shared" si="571"/>
        <v>1.2893661599999999</v>
      </c>
      <c r="Y1043" s="103">
        <f t="shared" si="572"/>
        <v>0</v>
      </c>
      <c r="Z1043" s="114" t="str">
        <f t="shared" si="580"/>
        <v>A+J=</v>
      </c>
      <c r="AA1043" s="108">
        <f t="shared" si="581"/>
        <v>45922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4"/>
      <c r="DR1043" s="1"/>
      <c r="DS1043" s="1"/>
      <c r="DT1043" s="1"/>
      <c r="DU1043" s="1"/>
      <c r="DV1043" s="1"/>
      <c r="DW1043" s="1"/>
    </row>
    <row r="1044" spans="1:127" ht="15" x14ac:dyDescent="0.2">
      <c r="A1044" s="102">
        <f t="shared" si="573"/>
        <v>45920</v>
      </c>
      <c r="B1044" s="103">
        <f t="shared" si="565"/>
        <v>100.22633796999999</v>
      </c>
      <c r="C1044" s="180">
        <f t="shared" si="583"/>
        <v>90.364268908505281</v>
      </c>
      <c r="D1044" s="104">
        <f t="shared" si="574"/>
        <v>1143.3130000000001</v>
      </c>
      <c r="E1044" s="105">
        <f t="shared" si="560"/>
        <v>1146.575</v>
      </c>
      <c r="F1044" s="106">
        <f t="shared" si="561"/>
        <v>45858</v>
      </c>
      <c r="G1044" s="107">
        <f t="shared" si="566"/>
        <v>2.8531119649648495E-3</v>
      </c>
      <c r="H1044" s="108">
        <f t="shared" si="579"/>
        <v>45950</v>
      </c>
      <c r="I1044" s="108">
        <f t="shared" si="567"/>
        <v>45922</v>
      </c>
      <c r="J1044" s="109">
        <f t="shared" si="575"/>
        <v>23</v>
      </c>
      <c r="K1044" s="109">
        <f t="shared" si="564"/>
        <v>23</v>
      </c>
      <c r="L1044" s="8">
        <f t="shared" si="576"/>
        <v>1.00285311</v>
      </c>
      <c r="M1044" s="110">
        <f t="shared" si="563"/>
        <v>1.00285311</v>
      </c>
      <c r="N1044" s="110">
        <f t="shared" si="558"/>
        <v>1.091100432334227</v>
      </c>
      <c r="O1044" s="103">
        <f t="shared" si="562"/>
        <v>1.09421346</v>
      </c>
      <c r="P1044" s="103">
        <f t="shared" si="568"/>
        <v>98.877799339999996</v>
      </c>
      <c r="Q1044" s="11">
        <f t="shared" si="582"/>
        <v>0</v>
      </c>
      <c r="R1044" s="30">
        <f t="shared" si="577"/>
        <v>0</v>
      </c>
      <c r="S1044" s="8">
        <f t="shared" si="569"/>
        <v>0</v>
      </c>
      <c r="T1044" s="113">
        <f t="shared" si="578"/>
        <v>0.16</v>
      </c>
      <c r="U1044" s="111">
        <f t="shared" si="559"/>
        <v>23</v>
      </c>
      <c r="V1044" s="111">
        <v>252</v>
      </c>
      <c r="W1044" s="110">
        <f t="shared" si="570"/>
        <v>1.013638437</v>
      </c>
      <c r="X1044" s="103">
        <f t="shared" si="571"/>
        <v>1.34853863</v>
      </c>
      <c r="Y1044" s="103">
        <f t="shared" si="572"/>
        <v>0</v>
      </c>
      <c r="Z1044" s="114" t="str">
        <f t="shared" si="580"/>
        <v>A+J=</v>
      </c>
      <c r="AA1044" s="108">
        <f t="shared" si="581"/>
        <v>45922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4"/>
      <c r="DR1044" s="1"/>
      <c r="DS1044" s="1"/>
      <c r="DT1044" s="1"/>
      <c r="DU1044" s="1"/>
      <c r="DV1044" s="1"/>
      <c r="DW1044" s="1"/>
    </row>
    <row r="1045" spans="1:127" ht="15" x14ac:dyDescent="0.2">
      <c r="A1045" s="102">
        <f t="shared" si="573"/>
        <v>45921</v>
      </c>
      <c r="B1045" s="103">
        <f t="shared" si="565"/>
        <v>100.22633796999999</v>
      </c>
      <c r="C1045" s="180">
        <f t="shared" si="583"/>
        <v>90.364268908505281</v>
      </c>
      <c r="D1045" s="104">
        <f t="shared" si="574"/>
        <v>1143.3130000000001</v>
      </c>
      <c r="E1045" s="105">
        <f t="shared" si="560"/>
        <v>1146.575</v>
      </c>
      <c r="F1045" s="106">
        <f t="shared" si="561"/>
        <v>45858</v>
      </c>
      <c r="G1045" s="107">
        <f t="shared" si="566"/>
        <v>2.8531119649648495E-3</v>
      </c>
      <c r="H1045" s="108">
        <f t="shared" si="579"/>
        <v>45950</v>
      </c>
      <c r="I1045" s="108">
        <f t="shared" si="567"/>
        <v>45922</v>
      </c>
      <c r="J1045" s="109">
        <f t="shared" si="575"/>
        <v>23</v>
      </c>
      <c r="K1045" s="109">
        <f t="shared" si="564"/>
        <v>23</v>
      </c>
      <c r="L1045" s="8">
        <f t="shared" si="576"/>
        <v>1.00285311</v>
      </c>
      <c r="M1045" s="110">
        <f t="shared" si="563"/>
        <v>1.00285311</v>
      </c>
      <c r="N1045" s="110">
        <f t="shared" si="558"/>
        <v>1.091100432334227</v>
      </c>
      <c r="O1045" s="103">
        <f t="shared" si="562"/>
        <v>1.09421346</v>
      </c>
      <c r="P1045" s="103">
        <f t="shared" si="568"/>
        <v>98.877799339999996</v>
      </c>
      <c r="Q1045" s="11">
        <f t="shared" si="582"/>
        <v>0</v>
      </c>
      <c r="R1045" s="30">
        <f t="shared" si="577"/>
        <v>0</v>
      </c>
      <c r="S1045" s="8">
        <f t="shared" si="569"/>
        <v>0</v>
      </c>
      <c r="T1045" s="113">
        <f t="shared" si="578"/>
        <v>0.16</v>
      </c>
      <c r="U1045" s="111">
        <f t="shared" si="559"/>
        <v>23</v>
      </c>
      <c r="V1045" s="111">
        <v>252</v>
      </c>
      <c r="W1045" s="110">
        <f t="shared" si="570"/>
        <v>1.013638437</v>
      </c>
      <c r="X1045" s="103">
        <f t="shared" si="571"/>
        <v>1.34853863</v>
      </c>
      <c r="Y1045" s="103">
        <f t="shared" si="572"/>
        <v>0</v>
      </c>
      <c r="Z1045" s="114" t="str">
        <f t="shared" si="580"/>
        <v>A+J=</v>
      </c>
      <c r="AA1045" s="108">
        <f t="shared" si="581"/>
        <v>45922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4"/>
      <c r="DR1045" s="1"/>
      <c r="DS1045" s="1"/>
      <c r="DT1045" s="1"/>
      <c r="DU1045" s="1"/>
      <c r="DV1045" s="1"/>
      <c r="DW1045" s="1"/>
    </row>
    <row r="1046" spans="1:127" ht="15" x14ac:dyDescent="0.2">
      <c r="A1046" s="102">
        <f t="shared" si="573"/>
        <v>45922</v>
      </c>
      <c r="B1046" s="103">
        <f t="shared" si="565"/>
        <v>100.22633796999999</v>
      </c>
      <c r="C1046" s="180">
        <f t="shared" si="583"/>
        <v>90.364268908505281</v>
      </c>
      <c r="D1046" s="104">
        <f t="shared" si="574"/>
        <v>1143.3130000000001</v>
      </c>
      <c r="E1046" s="105">
        <f t="shared" si="560"/>
        <v>1146.575</v>
      </c>
      <c r="F1046" s="106">
        <f t="shared" si="561"/>
        <v>45858</v>
      </c>
      <c r="G1046" s="107">
        <f t="shared" si="566"/>
        <v>2.8531119649648495E-3</v>
      </c>
      <c r="H1046" s="108">
        <f t="shared" si="579"/>
        <v>45950</v>
      </c>
      <c r="I1046" s="108">
        <f t="shared" si="567"/>
        <v>45922</v>
      </c>
      <c r="J1046" s="109">
        <f t="shared" si="575"/>
        <v>23</v>
      </c>
      <c r="K1046" s="109">
        <f t="shared" si="564"/>
        <v>23</v>
      </c>
      <c r="L1046" s="8">
        <f t="shared" si="576"/>
        <v>1.00285311</v>
      </c>
      <c r="M1046" s="110">
        <f t="shared" si="563"/>
        <v>1.00285311</v>
      </c>
      <c r="N1046" s="110">
        <f t="shared" si="558"/>
        <v>1.091100432334227</v>
      </c>
      <c r="O1046" s="103">
        <f t="shared" si="562"/>
        <v>1.09421346</v>
      </c>
      <c r="P1046" s="103">
        <f t="shared" si="568"/>
        <v>98.877799339999996</v>
      </c>
      <c r="Q1046" s="11">
        <f t="shared" si="582"/>
        <v>34</v>
      </c>
      <c r="R1046" s="30">
        <f t="shared" si="577"/>
        <v>0.14266000000000001</v>
      </c>
      <c r="S1046" s="8">
        <f t="shared" si="569"/>
        <v>14.10590685</v>
      </c>
      <c r="T1046" s="113">
        <f t="shared" si="578"/>
        <v>0.16</v>
      </c>
      <c r="U1046" s="111">
        <f t="shared" si="559"/>
        <v>23</v>
      </c>
      <c r="V1046" s="111">
        <v>252</v>
      </c>
      <c r="W1046" s="110">
        <f t="shared" si="570"/>
        <v>1.013638437</v>
      </c>
      <c r="X1046" s="103">
        <f t="shared" si="571"/>
        <v>1.34853863</v>
      </c>
      <c r="Y1046" s="103">
        <f t="shared" si="572"/>
        <v>15.45444548</v>
      </c>
      <c r="Z1046" s="114" t="str">
        <f t="shared" si="580"/>
        <v>A+J=</v>
      </c>
      <c r="AA1046" s="108">
        <f t="shared" si="581"/>
        <v>45922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4"/>
      <c r="DR1046" s="1"/>
      <c r="DS1046" s="1"/>
      <c r="DT1046" s="1"/>
      <c r="DU1046" s="1"/>
      <c r="DV1046" s="1"/>
      <c r="DW1046" s="1"/>
    </row>
    <row r="1047" spans="1:127" ht="15" x14ac:dyDescent="0.2">
      <c r="A1047" s="102">
        <f t="shared" si="573"/>
        <v>45923</v>
      </c>
      <c r="B1047" s="103">
        <f t="shared" si="565"/>
        <v>84.833918749999995</v>
      </c>
      <c r="C1047" s="180">
        <f t="shared" si="583"/>
        <v>77.472902309889321</v>
      </c>
      <c r="D1047" s="104">
        <f t="shared" si="574"/>
        <v>1143.3130000000001</v>
      </c>
      <c r="E1047" s="105">
        <f t="shared" si="560"/>
        <v>1146.575</v>
      </c>
      <c r="F1047" s="106">
        <f t="shared" si="561"/>
        <v>45891</v>
      </c>
      <c r="G1047" s="107">
        <f t="shared" si="566"/>
        <v>2.8531119649648495E-3</v>
      </c>
      <c r="H1047" s="108">
        <f t="shared" si="579"/>
        <v>45950</v>
      </c>
      <c r="I1047" s="108">
        <f t="shared" si="567"/>
        <v>45950</v>
      </c>
      <c r="J1047" s="109">
        <f t="shared" si="575"/>
        <v>20</v>
      </c>
      <c r="K1047" s="109">
        <f t="shared" si="564"/>
        <v>1</v>
      </c>
      <c r="L1047" s="8">
        <f t="shared" si="576"/>
        <v>1.00014246</v>
      </c>
      <c r="M1047" s="110">
        <f t="shared" si="563"/>
        <v>1.00285311</v>
      </c>
      <c r="N1047" s="110">
        <f t="shared" si="558"/>
        <v>1.094213461888724</v>
      </c>
      <c r="O1047" s="103">
        <f t="shared" si="562"/>
        <v>1.0943693400000001</v>
      </c>
      <c r="P1047" s="103">
        <f t="shared" si="568"/>
        <v>84.783968959999996</v>
      </c>
      <c r="Q1047" s="11">
        <f t="shared" si="582"/>
        <v>0</v>
      </c>
      <c r="R1047" s="30">
        <f t="shared" si="577"/>
        <v>0</v>
      </c>
      <c r="S1047" s="8">
        <f t="shared" si="569"/>
        <v>0</v>
      </c>
      <c r="T1047" s="113">
        <f t="shared" si="578"/>
        <v>0.16</v>
      </c>
      <c r="U1047" s="111">
        <f t="shared" si="559"/>
        <v>1</v>
      </c>
      <c r="V1047" s="111">
        <v>252</v>
      </c>
      <c r="W1047" s="110">
        <f t="shared" si="570"/>
        <v>1.0005891419999999</v>
      </c>
      <c r="X1047" s="103">
        <f t="shared" si="571"/>
        <v>4.9949790000000001E-2</v>
      </c>
      <c r="Y1047" s="103">
        <f t="shared" si="572"/>
        <v>0</v>
      </c>
      <c r="Z1047" s="114" t="str">
        <f t="shared" si="580"/>
        <v>A+J=</v>
      </c>
      <c r="AA1047" s="108">
        <f t="shared" si="581"/>
        <v>45950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4"/>
      <c r="DR1047" s="1"/>
      <c r="DS1047" s="1"/>
      <c r="DT1047" s="1"/>
      <c r="DU1047" s="1"/>
      <c r="DV1047" s="1"/>
      <c r="DW1047" s="1"/>
    </row>
    <row r="1048" spans="1:127" ht="15" x14ac:dyDescent="0.2">
      <c r="A1048" s="102">
        <f t="shared" si="573"/>
        <v>45924</v>
      </c>
      <c r="B1048" s="103">
        <f t="shared" si="565"/>
        <v>84.895990149999989</v>
      </c>
      <c r="C1048" s="180">
        <f t="shared" si="583"/>
        <v>77.472902309889321</v>
      </c>
      <c r="D1048" s="104">
        <f t="shared" si="574"/>
        <v>1143.3130000000001</v>
      </c>
      <c r="E1048" s="105">
        <f t="shared" si="560"/>
        <v>1146.575</v>
      </c>
      <c r="F1048" s="106">
        <f t="shared" si="561"/>
        <v>45891</v>
      </c>
      <c r="G1048" s="107">
        <f t="shared" si="566"/>
        <v>2.8531119649648495E-3</v>
      </c>
      <c r="H1048" s="108">
        <f t="shared" si="579"/>
        <v>45950</v>
      </c>
      <c r="I1048" s="108">
        <f t="shared" si="567"/>
        <v>45950</v>
      </c>
      <c r="J1048" s="109">
        <f t="shared" si="575"/>
        <v>20</v>
      </c>
      <c r="K1048" s="109">
        <f t="shared" si="564"/>
        <v>2</v>
      </c>
      <c r="L1048" s="8">
        <f t="shared" si="576"/>
        <v>1.00028494</v>
      </c>
      <c r="M1048" s="110">
        <f t="shared" si="563"/>
        <v>1.00285311</v>
      </c>
      <c r="N1048" s="110">
        <f t="shared" si="558"/>
        <v>1.094213461888724</v>
      </c>
      <c r="O1048" s="103">
        <f t="shared" si="562"/>
        <v>1.0945252400000001</v>
      </c>
      <c r="P1048" s="103">
        <f t="shared" si="568"/>
        <v>84.796046989999994</v>
      </c>
      <c r="Q1048" s="11">
        <f t="shared" si="582"/>
        <v>0</v>
      </c>
      <c r="R1048" s="30">
        <f t="shared" si="577"/>
        <v>0</v>
      </c>
      <c r="S1048" s="8">
        <f t="shared" si="569"/>
        <v>0</v>
      </c>
      <c r="T1048" s="113">
        <f t="shared" si="578"/>
        <v>0.16</v>
      </c>
      <c r="U1048" s="111">
        <f t="shared" si="559"/>
        <v>2</v>
      </c>
      <c r="V1048" s="111">
        <v>252</v>
      </c>
      <c r="W1048" s="110">
        <f t="shared" si="570"/>
        <v>1.0011786300000001</v>
      </c>
      <c r="X1048" s="103">
        <f t="shared" si="571"/>
        <v>9.9943160000000003E-2</v>
      </c>
      <c r="Y1048" s="103">
        <f t="shared" si="572"/>
        <v>0</v>
      </c>
      <c r="Z1048" s="114" t="str">
        <f t="shared" si="580"/>
        <v>A+J=</v>
      </c>
      <c r="AA1048" s="108">
        <f t="shared" si="581"/>
        <v>45950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4"/>
      <c r="DR1048" s="1"/>
      <c r="DS1048" s="1"/>
      <c r="DT1048" s="1"/>
      <c r="DU1048" s="1"/>
      <c r="DV1048" s="1"/>
      <c r="DW1048" s="1"/>
    </row>
    <row r="1049" spans="1:127" ht="15" x14ac:dyDescent="0.2">
      <c r="A1049" s="102">
        <f t="shared" si="573"/>
        <v>45925</v>
      </c>
      <c r="B1049" s="103">
        <f t="shared" si="565"/>
        <v>84.958107709999993</v>
      </c>
      <c r="C1049" s="180">
        <f t="shared" si="583"/>
        <v>77.472902309889321</v>
      </c>
      <c r="D1049" s="104">
        <f t="shared" si="574"/>
        <v>1143.3130000000001</v>
      </c>
      <c r="E1049" s="105">
        <f t="shared" si="560"/>
        <v>1146.575</v>
      </c>
      <c r="F1049" s="106">
        <f t="shared" si="561"/>
        <v>45891</v>
      </c>
      <c r="G1049" s="107">
        <f t="shared" si="566"/>
        <v>2.8531119649648495E-3</v>
      </c>
      <c r="H1049" s="108">
        <f t="shared" si="579"/>
        <v>45950</v>
      </c>
      <c r="I1049" s="108">
        <f t="shared" si="567"/>
        <v>45950</v>
      </c>
      <c r="J1049" s="109">
        <f t="shared" si="575"/>
        <v>20</v>
      </c>
      <c r="K1049" s="109">
        <f t="shared" si="564"/>
        <v>3</v>
      </c>
      <c r="L1049" s="8">
        <f t="shared" si="576"/>
        <v>1.0004274399999999</v>
      </c>
      <c r="M1049" s="110">
        <f t="shared" si="563"/>
        <v>1.00285311</v>
      </c>
      <c r="N1049" s="110">
        <f t="shared" si="558"/>
        <v>1.094213461888724</v>
      </c>
      <c r="O1049" s="103">
        <f t="shared" si="562"/>
        <v>1.0946811700000001</v>
      </c>
      <c r="P1049" s="103">
        <f t="shared" si="568"/>
        <v>84.808127339999999</v>
      </c>
      <c r="Q1049" s="11">
        <f t="shared" si="582"/>
        <v>0</v>
      </c>
      <c r="R1049" s="30">
        <f t="shared" si="577"/>
        <v>0</v>
      </c>
      <c r="S1049" s="8">
        <f t="shared" si="569"/>
        <v>0</v>
      </c>
      <c r="T1049" s="113">
        <f t="shared" si="578"/>
        <v>0.16</v>
      </c>
      <c r="U1049" s="111">
        <f t="shared" si="559"/>
        <v>3</v>
      </c>
      <c r="V1049" s="111">
        <v>252</v>
      </c>
      <c r="W1049" s="110">
        <f t="shared" si="570"/>
        <v>1.001768467</v>
      </c>
      <c r="X1049" s="103">
        <f t="shared" si="571"/>
        <v>0.14998037</v>
      </c>
      <c r="Y1049" s="103">
        <f t="shared" si="572"/>
        <v>0</v>
      </c>
      <c r="Z1049" s="114" t="str">
        <f t="shared" si="580"/>
        <v>A+J=</v>
      </c>
      <c r="AA1049" s="108">
        <f t="shared" si="581"/>
        <v>45950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4"/>
      <c r="DR1049" s="1"/>
      <c r="DS1049" s="1"/>
      <c r="DT1049" s="1"/>
      <c r="DU1049" s="1"/>
      <c r="DV1049" s="1"/>
      <c r="DW1049" s="1"/>
    </row>
    <row r="1050" spans="1:127" ht="15" x14ac:dyDescent="0.2">
      <c r="A1050" s="102">
        <f t="shared" si="573"/>
        <v>45926</v>
      </c>
      <c r="B1050" s="103">
        <f t="shared" si="565"/>
        <v>85.020271190000003</v>
      </c>
      <c r="C1050" s="180">
        <f t="shared" si="583"/>
        <v>77.472902309889321</v>
      </c>
      <c r="D1050" s="104">
        <f t="shared" si="574"/>
        <v>1143.3130000000001</v>
      </c>
      <c r="E1050" s="105">
        <f t="shared" si="560"/>
        <v>1146.575</v>
      </c>
      <c r="F1050" s="106">
        <f t="shared" si="561"/>
        <v>45891</v>
      </c>
      <c r="G1050" s="107">
        <f t="shared" si="566"/>
        <v>2.8531119649648495E-3</v>
      </c>
      <c r="H1050" s="108">
        <f t="shared" si="579"/>
        <v>45950</v>
      </c>
      <c r="I1050" s="108">
        <f t="shared" si="567"/>
        <v>45950</v>
      </c>
      <c r="J1050" s="109">
        <f t="shared" si="575"/>
        <v>20</v>
      </c>
      <c r="K1050" s="109">
        <f t="shared" si="564"/>
        <v>4</v>
      </c>
      <c r="L1050" s="8">
        <f t="shared" si="576"/>
        <v>1.0005699699999999</v>
      </c>
      <c r="M1050" s="110">
        <f t="shared" si="563"/>
        <v>1.00285311</v>
      </c>
      <c r="N1050" s="110">
        <f t="shared" si="558"/>
        <v>1.094213461888724</v>
      </c>
      <c r="O1050" s="103">
        <f t="shared" si="562"/>
        <v>1.0948371299999999</v>
      </c>
      <c r="P1050" s="103">
        <f t="shared" si="568"/>
        <v>84.820210009999997</v>
      </c>
      <c r="Q1050" s="11">
        <f t="shared" si="582"/>
        <v>0</v>
      </c>
      <c r="R1050" s="30">
        <f t="shared" si="577"/>
        <v>0</v>
      </c>
      <c r="S1050" s="8">
        <f t="shared" si="569"/>
        <v>0</v>
      </c>
      <c r="T1050" s="113">
        <f t="shared" si="578"/>
        <v>0.16</v>
      </c>
      <c r="U1050" s="111">
        <f t="shared" si="559"/>
        <v>4</v>
      </c>
      <c r="V1050" s="111">
        <v>252</v>
      </c>
      <c r="W1050" s="110">
        <f t="shared" si="570"/>
        <v>1.0023586499999999</v>
      </c>
      <c r="X1050" s="103">
        <f t="shared" si="571"/>
        <v>0.20006118000000001</v>
      </c>
      <c r="Y1050" s="103">
        <f t="shared" si="572"/>
        <v>0</v>
      </c>
      <c r="Z1050" s="114" t="str">
        <f t="shared" si="580"/>
        <v>A+J=</v>
      </c>
      <c r="AA1050" s="108">
        <f t="shared" si="581"/>
        <v>45950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4"/>
      <c r="DR1050" s="1"/>
      <c r="DS1050" s="1"/>
      <c r="DT1050" s="1"/>
      <c r="DU1050" s="1"/>
      <c r="DV1050" s="1"/>
      <c r="DW1050" s="1"/>
    </row>
    <row r="1051" spans="1:127" ht="15" x14ac:dyDescent="0.2">
      <c r="A1051" s="102">
        <f t="shared" si="573"/>
        <v>45927</v>
      </c>
      <c r="B1051" s="103">
        <f t="shared" si="565"/>
        <v>85.082478559999998</v>
      </c>
      <c r="C1051" s="180">
        <f t="shared" si="583"/>
        <v>77.472902309889321</v>
      </c>
      <c r="D1051" s="104">
        <f t="shared" si="574"/>
        <v>1143.3130000000001</v>
      </c>
      <c r="E1051" s="105">
        <f t="shared" si="560"/>
        <v>1146.575</v>
      </c>
      <c r="F1051" s="106">
        <f t="shared" si="561"/>
        <v>45891</v>
      </c>
      <c r="G1051" s="107">
        <f t="shared" si="566"/>
        <v>2.8531119649648495E-3</v>
      </c>
      <c r="H1051" s="108">
        <f t="shared" si="579"/>
        <v>45950</v>
      </c>
      <c r="I1051" s="108">
        <f t="shared" si="567"/>
        <v>45950</v>
      </c>
      <c r="J1051" s="109">
        <f t="shared" si="575"/>
        <v>20</v>
      </c>
      <c r="K1051" s="109">
        <f t="shared" si="564"/>
        <v>5</v>
      </c>
      <c r="L1051" s="8">
        <f t="shared" si="576"/>
        <v>1.0007125100000001</v>
      </c>
      <c r="M1051" s="110">
        <f t="shared" si="563"/>
        <v>1.00285311</v>
      </c>
      <c r="N1051" s="110">
        <f t="shared" si="558"/>
        <v>1.094213461888724</v>
      </c>
      <c r="O1051" s="103">
        <f t="shared" si="562"/>
        <v>1.09499309</v>
      </c>
      <c r="P1051" s="103">
        <f t="shared" si="568"/>
        <v>84.832292690000003</v>
      </c>
      <c r="Q1051" s="11">
        <f t="shared" si="582"/>
        <v>0</v>
      </c>
      <c r="R1051" s="30">
        <f t="shared" si="577"/>
        <v>0</v>
      </c>
      <c r="S1051" s="8">
        <f t="shared" si="569"/>
        <v>0</v>
      </c>
      <c r="T1051" s="113">
        <f t="shared" si="578"/>
        <v>0.16</v>
      </c>
      <c r="U1051" s="111">
        <f t="shared" si="559"/>
        <v>5</v>
      </c>
      <c r="V1051" s="111">
        <v>252</v>
      </c>
      <c r="W1051" s="110">
        <f t="shared" si="570"/>
        <v>1.0029491820000001</v>
      </c>
      <c r="X1051" s="103">
        <f t="shared" si="571"/>
        <v>0.25018586999999998</v>
      </c>
      <c r="Y1051" s="103">
        <f t="shared" si="572"/>
        <v>0</v>
      </c>
      <c r="Z1051" s="114" t="str">
        <f t="shared" si="580"/>
        <v>A+J=</v>
      </c>
      <c r="AA1051" s="108">
        <f t="shared" si="581"/>
        <v>45950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4"/>
      <c r="DR1051" s="1"/>
      <c r="DS1051" s="1"/>
      <c r="DT1051" s="1"/>
      <c r="DU1051" s="1"/>
      <c r="DV1051" s="1"/>
      <c r="DW1051" s="1"/>
    </row>
    <row r="1052" spans="1:127" ht="15" x14ac:dyDescent="0.2">
      <c r="A1052" s="102">
        <f t="shared" si="573"/>
        <v>45928</v>
      </c>
      <c r="B1052" s="103">
        <f t="shared" si="565"/>
        <v>85.082478559999998</v>
      </c>
      <c r="C1052" s="180">
        <f t="shared" si="583"/>
        <v>77.472902309889321</v>
      </c>
      <c r="D1052" s="104">
        <f t="shared" si="574"/>
        <v>1143.3130000000001</v>
      </c>
      <c r="E1052" s="105">
        <f t="shared" si="560"/>
        <v>1146.575</v>
      </c>
      <c r="F1052" s="106">
        <f t="shared" si="561"/>
        <v>45891</v>
      </c>
      <c r="G1052" s="107">
        <f t="shared" si="566"/>
        <v>2.8531119649648495E-3</v>
      </c>
      <c r="H1052" s="108">
        <f t="shared" si="579"/>
        <v>45950</v>
      </c>
      <c r="I1052" s="108">
        <f t="shared" si="567"/>
        <v>45950</v>
      </c>
      <c r="J1052" s="109">
        <f t="shared" si="575"/>
        <v>20</v>
      </c>
      <c r="K1052" s="109">
        <f t="shared" si="564"/>
        <v>5</v>
      </c>
      <c r="L1052" s="8">
        <f t="shared" si="576"/>
        <v>1.0007125100000001</v>
      </c>
      <c r="M1052" s="110">
        <f t="shared" si="563"/>
        <v>1.00285311</v>
      </c>
      <c r="N1052" s="110">
        <f t="shared" si="558"/>
        <v>1.094213461888724</v>
      </c>
      <c r="O1052" s="103">
        <f t="shared" si="562"/>
        <v>1.09499309</v>
      </c>
      <c r="P1052" s="103">
        <f t="shared" si="568"/>
        <v>84.832292690000003</v>
      </c>
      <c r="Q1052" s="11">
        <f t="shared" si="582"/>
        <v>0</v>
      </c>
      <c r="R1052" s="30">
        <f t="shared" si="577"/>
        <v>0</v>
      </c>
      <c r="S1052" s="8">
        <f t="shared" si="569"/>
        <v>0</v>
      </c>
      <c r="T1052" s="113">
        <f t="shared" si="578"/>
        <v>0.16</v>
      </c>
      <c r="U1052" s="111">
        <f t="shared" si="559"/>
        <v>5</v>
      </c>
      <c r="V1052" s="111">
        <v>252</v>
      </c>
      <c r="W1052" s="110">
        <f t="shared" si="570"/>
        <v>1.0029491820000001</v>
      </c>
      <c r="X1052" s="103">
        <f t="shared" si="571"/>
        <v>0.25018586999999998</v>
      </c>
      <c r="Y1052" s="103">
        <f t="shared" si="572"/>
        <v>0</v>
      </c>
      <c r="Z1052" s="114" t="str">
        <f t="shared" si="580"/>
        <v>A+J=</v>
      </c>
      <c r="AA1052" s="108">
        <f t="shared" si="581"/>
        <v>45950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4"/>
      <c r="DR1052" s="1"/>
      <c r="DS1052" s="1"/>
      <c r="DT1052" s="1"/>
      <c r="DU1052" s="1"/>
      <c r="DV1052" s="1"/>
      <c r="DW1052" s="1"/>
    </row>
    <row r="1053" spans="1:127" ht="15" x14ac:dyDescent="0.2">
      <c r="A1053" s="102">
        <f t="shared" si="573"/>
        <v>45929</v>
      </c>
      <c r="B1053" s="103">
        <f t="shared" si="565"/>
        <v>85.082478559999998</v>
      </c>
      <c r="C1053" s="180">
        <f t="shared" si="583"/>
        <v>77.472902309889321</v>
      </c>
      <c r="D1053" s="104">
        <f t="shared" si="574"/>
        <v>1143.3130000000001</v>
      </c>
      <c r="E1053" s="105">
        <f t="shared" si="560"/>
        <v>1146.575</v>
      </c>
      <c r="F1053" s="106">
        <f t="shared" si="561"/>
        <v>45891</v>
      </c>
      <c r="G1053" s="107">
        <f t="shared" si="566"/>
        <v>2.8531119649648495E-3</v>
      </c>
      <c r="H1053" s="108">
        <f t="shared" si="579"/>
        <v>45950</v>
      </c>
      <c r="I1053" s="108">
        <f t="shared" si="567"/>
        <v>45950</v>
      </c>
      <c r="J1053" s="109">
        <f t="shared" si="575"/>
        <v>20</v>
      </c>
      <c r="K1053" s="109">
        <f t="shared" si="564"/>
        <v>5</v>
      </c>
      <c r="L1053" s="8">
        <f t="shared" si="576"/>
        <v>1.0007125100000001</v>
      </c>
      <c r="M1053" s="110">
        <f t="shared" si="563"/>
        <v>1.00285311</v>
      </c>
      <c r="N1053" s="110">
        <f t="shared" si="558"/>
        <v>1.094213461888724</v>
      </c>
      <c r="O1053" s="103">
        <f t="shared" si="562"/>
        <v>1.09499309</v>
      </c>
      <c r="P1053" s="103">
        <f t="shared" si="568"/>
        <v>84.832292690000003</v>
      </c>
      <c r="Q1053" s="11">
        <f t="shared" si="582"/>
        <v>0</v>
      </c>
      <c r="R1053" s="30">
        <f t="shared" si="577"/>
        <v>0</v>
      </c>
      <c r="S1053" s="8">
        <f t="shared" si="569"/>
        <v>0</v>
      </c>
      <c r="T1053" s="113">
        <f t="shared" si="578"/>
        <v>0.16</v>
      </c>
      <c r="U1053" s="111">
        <f t="shared" si="559"/>
        <v>5</v>
      </c>
      <c r="V1053" s="111">
        <v>252</v>
      </c>
      <c r="W1053" s="110">
        <f t="shared" si="570"/>
        <v>1.0029491820000001</v>
      </c>
      <c r="X1053" s="103">
        <f t="shared" si="571"/>
        <v>0.25018586999999998</v>
      </c>
      <c r="Y1053" s="103">
        <f t="shared" si="572"/>
        <v>0</v>
      </c>
      <c r="Z1053" s="114" t="str">
        <f t="shared" si="580"/>
        <v>A+J=</v>
      </c>
      <c r="AA1053" s="108">
        <f t="shared" si="581"/>
        <v>45950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4"/>
      <c r="DR1053" s="1"/>
      <c r="DS1053" s="1"/>
      <c r="DT1053" s="1"/>
      <c r="DU1053" s="1"/>
      <c r="DV1053" s="1"/>
      <c r="DW1053" s="1"/>
    </row>
    <row r="1054" spans="1:127" ht="15" x14ac:dyDescent="0.2">
      <c r="A1054" s="102">
        <f t="shared" si="573"/>
        <v>45930</v>
      </c>
      <c r="B1054" s="103">
        <f t="shared" si="565"/>
        <v>85.144733500000001</v>
      </c>
      <c r="C1054" s="180">
        <f t="shared" si="583"/>
        <v>77.472902309889321</v>
      </c>
      <c r="D1054" s="104">
        <f t="shared" si="574"/>
        <v>1143.3130000000001</v>
      </c>
      <c r="E1054" s="105">
        <f t="shared" si="560"/>
        <v>1146.575</v>
      </c>
      <c r="F1054" s="106">
        <f t="shared" si="561"/>
        <v>45891</v>
      </c>
      <c r="G1054" s="107">
        <f t="shared" si="566"/>
        <v>2.8531119649648495E-3</v>
      </c>
      <c r="H1054" s="108">
        <f t="shared" si="579"/>
        <v>45950</v>
      </c>
      <c r="I1054" s="108">
        <f t="shared" si="567"/>
        <v>45950</v>
      </c>
      <c r="J1054" s="109">
        <f t="shared" si="575"/>
        <v>20</v>
      </c>
      <c r="K1054" s="109">
        <f t="shared" si="564"/>
        <v>6</v>
      </c>
      <c r="L1054" s="8">
        <f t="shared" si="576"/>
        <v>1.00085508</v>
      </c>
      <c r="M1054" s="110">
        <f t="shared" si="563"/>
        <v>1.00285311</v>
      </c>
      <c r="N1054" s="110">
        <f t="shared" si="558"/>
        <v>1.094213461888724</v>
      </c>
      <c r="O1054" s="103">
        <f t="shared" si="562"/>
        <v>1.0951491</v>
      </c>
      <c r="P1054" s="103">
        <f t="shared" si="568"/>
        <v>84.844379230000001</v>
      </c>
      <c r="Q1054" s="11">
        <f t="shared" si="582"/>
        <v>0</v>
      </c>
      <c r="R1054" s="30">
        <f t="shared" si="577"/>
        <v>0</v>
      </c>
      <c r="S1054" s="8">
        <f t="shared" si="569"/>
        <v>0</v>
      </c>
      <c r="T1054" s="113">
        <f t="shared" si="578"/>
        <v>0.16</v>
      </c>
      <c r="U1054" s="111">
        <f t="shared" si="559"/>
        <v>6</v>
      </c>
      <c r="V1054" s="111">
        <v>252</v>
      </c>
      <c r="W1054" s="110">
        <f t="shared" si="570"/>
        <v>1.003540061</v>
      </c>
      <c r="X1054" s="103">
        <f t="shared" si="571"/>
        <v>0.30035426999999998</v>
      </c>
      <c r="Y1054" s="103">
        <f t="shared" si="572"/>
        <v>0</v>
      </c>
      <c r="Z1054" s="114" t="str">
        <f t="shared" si="580"/>
        <v>A+J=</v>
      </c>
      <c r="AA1054" s="108">
        <f t="shared" si="581"/>
        <v>45950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4"/>
      <c r="DR1054" s="1"/>
      <c r="DS1054" s="1"/>
      <c r="DT1054" s="1"/>
      <c r="DU1054" s="1"/>
      <c r="DV1054" s="1"/>
      <c r="DW1054" s="1"/>
    </row>
    <row r="1055" spans="1:127" ht="15" x14ac:dyDescent="0.2">
      <c r="A1055" s="102">
        <f t="shared" si="573"/>
        <v>45931</v>
      </c>
      <c r="B1055" s="103">
        <f t="shared" si="565"/>
        <v>85.207032269999999</v>
      </c>
      <c r="C1055" s="180">
        <f t="shared" si="583"/>
        <v>77.472902309889321</v>
      </c>
      <c r="D1055" s="104">
        <f t="shared" si="574"/>
        <v>1143.3130000000001</v>
      </c>
      <c r="E1055" s="105">
        <f t="shared" si="560"/>
        <v>1146.575</v>
      </c>
      <c r="F1055" s="106">
        <f t="shared" si="561"/>
        <v>45891</v>
      </c>
      <c r="G1055" s="107">
        <f t="shared" si="566"/>
        <v>2.8531119649648495E-3</v>
      </c>
      <c r="H1055" s="108">
        <f t="shared" si="579"/>
        <v>45950</v>
      </c>
      <c r="I1055" s="108">
        <f t="shared" si="567"/>
        <v>45950</v>
      </c>
      <c r="J1055" s="109">
        <f t="shared" si="575"/>
        <v>20</v>
      </c>
      <c r="K1055" s="109">
        <f t="shared" si="564"/>
        <v>7</v>
      </c>
      <c r="L1055" s="8">
        <f t="shared" si="576"/>
        <v>1.0009976599999999</v>
      </c>
      <c r="M1055" s="110">
        <f t="shared" si="563"/>
        <v>1.00285311</v>
      </c>
      <c r="N1055" s="110">
        <f t="shared" ref="N1055:N1118" si="584">IF(I1055&gt;I1054,N1054*M1055,N1054)</f>
        <v>1.094213461888724</v>
      </c>
      <c r="O1055" s="103">
        <f t="shared" si="562"/>
        <v>1.09530511</v>
      </c>
      <c r="P1055" s="103">
        <f t="shared" si="568"/>
        <v>84.856465779999994</v>
      </c>
      <c r="Q1055" s="11">
        <f t="shared" si="582"/>
        <v>0</v>
      </c>
      <c r="R1055" s="30">
        <f t="shared" si="577"/>
        <v>0</v>
      </c>
      <c r="S1055" s="8">
        <f t="shared" si="569"/>
        <v>0</v>
      </c>
      <c r="T1055" s="113">
        <f t="shared" si="578"/>
        <v>0.16</v>
      </c>
      <c r="U1055" s="111">
        <f t="shared" si="559"/>
        <v>7</v>
      </c>
      <c r="V1055" s="111">
        <v>252</v>
      </c>
      <c r="W1055" s="110">
        <f t="shared" si="570"/>
        <v>1.004131288</v>
      </c>
      <c r="X1055" s="103">
        <f t="shared" si="571"/>
        <v>0.35056649000000001</v>
      </c>
      <c r="Y1055" s="103">
        <f t="shared" si="572"/>
        <v>0</v>
      </c>
      <c r="Z1055" s="114" t="str">
        <f t="shared" si="580"/>
        <v>A+J=</v>
      </c>
      <c r="AA1055" s="108">
        <f t="shared" si="581"/>
        <v>45950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4"/>
      <c r="DR1055" s="1"/>
      <c r="DS1055" s="1"/>
      <c r="DT1055" s="1"/>
      <c r="DU1055" s="1"/>
      <c r="DV1055" s="1"/>
      <c r="DW1055" s="1"/>
    </row>
    <row r="1056" spans="1:127" ht="15" x14ac:dyDescent="0.2">
      <c r="A1056" s="102">
        <f t="shared" si="573"/>
        <v>45932</v>
      </c>
      <c r="B1056" s="103">
        <f t="shared" si="565"/>
        <v>85.269376509999987</v>
      </c>
      <c r="C1056" s="180">
        <f t="shared" si="583"/>
        <v>77.472902309889321</v>
      </c>
      <c r="D1056" s="104">
        <f t="shared" si="574"/>
        <v>1143.3130000000001</v>
      </c>
      <c r="E1056" s="105">
        <f t="shared" si="560"/>
        <v>1146.575</v>
      </c>
      <c r="F1056" s="106">
        <f t="shared" si="561"/>
        <v>45891</v>
      </c>
      <c r="G1056" s="107">
        <f t="shared" si="566"/>
        <v>2.8531119649648495E-3</v>
      </c>
      <c r="H1056" s="108">
        <f t="shared" si="579"/>
        <v>45950</v>
      </c>
      <c r="I1056" s="108">
        <f t="shared" si="567"/>
        <v>45950</v>
      </c>
      <c r="J1056" s="109">
        <f t="shared" si="575"/>
        <v>20</v>
      </c>
      <c r="K1056" s="109">
        <f t="shared" si="564"/>
        <v>8</v>
      </c>
      <c r="L1056" s="8">
        <f t="shared" si="576"/>
        <v>1.0011402599999999</v>
      </c>
      <c r="M1056" s="110">
        <f t="shared" si="563"/>
        <v>1.00285311</v>
      </c>
      <c r="N1056" s="110">
        <f t="shared" si="584"/>
        <v>1.094213461888724</v>
      </c>
      <c r="O1056" s="103">
        <f t="shared" si="562"/>
        <v>1.0954611400000001</v>
      </c>
      <c r="P1056" s="103">
        <f t="shared" si="568"/>
        <v>84.868553879999993</v>
      </c>
      <c r="Q1056" s="11">
        <f t="shared" si="582"/>
        <v>0</v>
      </c>
      <c r="R1056" s="30">
        <f t="shared" si="577"/>
        <v>0</v>
      </c>
      <c r="S1056" s="8">
        <f t="shared" si="569"/>
        <v>0</v>
      </c>
      <c r="T1056" s="113">
        <f t="shared" si="578"/>
        <v>0.16</v>
      </c>
      <c r="U1056" s="111">
        <f t="shared" si="559"/>
        <v>8</v>
      </c>
      <c r="V1056" s="111">
        <v>252</v>
      </c>
      <c r="W1056" s="110">
        <f t="shared" si="570"/>
        <v>1.0047228640000001</v>
      </c>
      <c r="X1056" s="103">
        <f t="shared" si="571"/>
        <v>0.40082263000000001</v>
      </c>
      <c r="Y1056" s="103">
        <f t="shared" si="572"/>
        <v>0</v>
      </c>
      <c r="Z1056" s="114" t="str">
        <f t="shared" si="580"/>
        <v>A+J=</v>
      </c>
      <c r="AA1056" s="108">
        <f t="shared" si="581"/>
        <v>45950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4"/>
      <c r="DR1056" s="1"/>
      <c r="DS1056" s="1"/>
      <c r="DT1056" s="1"/>
      <c r="DU1056" s="1"/>
      <c r="DV1056" s="1"/>
      <c r="DW1056" s="1"/>
    </row>
    <row r="1057" spans="1:127" ht="15" x14ac:dyDescent="0.2">
      <c r="A1057" s="102">
        <f t="shared" si="573"/>
        <v>45933</v>
      </c>
      <c r="B1057" s="103">
        <f t="shared" si="565"/>
        <v>85.3317677</v>
      </c>
      <c r="C1057" s="180">
        <f t="shared" si="583"/>
        <v>77.472902309889321</v>
      </c>
      <c r="D1057" s="104">
        <f t="shared" si="574"/>
        <v>1143.3130000000001</v>
      </c>
      <c r="E1057" s="105">
        <f t="shared" si="560"/>
        <v>1146.575</v>
      </c>
      <c r="F1057" s="106">
        <f t="shared" si="561"/>
        <v>45891</v>
      </c>
      <c r="G1057" s="107">
        <f t="shared" si="566"/>
        <v>2.8531119649648495E-3</v>
      </c>
      <c r="H1057" s="108">
        <f t="shared" si="579"/>
        <v>45950</v>
      </c>
      <c r="I1057" s="108">
        <f t="shared" si="567"/>
        <v>45950</v>
      </c>
      <c r="J1057" s="109">
        <f t="shared" si="575"/>
        <v>20</v>
      </c>
      <c r="K1057" s="109">
        <f t="shared" si="564"/>
        <v>9</v>
      </c>
      <c r="L1057" s="8">
        <f t="shared" si="576"/>
        <v>1.0012828899999999</v>
      </c>
      <c r="M1057" s="110">
        <f t="shared" si="563"/>
        <v>1.00285311</v>
      </c>
      <c r="N1057" s="110">
        <f t="shared" si="584"/>
        <v>1.094213461888724</v>
      </c>
      <c r="O1057" s="103">
        <f t="shared" si="562"/>
        <v>1.0956172099999999</v>
      </c>
      <c r="P1057" s="103">
        <f t="shared" si="568"/>
        <v>84.88064507</v>
      </c>
      <c r="Q1057" s="11">
        <f t="shared" si="582"/>
        <v>0</v>
      </c>
      <c r="R1057" s="30">
        <f t="shared" si="577"/>
        <v>0</v>
      </c>
      <c r="S1057" s="8">
        <f t="shared" si="569"/>
        <v>0</v>
      </c>
      <c r="T1057" s="113">
        <f t="shared" si="578"/>
        <v>0.16</v>
      </c>
      <c r="U1057" s="111">
        <f t="shared" si="559"/>
        <v>9</v>
      </c>
      <c r="V1057" s="111">
        <v>252</v>
      </c>
      <c r="W1057" s="110">
        <f t="shared" si="570"/>
        <v>1.005314788</v>
      </c>
      <c r="X1057" s="103">
        <f t="shared" si="571"/>
        <v>0.45112263000000002</v>
      </c>
      <c r="Y1057" s="103">
        <f t="shared" si="572"/>
        <v>0</v>
      </c>
      <c r="Z1057" s="114" t="str">
        <f t="shared" si="580"/>
        <v>A+J=</v>
      </c>
      <c r="AA1057" s="108">
        <f t="shared" si="581"/>
        <v>45950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4"/>
      <c r="DR1057" s="1"/>
      <c r="DS1057" s="1"/>
      <c r="DT1057" s="1"/>
      <c r="DU1057" s="1"/>
      <c r="DV1057" s="1"/>
      <c r="DW1057" s="1"/>
    </row>
    <row r="1058" spans="1:127" ht="15" x14ac:dyDescent="0.2">
      <c r="A1058" s="102">
        <f t="shared" si="573"/>
        <v>45934</v>
      </c>
      <c r="B1058" s="103">
        <f t="shared" si="565"/>
        <v>85.394203610000005</v>
      </c>
      <c r="C1058" s="180">
        <f t="shared" si="583"/>
        <v>77.472902309889321</v>
      </c>
      <c r="D1058" s="104">
        <f t="shared" si="574"/>
        <v>1143.3130000000001</v>
      </c>
      <c r="E1058" s="105">
        <f t="shared" si="560"/>
        <v>1146.575</v>
      </c>
      <c r="F1058" s="106">
        <f t="shared" si="561"/>
        <v>45891</v>
      </c>
      <c r="G1058" s="107">
        <f t="shared" si="566"/>
        <v>2.8531119649648495E-3</v>
      </c>
      <c r="H1058" s="108">
        <f t="shared" si="579"/>
        <v>45950</v>
      </c>
      <c r="I1058" s="108">
        <f t="shared" si="567"/>
        <v>45950</v>
      </c>
      <c r="J1058" s="109">
        <f t="shared" si="575"/>
        <v>20</v>
      </c>
      <c r="K1058" s="109">
        <f t="shared" si="564"/>
        <v>10</v>
      </c>
      <c r="L1058" s="8">
        <f t="shared" si="576"/>
        <v>1.0014255299999999</v>
      </c>
      <c r="M1058" s="110">
        <f t="shared" si="563"/>
        <v>1.00285311</v>
      </c>
      <c r="N1058" s="110">
        <f t="shared" si="584"/>
        <v>1.094213461888724</v>
      </c>
      <c r="O1058" s="103">
        <f t="shared" si="562"/>
        <v>1.0957732899999999</v>
      </c>
      <c r="P1058" s="103">
        <f t="shared" si="568"/>
        <v>84.89273704</v>
      </c>
      <c r="Q1058" s="11">
        <f t="shared" si="582"/>
        <v>0</v>
      </c>
      <c r="R1058" s="30">
        <f t="shared" si="577"/>
        <v>0</v>
      </c>
      <c r="S1058" s="8">
        <f t="shared" si="569"/>
        <v>0</v>
      </c>
      <c r="T1058" s="113">
        <f t="shared" si="578"/>
        <v>0.16</v>
      </c>
      <c r="U1058" s="111">
        <f t="shared" si="559"/>
        <v>10</v>
      </c>
      <c r="V1058" s="111">
        <v>252</v>
      </c>
      <c r="W1058" s="110">
        <f t="shared" si="570"/>
        <v>1.005907061</v>
      </c>
      <c r="X1058" s="103">
        <f t="shared" si="571"/>
        <v>0.50146656999999994</v>
      </c>
      <c r="Y1058" s="103">
        <f t="shared" si="572"/>
        <v>0</v>
      </c>
      <c r="Z1058" s="114" t="str">
        <f t="shared" si="580"/>
        <v>A+J=</v>
      </c>
      <c r="AA1058" s="108">
        <f t="shared" si="581"/>
        <v>45950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4"/>
      <c r="DR1058" s="1"/>
      <c r="DS1058" s="1"/>
      <c r="DT1058" s="1"/>
      <c r="DU1058" s="1"/>
      <c r="DV1058" s="1"/>
      <c r="DW1058" s="1"/>
    </row>
    <row r="1059" spans="1:127" ht="15" x14ac:dyDescent="0.2">
      <c r="A1059" s="102">
        <f t="shared" si="573"/>
        <v>45935</v>
      </c>
      <c r="B1059" s="103">
        <f t="shared" si="565"/>
        <v>85.394203610000005</v>
      </c>
      <c r="C1059" s="180">
        <f t="shared" si="583"/>
        <v>77.472902309889321</v>
      </c>
      <c r="D1059" s="104">
        <f t="shared" si="574"/>
        <v>1143.3130000000001</v>
      </c>
      <c r="E1059" s="105">
        <f t="shared" si="560"/>
        <v>1146.575</v>
      </c>
      <c r="F1059" s="106">
        <f t="shared" si="561"/>
        <v>45891</v>
      </c>
      <c r="G1059" s="107">
        <f t="shared" si="566"/>
        <v>2.8531119649648495E-3</v>
      </c>
      <c r="H1059" s="108">
        <f t="shared" si="579"/>
        <v>45950</v>
      </c>
      <c r="I1059" s="108">
        <f t="shared" si="567"/>
        <v>45950</v>
      </c>
      <c r="J1059" s="109">
        <f t="shared" si="575"/>
        <v>20</v>
      </c>
      <c r="K1059" s="109">
        <f t="shared" si="564"/>
        <v>10</v>
      </c>
      <c r="L1059" s="8">
        <f t="shared" si="576"/>
        <v>1.0014255299999999</v>
      </c>
      <c r="M1059" s="110">
        <f t="shared" si="563"/>
        <v>1.00285311</v>
      </c>
      <c r="N1059" s="110">
        <f t="shared" si="584"/>
        <v>1.094213461888724</v>
      </c>
      <c r="O1059" s="103">
        <f t="shared" si="562"/>
        <v>1.0957732899999999</v>
      </c>
      <c r="P1059" s="103">
        <f t="shared" si="568"/>
        <v>84.89273704</v>
      </c>
      <c r="Q1059" s="11">
        <f t="shared" si="582"/>
        <v>0</v>
      </c>
      <c r="R1059" s="30">
        <f t="shared" si="577"/>
        <v>0</v>
      </c>
      <c r="S1059" s="8">
        <f t="shared" si="569"/>
        <v>0</v>
      </c>
      <c r="T1059" s="113">
        <f t="shared" si="578"/>
        <v>0.16</v>
      </c>
      <c r="U1059" s="111">
        <f t="shared" si="559"/>
        <v>10</v>
      </c>
      <c r="V1059" s="111">
        <v>252</v>
      </c>
      <c r="W1059" s="110">
        <f t="shared" si="570"/>
        <v>1.005907061</v>
      </c>
      <c r="X1059" s="103">
        <f t="shared" si="571"/>
        <v>0.50146656999999994</v>
      </c>
      <c r="Y1059" s="103">
        <f t="shared" si="572"/>
        <v>0</v>
      </c>
      <c r="Z1059" s="114" t="str">
        <f t="shared" si="580"/>
        <v>A+J=</v>
      </c>
      <c r="AA1059" s="108">
        <f t="shared" si="581"/>
        <v>45950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4"/>
      <c r="DR1059" s="1"/>
      <c r="DS1059" s="1"/>
      <c r="DT1059" s="1"/>
      <c r="DU1059" s="1"/>
      <c r="DV1059" s="1"/>
      <c r="DW1059" s="1"/>
    </row>
    <row r="1060" spans="1:127" ht="15" x14ac:dyDescent="0.2">
      <c r="A1060" s="102">
        <f t="shared" si="573"/>
        <v>45936</v>
      </c>
      <c r="B1060" s="103">
        <f t="shared" si="565"/>
        <v>85.394203610000005</v>
      </c>
      <c r="C1060" s="180">
        <f t="shared" si="583"/>
        <v>77.472902309889321</v>
      </c>
      <c r="D1060" s="104">
        <f t="shared" si="574"/>
        <v>1143.3130000000001</v>
      </c>
      <c r="E1060" s="105">
        <f t="shared" si="560"/>
        <v>1146.575</v>
      </c>
      <c r="F1060" s="106">
        <f t="shared" si="561"/>
        <v>45891</v>
      </c>
      <c r="G1060" s="107">
        <f t="shared" si="566"/>
        <v>2.8531119649648495E-3</v>
      </c>
      <c r="H1060" s="108">
        <f t="shared" si="579"/>
        <v>45950</v>
      </c>
      <c r="I1060" s="108">
        <f t="shared" si="567"/>
        <v>45950</v>
      </c>
      <c r="J1060" s="109">
        <f t="shared" si="575"/>
        <v>20</v>
      </c>
      <c r="K1060" s="109">
        <f t="shared" si="564"/>
        <v>10</v>
      </c>
      <c r="L1060" s="8">
        <f t="shared" si="576"/>
        <v>1.0014255299999999</v>
      </c>
      <c r="M1060" s="110">
        <f t="shared" si="563"/>
        <v>1.00285311</v>
      </c>
      <c r="N1060" s="110">
        <f t="shared" si="584"/>
        <v>1.094213461888724</v>
      </c>
      <c r="O1060" s="103">
        <f t="shared" si="562"/>
        <v>1.0957732899999999</v>
      </c>
      <c r="P1060" s="103">
        <f t="shared" si="568"/>
        <v>84.89273704</v>
      </c>
      <c r="Q1060" s="11">
        <f t="shared" si="582"/>
        <v>0</v>
      </c>
      <c r="R1060" s="30">
        <f t="shared" si="577"/>
        <v>0</v>
      </c>
      <c r="S1060" s="8">
        <f t="shared" si="569"/>
        <v>0</v>
      </c>
      <c r="T1060" s="113">
        <f t="shared" si="578"/>
        <v>0.16</v>
      </c>
      <c r="U1060" s="111">
        <f t="shared" si="559"/>
        <v>10</v>
      </c>
      <c r="V1060" s="111">
        <v>252</v>
      </c>
      <c r="W1060" s="110">
        <f t="shared" si="570"/>
        <v>1.005907061</v>
      </c>
      <c r="X1060" s="103">
        <f t="shared" si="571"/>
        <v>0.50146656999999994</v>
      </c>
      <c r="Y1060" s="103">
        <f t="shared" si="572"/>
        <v>0</v>
      </c>
      <c r="Z1060" s="114" t="str">
        <f t="shared" si="580"/>
        <v>A+J=</v>
      </c>
      <c r="AA1060" s="108">
        <f t="shared" si="581"/>
        <v>45950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4"/>
      <c r="DR1060" s="1"/>
      <c r="DS1060" s="1"/>
      <c r="DT1060" s="1"/>
      <c r="DU1060" s="1"/>
      <c r="DV1060" s="1"/>
      <c r="DW1060" s="1"/>
    </row>
    <row r="1061" spans="1:127" ht="15" x14ac:dyDescent="0.2">
      <c r="A1061" s="102">
        <f t="shared" si="573"/>
        <v>45937</v>
      </c>
      <c r="B1061" s="103">
        <f t="shared" si="565"/>
        <v>85.456685820000004</v>
      </c>
      <c r="C1061" s="180">
        <f t="shared" si="583"/>
        <v>77.472902309889321</v>
      </c>
      <c r="D1061" s="104">
        <f t="shared" si="574"/>
        <v>1143.3130000000001</v>
      </c>
      <c r="E1061" s="105">
        <f t="shared" si="560"/>
        <v>1146.575</v>
      </c>
      <c r="F1061" s="106">
        <f t="shared" si="561"/>
        <v>45891</v>
      </c>
      <c r="G1061" s="107">
        <f t="shared" si="566"/>
        <v>2.8531119649648495E-3</v>
      </c>
      <c r="H1061" s="108">
        <f t="shared" si="579"/>
        <v>45950</v>
      </c>
      <c r="I1061" s="108">
        <f t="shared" si="567"/>
        <v>45950</v>
      </c>
      <c r="J1061" s="109">
        <f t="shared" si="575"/>
        <v>20</v>
      </c>
      <c r="K1061" s="109">
        <f t="shared" si="564"/>
        <v>11</v>
      </c>
      <c r="L1061" s="8">
        <f t="shared" si="576"/>
        <v>1.0015681999999999</v>
      </c>
      <c r="M1061" s="110">
        <f t="shared" si="563"/>
        <v>1.00285311</v>
      </c>
      <c r="N1061" s="110">
        <f t="shared" si="584"/>
        <v>1.094213461888724</v>
      </c>
      <c r="O1061" s="103">
        <f t="shared" si="562"/>
        <v>1.0959293999999999</v>
      </c>
      <c r="P1061" s="103">
        <f t="shared" si="568"/>
        <v>84.904831340000001</v>
      </c>
      <c r="Q1061" s="11">
        <f t="shared" si="582"/>
        <v>0</v>
      </c>
      <c r="R1061" s="30">
        <f t="shared" si="577"/>
        <v>0</v>
      </c>
      <c r="S1061" s="8">
        <f t="shared" si="569"/>
        <v>0</v>
      </c>
      <c r="T1061" s="113">
        <f t="shared" si="578"/>
        <v>0.16</v>
      </c>
      <c r="U1061" s="111">
        <f t="shared" ref="U1061:U1124" si="585">IF(Q1060&gt;0,1,IF(K1061=K1060,U1060,U1060+1))</f>
        <v>11</v>
      </c>
      <c r="V1061" s="111">
        <v>252</v>
      </c>
      <c r="W1061" s="110">
        <f t="shared" si="570"/>
        <v>1.0064996829999999</v>
      </c>
      <c r="X1061" s="103">
        <f t="shared" si="571"/>
        <v>0.55185448000000004</v>
      </c>
      <c r="Y1061" s="103">
        <f t="shared" si="572"/>
        <v>0</v>
      </c>
      <c r="Z1061" s="114" t="str">
        <f t="shared" si="580"/>
        <v>A+J=</v>
      </c>
      <c r="AA1061" s="108">
        <f t="shared" si="581"/>
        <v>45950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4"/>
      <c r="DR1061" s="1"/>
      <c r="DS1061" s="1"/>
      <c r="DT1061" s="1"/>
      <c r="DU1061" s="1"/>
      <c r="DV1061" s="1"/>
      <c r="DW1061" s="1"/>
    </row>
    <row r="1062" spans="1:127" ht="15" x14ac:dyDescent="0.2">
      <c r="A1062" s="102">
        <f t="shared" si="573"/>
        <v>45938</v>
      </c>
      <c r="B1062" s="103">
        <f t="shared" si="565"/>
        <v>85.519214339999991</v>
      </c>
      <c r="C1062" s="180">
        <f t="shared" si="583"/>
        <v>77.472902309889321</v>
      </c>
      <c r="D1062" s="104">
        <f t="shared" si="574"/>
        <v>1143.3130000000001</v>
      </c>
      <c r="E1062" s="105">
        <f t="shared" si="560"/>
        <v>1146.575</v>
      </c>
      <c r="F1062" s="106">
        <f t="shared" si="561"/>
        <v>45891</v>
      </c>
      <c r="G1062" s="107">
        <f t="shared" si="566"/>
        <v>2.8531119649648495E-3</v>
      </c>
      <c r="H1062" s="108">
        <f t="shared" si="579"/>
        <v>45950</v>
      </c>
      <c r="I1062" s="108">
        <f t="shared" si="567"/>
        <v>45950</v>
      </c>
      <c r="J1062" s="109">
        <f t="shared" si="575"/>
        <v>20</v>
      </c>
      <c r="K1062" s="109">
        <f t="shared" si="564"/>
        <v>12</v>
      </c>
      <c r="L1062" s="8">
        <f t="shared" si="576"/>
        <v>1.00171089</v>
      </c>
      <c r="M1062" s="110">
        <f t="shared" si="563"/>
        <v>1.00285311</v>
      </c>
      <c r="N1062" s="110">
        <f t="shared" si="584"/>
        <v>1.094213461888724</v>
      </c>
      <c r="O1062" s="103">
        <f t="shared" si="562"/>
        <v>1.09608554</v>
      </c>
      <c r="P1062" s="103">
        <f t="shared" si="568"/>
        <v>84.916927959999995</v>
      </c>
      <c r="Q1062" s="11">
        <f t="shared" si="582"/>
        <v>0</v>
      </c>
      <c r="R1062" s="30">
        <f t="shared" si="577"/>
        <v>0</v>
      </c>
      <c r="S1062" s="8">
        <f t="shared" si="569"/>
        <v>0</v>
      </c>
      <c r="T1062" s="113">
        <f t="shared" si="578"/>
        <v>0.16</v>
      </c>
      <c r="U1062" s="111">
        <f t="shared" si="585"/>
        <v>12</v>
      </c>
      <c r="V1062" s="111">
        <v>252</v>
      </c>
      <c r="W1062" s="110">
        <f t="shared" si="570"/>
        <v>1.007092654</v>
      </c>
      <c r="X1062" s="103">
        <f t="shared" si="571"/>
        <v>0.60228638000000001</v>
      </c>
      <c r="Y1062" s="103">
        <f t="shared" si="572"/>
        <v>0</v>
      </c>
      <c r="Z1062" s="114" t="str">
        <f t="shared" si="580"/>
        <v>A+J=</v>
      </c>
      <c r="AA1062" s="108">
        <f t="shared" si="581"/>
        <v>45950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4"/>
      <c r="DR1062" s="1"/>
      <c r="DS1062" s="1"/>
      <c r="DT1062" s="1"/>
      <c r="DU1062" s="1"/>
      <c r="DV1062" s="1"/>
      <c r="DW1062" s="1"/>
    </row>
    <row r="1063" spans="1:127" ht="15" x14ac:dyDescent="0.2">
      <c r="A1063" s="102">
        <f t="shared" si="573"/>
        <v>45939</v>
      </c>
      <c r="B1063" s="103">
        <f t="shared" si="565"/>
        <v>85.58178685</v>
      </c>
      <c r="C1063" s="180">
        <f t="shared" si="583"/>
        <v>77.472902309889321</v>
      </c>
      <c r="D1063" s="104">
        <f t="shared" si="574"/>
        <v>1143.3130000000001</v>
      </c>
      <c r="E1063" s="105">
        <f t="shared" si="560"/>
        <v>1146.575</v>
      </c>
      <c r="F1063" s="106">
        <f t="shared" si="561"/>
        <v>45891</v>
      </c>
      <c r="G1063" s="107">
        <f t="shared" si="566"/>
        <v>2.8531119649648495E-3</v>
      </c>
      <c r="H1063" s="108">
        <f t="shared" si="579"/>
        <v>45950</v>
      </c>
      <c r="I1063" s="108">
        <f t="shared" si="567"/>
        <v>45950</v>
      </c>
      <c r="J1063" s="109">
        <f t="shared" si="575"/>
        <v>20</v>
      </c>
      <c r="K1063" s="109">
        <f t="shared" si="564"/>
        <v>13</v>
      </c>
      <c r="L1063" s="8">
        <f t="shared" si="576"/>
        <v>1.0018535900000001</v>
      </c>
      <c r="M1063" s="110">
        <f t="shared" si="563"/>
        <v>1.00285311</v>
      </c>
      <c r="N1063" s="110">
        <f t="shared" si="584"/>
        <v>1.094213461888724</v>
      </c>
      <c r="O1063" s="103">
        <f t="shared" si="562"/>
        <v>1.0962416800000001</v>
      </c>
      <c r="P1063" s="103">
        <f t="shared" si="568"/>
        <v>84.929024580000004</v>
      </c>
      <c r="Q1063" s="11">
        <f t="shared" si="582"/>
        <v>0</v>
      </c>
      <c r="R1063" s="30">
        <f t="shared" si="577"/>
        <v>0</v>
      </c>
      <c r="S1063" s="8">
        <f t="shared" si="569"/>
        <v>0</v>
      </c>
      <c r="T1063" s="113">
        <f t="shared" si="578"/>
        <v>0.16</v>
      </c>
      <c r="U1063" s="111">
        <f t="shared" si="585"/>
        <v>13</v>
      </c>
      <c r="V1063" s="111">
        <v>252</v>
      </c>
      <c r="W1063" s="110">
        <f t="shared" si="570"/>
        <v>1.0076859739999999</v>
      </c>
      <c r="X1063" s="103">
        <f t="shared" si="571"/>
        <v>0.65276226999999998</v>
      </c>
      <c r="Y1063" s="103">
        <f t="shared" si="572"/>
        <v>0</v>
      </c>
      <c r="Z1063" s="114" t="str">
        <f t="shared" si="580"/>
        <v>A+J=</v>
      </c>
      <c r="AA1063" s="108">
        <f t="shared" si="581"/>
        <v>45950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4"/>
      <c r="DR1063" s="1"/>
      <c r="DS1063" s="1"/>
      <c r="DT1063" s="1"/>
      <c r="DU1063" s="1"/>
      <c r="DV1063" s="1"/>
      <c r="DW1063" s="1"/>
    </row>
    <row r="1064" spans="1:127" ht="15" x14ac:dyDescent="0.2">
      <c r="A1064" s="102">
        <f t="shared" si="573"/>
        <v>45940</v>
      </c>
      <c r="B1064" s="103">
        <f t="shared" si="565"/>
        <v>85.644406570000001</v>
      </c>
      <c r="C1064" s="180">
        <f t="shared" si="583"/>
        <v>77.472902309889321</v>
      </c>
      <c r="D1064" s="104">
        <f t="shared" si="574"/>
        <v>1143.3130000000001</v>
      </c>
      <c r="E1064" s="105">
        <f t="shared" ref="E1064:E1127" si="586">IF($K1064=1,VLOOKUP($A1063,$AO$10:$AS$165,4),E1063)</f>
        <v>1146.575</v>
      </c>
      <c r="F1064" s="106">
        <f t="shared" ref="F1064:F1127" si="587">IF($K1064=1,VLOOKUP($A1063,$AO$10:$AS$165,5),F1063)</f>
        <v>45891</v>
      </c>
      <c r="G1064" s="107">
        <f t="shared" si="566"/>
        <v>2.8531119649648495E-3</v>
      </c>
      <c r="H1064" s="108">
        <f t="shared" si="579"/>
        <v>45950</v>
      </c>
      <c r="I1064" s="108">
        <f t="shared" si="567"/>
        <v>45950</v>
      </c>
      <c r="J1064" s="109">
        <f t="shared" si="575"/>
        <v>20</v>
      </c>
      <c r="K1064" s="109">
        <f t="shared" si="564"/>
        <v>14</v>
      </c>
      <c r="L1064" s="8">
        <f t="shared" si="576"/>
        <v>1.0019963199999999</v>
      </c>
      <c r="M1064" s="110">
        <f t="shared" si="563"/>
        <v>1.00285311</v>
      </c>
      <c r="N1064" s="110">
        <f t="shared" si="584"/>
        <v>1.094213461888724</v>
      </c>
      <c r="O1064" s="103">
        <f t="shared" si="562"/>
        <v>1.0963978599999999</v>
      </c>
      <c r="P1064" s="103">
        <f t="shared" si="568"/>
        <v>84.941124299999998</v>
      </c>
      <c r="Q1064" s="11">
        <f t="shared" si="582"/>
        <v>0</v>
      </c>
      <c r="R1064" s="30">
        <f t="shared" si="577"/>
        <v>0</v>
      </c>
      <c r="S1064" s="8">
        <f t="shared" si="569"/>
        <v>0</v>
      </c>
      <c r="T1064" s="113">
        <f t="shared" si="578"/>
        <v>0.16</v>
      </c>
      <c r="U1064" s="111">
        <f t="shared" si="585"/>
        <v>14</v>
      </c>
      <c r="V1064" s="111">
        <v>252</v>
      </c>
      <c r="W1064" s="110">
        <f t="shared" si="570"/>
        <v>1.0082796439999999</v>
      </c>
      <c r="X1064" s="103">
        <f t="shared" si="571"/>
        <v>0.70328226999999999</v>
      </c>
      <c r="Y1064" s="103">
        <f t="shared" si="572"/>
        <v>0</v>
      </c>
      <c r="Z1064" s="114" t="str">
        <f t="shared" si="580"/>
        <v>A+J=</v>
      </c>
      <c r="AA1064" s="108">
        <f t="shared" si="581"/>
        <v>45950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4"/>
      <c r="DR1064" s="1"/>
      <c r="DS1064" s="1"/>
      <c r="DT1064" s="1"/>
      <c r="DU1064" s="1"/>
      <c r="DV1064" s="1"/>
      <c r="DW1064" s="1"/>
    </row>
    <row r="1065" spans="1:127" ht="15" x14ac:dyDescent="0.2">
      <c r="A1065" s="102">
        <f t="shared" si="573"/>
        <v>45941</v>
      </c>
      <c r="B1065" s="103">
        <f t="shared" si="565"/>
        <v>85.707071930000012</v>
      </c>
      <c r="C1065" s="180">
        <f t="shared" si="583"/>
        <v>77.472902309889321</v>
      </c>
      <c r="D1065" s="104">
        <f t="shared" si="574"/>
        <v>1143.3130000000001</v>
      </c>
      <c r="E1065" s="105">
        <f t="shared" si="586"/>
        <v>1146.575</v>
      </c>
      <c r="F1065" s="106">
        <f t="shared" si="587"/>
        <v>45891</v>
      </c>
      <c r="G1065" s="107">
        <f t="shared" si="566"/>
        <v>2.8531119649648495E-3</v>
      </c>
      <c r="H1065" s="108">
        <f t="shared" si="579"/>
        <v>45950</v>
      </c>
      <c r="I1065" s="108">
        <f t="shared" si="567"/>
        <v>45950</v>
      </c>
      <c r="J1065" s="109">
        <f t="shared" si="575"/>
        <v>20</v>
      </c>
      <c r="K1065" s="109">
        <f t="shared" si="564"/>
        <v>15</v>
      </c>
      <c r="L1065" s="8">
        <f t="shared" si="576"/>
        <v>1.0021390699999999</v>
      </c>
      <c r="M1065" s="110">
        <f t="shared" si="563"/>
        <v>1.00285311</v>
      </c>
      <c r="N1065" s="110">
        <f t="shared" si="584"/>
        <v>1.094213461888724</v>
      </c>
      <c r="O1065" s="103">
        <f t="shared" ref="O1065:O1128" si="588">TRUNC(TRUNC((L1065*N1065),15),8)</f>
        <v>1.0965540600000001</v>
      </c>
      <c r="P1065" s="103">
        <f t="shared" si="568"/>
        <v>84.953225560000007</v>
      </c>
      <c r="Q1065" s="11">
        <f t="shared" si="582"/>
        <v>0</v>
      </c>
      <c r="R1065" s="30">
        <f t="shared" si="577"/>
        <v>0</v>
      </c>
      <c r="S1065" s="8">
        <f t="shared" si="569"/>
        <v>0</v>
      </c>
      <c r="T1065" s="113">
        <f t="shared" si="578"/>
        <v>0.16</v>
      </c>
      <c r="U1065" s="111">
        <f t="shared" si="585"/>
        <v>15</v>
      </c>
      <c r="V1065" s="111">
        <v>252</v>
      </c>
      <c r="W1065" s="110">
        <f t="shared" si="570"/>
        <v>1.008873664</v>
      </c>
      <c r="X1065" s="103">
        <f t="shared" si="571"/>
        <v>0.75384636999999999</v>
      </c>
      <c r="Y1065" s="103">
        <f t="shared" si="572"/>
        <v>0</v>
      </c>
      <c r="Z1065" s="114" t="str">
        <f t="shared" si="580"/>
        <v>A+J=</v>
      </c>
      <c r="AA1065" s="108">
        <f t="shared" si="581"/>
        <v>45950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4"/>
      <c r="DR1065" s="1"/>
      <c r="DS1065" s="1"/>
      <c r="DT1065" s="1"/>
      <c r="DU1065" s="1"/>
      <c r="DV1065" s="1"/>
      <c r="DW1065" s="1"/>
    </row>
    <row r="1066" spans="1:127" ht="15" x14ac:dyDescent="0.2">
      <c r="A1066" s="102">
        <f t="shared" si="573"/>
        <v>45942</v>
      </c>
      <c r="B1066" s="103">
        <f t="shared" si="565"/>
        <v>85.707071930000012</v>
      </c>
      <c r="C1066" s="180">
        <f t="shared" si="583"/>
        <v>77.472902309889321</v>
      </c>
      <c r="D1066" s="104">
        <f t="shared" si="574"/>
        <v>1143.3130000000001</v>
      </c>
      <c r="E1066" s="105">
        <f t="shared" si="586"/>
        <v>1146.575</v>
      </c>
      <c r="F1066" s="106">
        <f t="shared" si="587"/>
        <v>45891</v>
      </c>
      <c r="G1066" s="107">
        <f t="shared" si="566"/>
        <v>2.8531119649648495E-3</v>
      </c>
      <c r="H1066" s="108">
        <f t="shared" si="579"/>
        <v>45950</v>
      </c>
      <c r="I1066" s="108">
        <f t="shared" si="567"/>
        <v>45950</v>
      </c>
      <c r="J1066" s="109">
        <f t="shared" si="575"/>
        <v>20</v>
      </c>
      <c r="K1066" s="109">
        <f t="shared" si="564"/>
        <v>15</v>
      </c>
      <c r="L1066" s="8">
        <f t="shared" si="576"/>
        <v>1.0021390699999999</v>
      </c>
      <c r="M1066" s="110">
        <f t="shared" ref="M1066:M1129" si="589">IF(I1066&gt;I1065,L1065,M1065)</f>
        <v>1.00285311</v>
      </c>
      <c r="N1066" s="110">
        <f t="shared" si="584"/>
        <v>1.094213461888724</v>
      </c>
      <c r="O1066" s="103">
        <f t="shared" si="588"/>
        <v>1.0965540600000001</v>
      </c>
      <c r="P1066" s="103">
        <f t="shared" si="568"/>
        <v>84.953225560000007</v>
      </c>
      <c r="Q1066" s="11">
        <f t="shared" si="582"/>
        <v>0</v>
      </c>
      <c r="R1066" s="30">
        <f t="shared" si="577"/>
        <v>0</v>
      </c>
      <c r="S1066" s="8">
        <f t="shared" si="569"/>
        <v>0</v>
      </c>
      <c r="T1066" s="113">
        <f t="shared" si="578"/>
        <v>0.16</v>
      </c>
      <c r="U1066" s="111">
        <f t="shared" si="585"/>
        <v>15</v>
      </c>
      <c r="V1066" s="111">
        <v>252</v>
      </c>
      <c r="W1066" s="110">
        <f t="shared" si="570"/>
        <v>1.008873664</v>
      </c>
      <c r="X1066" s="103">
        <f t="shared" si="571"/>
        <v>0.75384636999999999</v>
      </c>
      <c r="Y1066" s="103">
        <f t="shared" si="572"/>
        <v>0</v>
      </c>
      <c r="Z1066" s="114" t="str">
        <f t="shared" si="580"/>
        <v>A+J=</v>
      </c>
      <c r="AA1066" s="108">
        <f t="shared" si="581"/>
        <v>45950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4"/>
      <c r="DR1066" s="1"/>
      <c r="DS1066" s="1"/>
      <c r="DT1066" s="1"/>
      <c r="DU1066" s="1"/>
      <c r="DV1066" s="1"/>
      <c r="DW1066" s="1"/>
    </row>
    <row r="1067" spans="1:127" ht="15" x14ac:dyDescent="0.2">
      <c r="A1067" s="102">
        <f t="shared" si="573"/>
        <v>45943</v>
      </c>
      <c r="B1067" s="103">
        <f t="shared" si="565"/>
        <v>85.707071930000012</v>
      </c>
      <c r="C1067" s="180">
        <f t="shared" si="583"/>
        <v>77.472902309889321</v>
      </c>
      <c r="D1067" s="104">
        <f t="shared" si="574"/>
        <v>1143.3130000000001</v>
      </c>
      <c r="E1067" s="105">
        <f t="shared" si="586"/>
        <v>1146.575</v>
      </c>
      <c r="F1067" s="106">
        <f t="shared" si="587"/>
        <v>45891</v>
      </c>
      <c r="G1067" s="107">
        <f t="shared" si="566"/>
        <v>2.8531119649648495E-3</v>
      </c>
      <c r="H1067" s="108">
        <f t="shared" si="579"/>
        <v>45950</v>
      </c>
      <c r="I1067" s="108">
        <f t="shared" si="567"/>
        <v>45950</v>
      </c>
      <c r="J1067" s="109">
        <f t="shared" si="575"/>
        <v>20</v>
      </c>
      <c r="K1067" s="109">
        <f t="shared" si="564"/>
        <v>15</v>
      </c>
      <c r="L1067" s="8">
        <f t="shared" si="576"/>
        <v>1.0021390699999999</v>
      </c>
      <c r="M1067" s="110">
        <f t="shared" si="589"/>
        <v>1.00285311</v>
      </c>
      <c r="N1067" s="110">
        <f t="shared" si="584"/>
        <v>1.094213461888724</v>
      </c>
      <c r="O1067" s="103">
        <f t="shared" si="588"/>
        <v>1.0965540600000001</v>
      </c>
      <c r="P1067" s="103">
        <f t="shared" si="568"/>
        <v>84.953225560000007</v>
      </c>
      <c r="Q1067" s="11">
        <f t="shared" si="582"/>
        <v>0</v>
      </c>
      <c r="R1067" s="30">
        <f t="shared" si="577"/>
        <v>0</v>
      </c>
      <c r="S1067" s="8">
        <f t="shared" si="569"/>
        <v>0</v>
      </c>
      <c r="T1067" s="113">
        <f t="shared" si="578"/>
        <v>0.16</v>
      </c>
      <c r="U1067" s="111">
        <f t="shared" si="585"/>
        <v>15</v>
      </c>
      <c r="V1067" s="111">
        <v>252</v>
      </c>
      <c r="W1067" s="110">
        <f t="shared" si="570"/>
        <v>1.008873664</v>
      </c>
      <c r="X1067" s="103">
        <f t="shared" si="571"/>
        <v>0.75384636999999999</v>
      </c>
      <c r="Y1067" s="103">
        <f t="shared" si="572"/>
        <v>0</v>
      </c>
      <c r="Z1067" s="114" t="str">
        <f t="shared" si="580"/>
        <v>A+J=</v>
      </c>
      <c r="AA1067" s="108">
        <f t="shared" si="581"/>
        <v>45950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4"/>
      <c r="DR1067" s="1"/>
      <c r="DS1067" s="1"/>
      <c r="DT1067" s="1"/>
      <c r="DU1067" s="1"/>
      <c r="DV1067" s="1"/>
      <c r="DW1067" s="1"/>
    </row>
    <row r="1068" spans="1:127" ht="15" x14ac:dyDescent="0.2">
      <c r="A1068" s="102">
        <f t="shared" si="573"/>
        <v>45944</v>
      </c>
      <c r="B1068" s="103">
        <f t="shared" si="565"/>
        <v>85.769782119999988</v>
      </c>
      <c r="C1068" s="180">
        <f t="shared" si="583"/>
        <v>77.472902309889321</v>
      </c>
      <c r="D1068" s="104">
        <f t="shared" si="574"/>
        <v>1143.3130000000001</v>
      </c>
      <c r="E1068" s="105">
        <f t="shared" si="586"/>
        <v>1146.575</v>
      </c>
      <c r="F1068" s="106">
        <f t="shared" si="587"/>
        <v>45891</v>
      </c>
      <c r="G1068" s="107">
        <f t="shared" si="566"/>
        <v>2.8531119649648495E-3</v>
      </c>
      <c r="H1068" s="108">
        <f t="shared" si="579"/>
        <v>45950</v>
      </c>
      <c r="I1068" s="108">
        <f t="shared" si="567"/>
        <v>45950</v>
      </c>
      <c r="J1068" s="109">
        <f t="shared" si="575"/>
        <v>20</v>
      </c>
      <c r="K1068" s="109">
        <f t="shared" ref="K1068:K1131" si="590">(J1068-(NETWORKDAYS(A1068,I1068,AD$171:AD$502)-1))</f>
        <v>16</v>
      </c>
      <c r="L1068" s="8">
        <f t="shared" si="576"/>
        <v>1.00228183</v>
      </c>
      <c r="M1068" s="110">
        <f t="shared" si="589"/>
        <v>1.00285311</v>
      </c>
      <c r="N1068" s="110">
        <f t="shared" si="584"/>
        <v>1.094213461888724</v>
      </c>
      <c r="O1068" s="103">
        <f t="shared" si="588"/>
        <v>1.09671027</v>
      </c>
      <c r="P1068" s="103">
        <f t="shared" si="568"/>
        <v>84.965327599999995</v>
      </c>
      <c r="Q1068" s="11">
        <f t="shared" si="582"/>
        <v>0</v>
      </c>
      <c r="R1068" s="30">
        <f t="shared" si="577"/>
        <v>0</v>
      </c>
      <c r="S1068" s="8">
        <f t="shared" si="569"/>
        <v>0</v>
      </c>
      <c r="T1068" s="113">
        <f t="shared" si="578"/>
        <v>0.16</v>
      </c>
      <c r="U1068" s="111">
        <f t="shared" si="585"/>
        <v>16</v>
      </c>
      <c r="V1068" s="111">
        <v>252</v>
      </c>
      <c r="W1068" s="110">
        <f t="shared" si="570"/>
        <v>1.0094680330000001</v>
      </c>
      <c r="X1068" s="103">
        <f t="shared" si="571"/>
        <v>0.80445451999999995</v>
      </c>
      <c r="Y1068" s="103">
        <f t="shared" si="572"/>
        <v>0</v>
      </c>
      <c r="Z1068" s="114" t="str">
        <f t="shared" si="580"/>
        <v>A+J=</v>
      </c>
      <c r="AA1068" s="108">
        <f t="shared" si="581"/>
        <v>45950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4"/>
      <c r="DR1068" s="1"/>
      <c r="DS1068" s="1"/>
      <c r="DT1068" s="1"/>
      <c r="DU1068" s="1"/>
      <c r="DV1068" s="1"/>
      <c r="DW1068" s="1"/>
    </row>
    <row r="1069" spans="1:127" ht="15" x14ac:dyDescent="0.2">
      <c r="A1069" s="102">
        <f t="shared" si="573"/>
        <v>45945</v>
      </c>
      <c r="B1069" s="103">
        <f t="shared" si="565"/>
        <v>85.832538869999993</v>
      </c>
      <c r="C1069" s="180">
        <f t="shared" si="583"/>
        <v>77.472902309889321</v>
      </c>
      <c r="D1069" s="104">
        <f t="shared" si="574"/>
        <v>1143.3130000000001</v>
      </c>
      <c r="E1069" s="105">
        <f t="shared" si="586"/>
        <v>1146.575</v>
      </c>
      <c r="F1069" s="106">
        <f t="shared" si="587"/>
        <v>45891</v>
      </c>
      <c r="G1069" s="107">
        <f t="shared" si="566"/>
        <v>2.8531119649648495E-3</v>
      </c>
      <c r="H1069" s="108">
        <f t="shared" si="579"/>
        <v>45950</v>
      </c>
      <c r="I1069" s="108">
        <f t="shared" si="567"/>
        <v>45950</v>
      </c>
      <c r="J1069" s="109">
        <f t="shared" si="575"/>
        <v>20</v>
      </c>
      <c r="K1069" s="109">
        <f t="shared" si="590"/>
        <v>17</v>
      </c>
      <c r="L1069" s="8">
        <f t="shared" si="576"/>
        <v>1.00242462</v>
      </c>
      <c r="M1069" s="110">
        <f t="shared" si="589"/>
        <v>1.00285311</v>
      </c>
      <c r="N1069" s="110">
        <f t="shared" si="584"/>
        <v>1.094213461888724</v>
      </c>
      <c r="O1069" s="103">
        <f t="shared" si="588"/>
        <v>1.0968665099999999</v>
      </c>
      <c r="P1069" s="103">
        <f t="shared" si="568"/>
        <v>84.977431969999998</v>
      </c>
      <c r="Q1069" s="11">
        <f t="shared" si="582"/>
        <v>0</v>
      </c>
      <c r="R1069" s="30">
        <f t="shared" si="577"/>
        <v>0</v>
      </c>
      <c r="S1069" s="8">
        <f t="shared" si="569"/>
        <v>0</v>
      </c>
      <c r="T1069" s="113">
        <f t="shared" si="578"/>
        <v>0.16</v>
      </c>
      <c r="U1069" s="111">
        <f t="shared" si="585"/>
        <v>17</v>
      </c>
      <c r="V1069" s="111">
        <v>252</v>
      </c>
      <c r="W1069" s="110">
        <f t="shared" si="570"/>
        <v>1.0100627529999999</v>
      </c>
      <c r="X1069" s="103">
        <f t="shared" si="571"/>
        <v>0.8551069</v>
      </c>
      <c r="Y1069" s="103">
        <f t="shared" si="572"/>
        <v>0</v>
      </c>
      <c r="Z1069" s="114" t="str">
        <f t="shared" si="580"/>
        <v>A+J=</v>
      </c>
      <c r="AA1069" s="108">
        <f t="shared" si="581"/>
        <v>45950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4"/>
      <c r="DR1069" s="1"/>
      <c r="DS1069" s="1"/>
      <c r="DT1069" s="1"/>
      <c r="DU1069" s="1"/>
      <c r="DV1069" s="1"/>
      <c r="DW1069" s="1"/>
    </row>
    <row r="1070" spans="1:127" ht="15" x14ac:dyDescent="0.2">
      <c r="A1070" s="102">
        <f t="shared" si="573"/>
        <v>45946</v>
      </c>
      <c r="B1070" s="103">
        <f t="shared" si="565"/>
        <v>85.895341339999987</v>
      </c>
      <c r="C1070" s="180">
        <f t="shared" si="583"/>
        <v>77.472902309889321</v>
      </c>
      <c r="D1070" s="104">
        <f t="shared" si="574"/>
        <v>1143.3130000000001</v>
      </c>
      <c r="E1070" s="105">
        <f t="shared" si="586"/>
        <v>1146.575</v>
      </c>
      <c r="F1070" s="106">
        <f t="shared" si="587"/>
        <v>45891</v>
      </c>
      <c r="G1070" s="107">
        <f t="shared" si="566"/>
        <v>2.8531119649648495E-3</v>
      </c>
      <c r="H1070" s="108">
        <f t="shared" si="579"/>
        <v>45950</v>
      </c>
      <c r="I1070" s="108">
        <f t="shared" si="567"/>
        <v>45950</v>
      </c>
      <c r="J1070" s="109">
        <f t="shared" si="575"/>
        <v>20</v>
      </c>
      <c r="K1070" s="109">
        <f t="shared" si="590"/>
        <v>18</v>
      </c>
      <c r="L1070" s="8">
        <f t="shared" si="576"/>
        <v>1.00256743</v>
      </c>
      <c r="M1070" s="110">
        <f t="shared" si="589"/>
        <v>1.00285311</v>
      </c>
      <c r="N1070" s="110">
        <f t="shared" si="584"/>
        <v>1.094213461888724</v>
      </c>
      <c r="O1070" s="103">
        <f t="shared" si="588"/>
        <v>1.0970227699999999</v>
      </c>
      <c r="P1070" s="103">
        <f t="shared" si="568"/>
        <v>84.989537889999994</v>
      </c>
      <c r="Q1070" s="11">
        <f t="shared" si="582"/>
        <v>0</v>
      </c>
      <c r="R1070" s="30">
        <f t="shared" si="577"/>
        <v>0</v>
      </c>
      <c r="S1070" s="8">
        <f t="shared" si="569"/>
        <v>0</v>
      </c>
      <c r="T1070" s="113">
        <f t="shared" si="578"/>
        <v>0.16</v>
      </c>
      <c r="U1070" s="111">
        <f t="shared" si="585"/>
        <v>18</v>
      </c>
      <c r="V1070" s="111">
        <v>252</v>
      </c>
      <c r="W1070" s="110">
        <f t="shared" si="570"/>
        <v>1.0106578230000001</v>
      </c>
      <c r="X1070" s="103">
        <f t="shared" si="571"/>
        <v>0.90580344999999995</v>
      </c>
      <c r="Y1070" s="103">
        <f t="shared" si="572"/>
        <v>0</v>
      </c>
      <c r="Z1070" s="114" t="str">
        <f t="shared" si="580"/>
        <v>A+J=</v>
      </c>
      <c r="AA1070" s="108">
        <f t="shared" si="581"/>
        <v>45950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4"/>
      <c r="DR1070" s="1"/>
      <c r="DS1070" s="1"/>
      <c r="DT1070" s="1"/>
      <c r="DU1070" s="1"/>
      <c r="DV1070" s="1"/>
      <c r="DW1070" s="1"/>
    </row>
    <row r="1071" spans="1:127" ht="15" x14ac:dyDescent="0.2">
      <c r="A1071" s="102">
        <f t="shared" si="573"/>
        <v>45947</v>
      </c>
      <c r="B1071" s="103">
        <f t="shared" si="565"/>
        <v>85.958190389999999</v>
      </c>
      <c r="C1071" s="180">
        <f t="shared" si="583"/>
        <v>77.472902309889321</v>
      </c>
      <c r="D1071" s="104">
        <f t="shared" si="574"/>
        <v>1143.3130000000001</v>
      </c>
      <c r="E1071" s="105">
        <f t="shared" si="586"/>
        <v>1146.575</v>
      </c>
      <c r="F1071" s="106">
        <f t="shared" si="587"/>
        <v>45891</v>
      </c>
      <c r="G1071" s="107">
        <f t="shared" si="566"/>
        <v>2.8531119649648495E-3</v>
      </c>
      <c r="H1071" s="108">
        <f t="shared" si="579"/>
        <v>45950</v>
      </c>
      <c r="I1071" s="108">
        <f t="shared" si="567"/>
        <v>45950</v>
      </c>
      <c r="J1071" s="109">
        <f t="shared" si="575"/>
        <v>20</v>
      </c>
      <c r="K1071" s="109">
        <f t="shared" si="590"/>
        <v>19</v>
      </c>
      <c r="L1071" s="8">
        <f t="shared" si="576"/>
        <v>1.00271026</v>
      </c>
      <c r="M1071" s="110">
        <f t="shared" si="589"/>
        <v>1.00285311</v>
      </c>
      <c r="N1071" s="110">
        <f t="shared" si="584"/>
        <v>1.094213461888724</v>
      </c>
      <c r="O1071" s="103">
        <f t="shared" si="588"/>
        <v>1.09717906</v>
      </c>
      <c r="P1071" s="103">
        <f t="shared" si="568"/>
        <v>85.001646129999997</v>
      </c>
      <c r="Q1071" s="11">
        <f t="shared" si="582"/>
        <v>0</v>
      </c>
      <c r="R1071" s="30">
        <f t="shared" si="577"/>
        <v>0</v>
      </c>
      <c r="S1071" s="8">
        <f t="shared" si="569"/>
        <v>0</v>
      </c>
      <c r="T1071" s="113">
        <f t="shared" si="578"/>
        <v>0.16</v>
      </c>
      <c r="U1071" s="111">
        <f t="shared" si="585"/>
        <v>19</v>
      </c>
      <c r="V1071" s="111">
        <v>252</v>
      </c>
      <c r="W1071" s="110">
        <f t="shared" si="570"/>
        <v>1.0112532439999999</v>
      </c>
      <c r="X1071" s="103">
        <f t="shared" si="571"/>
        <v>0.95654426000000004</v>
      </c>
      <c r="Y1071" s="103">
        <f t="shared" si="572"/>
        <v>0</v>
      </c>
      <c r="Z1071" s="114" t="str">
        <f t="shared" si="580"/>
        <v>A+J=</v>
      </c>
      <c r="AA1071" s="108">
        <f t="shared" si="581"/>
        <v>45950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4"/>
      <c r="DR1071" s="1"/>
      <c r="DS1071" s="1"/>
      <c r="DT1071" s="1"/>
      <c r="DU1071" s="1"/>
      <c r="DV1071" s="1"/>
      <c r="DW1071" s="1"/>
    </row>
    <row r="1072" spans="1:127" ht="15" x14ac:dyDescent="0.2">
      <c r="A1072" s="102">
        <f t="shared" si="573"/>
        <v>45948</v>
      </c>
      <c r="B1072" s="103">
        <f t="shared" si="565"/>
        <v>86.02108518</v>
      </c>
      <c r="C1072" s="180">
        <f t="shared" si="583"/>
        <v>77.472902309889321</v>
      </c>
      <c r="D1072" s="104">
        <f t="shared" si="574"/>
        <v>1143.3130000000001</v>
      </c>
      <c r="E1072" s="105">
        <f t="shared" si="586"/>
        <v>1146.575</v>
      </c>
      <c r="F1072" s="106">
        <f t="shared" si="587"/>
        <v>45891</v>
      </c>
      <c r="G1072" s="107">
        <f t="shared" si="566"/>
        <v>2.8531119649648495E-3</v>
      </c>
      <c r="H1072" s="108">
        <f t="shared" si="579"/>
        <v>45950</v>
      </c>
      <c r="I1072" s="108">
        <f t="shared" si="567"/>
        <v>45950</v>
      </c>
      <c r="J1072" s="109">
        <f t="shared" si="575"/>
        <v>20</v>
      </c>
      <c r="K1072" s="109">
        <f t="shared" si="590"/>
        <v>20</v>
      </c>
      <c r="L1072" s="8">
        <f t="shared" si="576"/>
        <v>1.00285311</v>
      </c>
      <c r="M1072" s="110">
        <f t="shared" si="589"/>
        <v>1.00285311</v>
      </c>
      <c r="N1072" s="110">
        <f t="shared" si="584"/>
        <v>1.094213461888724</v>
      </c>
      <c r="O1072" s="103">
        <f t="shared" si="588"/>
        <v>1.0973353699999999</v>
      </c>
      <c r="P1072" s="103">
        <f t="shared" si="568"/>
        <v>85.013755919999994</v>
      </c>
      <c r="Q1072" s="11">
        <f t="shared" si="582"/>
        <v>0</v>
      </c>
      <c r="R1072" s="30">
        <f t="shared" si="577"/>
        <v>0</v>
      </c>
      <c r="S1072" s="8">
        <f t="shared" si="569"/>
        <v>0</v>
      </c>
      <c r="T1072" s="113">
        <f t="shared" si="578"/>
        <v>0.16</v>
      </c>
      <c r="U1072" s="111">
        <f t="shared" si="585"/>
        <v>20</v>
      </c>
      <c r="V1072" s="111">
        <v>252</v>
      </c>
      <c r="W1072" s="110">
        <f t="shared" si="570"/>
        <v>1.0118490149999999</v>
      </c>
      <c r="X1072" s="103">
        <f t="shared" si="571"/>
        <v>1.0073292599999999</v>
      </c>
      <c r="Y1072" s="103">
        <f t="shared" si="572"/>
        <v>0</v>
      </c>
      <c r="Z1072" s="114" t="str">
        <f t="shared" si="580"/>
        <v>A+J=</v>
      </c>
      <c r="AA1072" s="108">
        <f t="shared" si="581"/>
        <v>45950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4"/>
      <c r="DR1072" s="1"/>
      <c r="DS1072" s="1"/>
      <c r="DT1072" s="1"/>
      <c r="DU1072" s="1"/>
      <c r="DV1072" s="1"/>
      <c r="DW1072" s="1"/>
    </row>
    <row r="1073" spans="1:127" ht="15" x14ac:dyDescent="0.2">
      <c r="A1073" s="102">
        <f t="shared" si="573"/>
        <v>45949</v>
      </c>
      <c r="B1073" s="103">
        <f t="shared" si="565"/>
        <v>86.02108518</v>
      </c>
      <c r="C1073" s="180">
        <f t="shared" si="583"/>
        <v>77.472902309889321</v>
      </c>
      <c r="D1073" s="104">
        <f t="shared" si="574"/>
        <v>1143.3130000000001</v>
      </c>
      <c r="E1073" s="105">
        <f t="shared" si="586"/>
        <v>1146.575</v>
      </c>
      <c r="F1073" s="106">
        <f t="shared" si="587"/>
        <v>45891</v>
      </c>
      <c r="G1073" s="107">
        <f t="shared" si="566"/>
        <v>2.8531119649648495E-3</v>
      </c>
      <c r="H1073" s="108">
        <f t="shared" si="579"/>
        <v>45950</v>
      </c>
      <c r="I1073" s="108">
        <f t="shared" si="567"/>
        <v>45950</v>
      </c>
      <c r="J1073" s="109">
        <f t="shared" si="575"/>
        <v>20</v>
      </c>
      <c r="K1073" s="109">
        <f t="shared" si="590"/>
        <v>20</v>
      </c>
      <c r="L1073" s="8">
        <f t="shared" si="576"/>
        <v>1.00285311</v>
      </c>
      <c r="M1073" s="110">
        <f t="shared" si="589"/>
        <v>1.00285311</v>
      </c>
      <c r="N1073" s="110">
        <f t="shared" si="584"/>
        <v>1.094213461888724</v>
      </c>
      <c r="O1073" s="103">
        <f t="shared" si="588"/>
        <v>1.0973353699999999</v>
      </c>
      <c r="P1073" s="103">
        <f t="shared" si="568"/>
        <v>85.013755919999994</v>
      </c>
      <c r="Q1073" s="11">
        <f t="shared" si="582"/>
        <v>0</v>
      </c>
      <c r="R1073" s="30">
        <f t="shared" si="577"/>
        <v>0</v>
      </c>
      <c r="S1073" s="8">
        <f t="shared" si="569"/>
        <v>0</v>
      </c>
      <c r="T1073" s="113">
        <f t="shared" si="578"/>
        <v>0.16</v>
      </c>
      <c r="U1073" s="111">
        <f t="shared" si="585"/>
        <v>20</v>
      </c>
      <c r="V1073" s="111">
        <v>252</v>
      </c>
      <c r="W1073" s="110">
        <f t="shared" si="570"/>
        <v>1.0118490149999999</v>
      </c>
      <c r="X1073" s="103">
        <f t="shared" si="571"/>
        <v>1.0073292599999999</v>
      </c>
      <c r="Y1073" s="103">
        <f t="shared" si="572"/>
        <v>0</v>
      </c>
      <c r="Z1073" s="114" t="str">
        <f t="shared" si="580"/>
        <v>A+J=</v>
      </c>
      <c r="AA1073" s="108">
        <f t="shared" si="581"/>
        <v>45950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4"/>
      <c r="DR1073" s="1"/>
      <c r="DS1073" s="1"/>
      <c r="DT1073" s="1"/>
      <c r="DU1073" s="1"/>
      <c r="DV1073" s="1"/>
      <c r="DW1073" s="1"/>
    </row>
    <row r="1074" spans="1:127" ht="15" x14ac:dyDescent="0.2">
      <c r="A1074" s="102">
        <f t="shared" si="573"/>
        <v>45950</v>
      </c>
      <c r="B1074" s="103">
        <f t="shared" si="565"/>
        <v>86.02108518</v>
      </c>
      <c r="C1074" s="180">
        <f t="shared" si="583"/>
        <v>77.472902309889321</v>
      </c>
      <c r="D1074" s="104">
        <f t="shared" si="574"/>
        <v>1143.3130000000001</v>
      </c>
      <c r="E1074" s="105">
        <f t="shared" si="586"/>
        <v>1146.575</v>
      </c>
      <c r="F1074" s="106">
        <f t="shared" si="587"/>
        <v>45891</v>
      </c>
      <c r="G1074" s="107">
        <f t="shared" si="566"/>
        <v>2.8531119649648495E-3</v>
      </c>
      <c r="H1074" s="108">
        <f t="shared" si="579"/>
        <v>45982</v>
      </c>
      <c r="I1074" s="108">
        <f t="shared" si="567"/>
        <v>45950</v>
      </c>
      <c r="J1074" s="109">
        <f t="shared" si="575"/>
        <v>20</v>
      </c>
      <c r="K1074" s="109">
        <f t="shared" si="590"/>
        <v>20</v>
      </c>
      <c r="L1074" s="8">
        <f t="shared" si="576"/>
        <v>1.00285311</v>
      </c>
      <c r="M1074" s="110">
        <f t="shared" si="589"/>
        <v>1.00285311</v>
      </c>
      <c r="N1074" s="110">
        <f t="shared" si="584"/>
        <v>1.094213461888724</v>
      </c>
      <c r="O1074" s="103">
        <f t="shared" si="588"/>
        <v>1.0973353699999999</v>
      </c>
      <c r="P1074" s="103">
        <f t="shared" si="568"/>
        <v>85.013755919999994</v>
      </c>
      <c r="Q1074" s="11">
        <f t="shared" si="582"/>
        <v>35</v>
      </c>
      <c r="R1074" s="30">
        <f t="shared" si="577"/>
        <v>0.156558</v>
      </c>
      <c r="S1074" s="8">
        <f t="shared" si="569"/>
        <v>13.309583590000001</v>
      </c>
      <c r="T1074" s="113">
        <f t="shared" si="578"/>
        <v>0.16</v>
      </c>
      <c r="U1074" s="111">
        <f t="shared" si="585"/>
        <v>20</v>
      </c>
      <c r="V1074" s="111">
        <v>252</v>
      </c>
      <c r="W1074" s="110">
        <f t="shared" si="570"/>
        <v>1.0118490149999999</v>
      </c>
      <c r="X1074" s="103">
        <f t="shared" si="571"/>
        <v>1.0073292599999999</v>
      </c>
      <c r="Y1074" s="103">
        <f t="shared" si="572"/>
        <v>14.316912850000001</v>
      </c>
      <c r="Z1074" s="114" t="str">
        <f t="shared" si="580"/>
        <v>A+J=</v>
      </c>
      <c r="AA1074" s="108">
        <f t="shared" si="581"/>
        <v>45950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4"/>
      <c r="DR1074" s="1"/>
      <c r="DS1074" s="1"/>
      <c r="DT1074" s="1"/>
      <c r="DU1074" s="1"/>
      <c r="DV1074" s="1"/>
      <c r="DW1074" s="1"/>
    </row>
    <row r="1075" spans="1:127" ht="15" x14ac:dyDescent="0.2">
      <c r="A1075" s="102">
        <f t="shared" si="573"/>
        <v>45951</v>
      </c>
      <c r="B1075" s="103">
        <f t="shared" si="565"/>
        <v>71.755303690000005</v>
      </c>
      <c r="C1075" s="180">
        <f t="shared" si="583"/>
        <v>65.343899678724696</v>
      </c>
      <c r="D1075" s="104">
        <f t="shared" si="574"/>
        <v>1143.3130000000001</v>
      </c>
      <c r="E1075" s="105">
        <f t="shared" si="586"/>
        <v>1146.575</v>
      </c>
      <c r="F1075" s="106">
        <f t="shared" si="587"/>
        <v>45920</v>
      </c>
      <c r="G1075" s="107">
        <f t="shared" si="566"/>
        <v>2.8531119649648495E-3</v>
      </c>
      <c r="H1075" s="108">
        <f t="shared" si="579"/>
        <v>45982</v>
      </c>
      <c r="I1075" s="108">
        <f t="shared" si="567"/>
        <v>45982</v>
      </c>
      <c r="J1075" s="109">
        <f t="shared" si="575"/>
        <v>23</v>
      </c>
      <c r="K1075" s="109">
        <f t="shared" si="590"/>
        <v>1</v>
      </c>
      <c r="L1075" s="8">
        <f t="shared" si="576"/>
        <v>1.0001238699999999</v>
      </c>
      <c r="M1075" s="110">
        <f t="shared" si="589"/>
        <v>1.00285311</v>
      </c>
      <c r="N1075" s="110">
        <f t="shared" si="584"/>
        <v>1.0973353732589735</v>
      </c>
      <c r="O1075" s="103">
        <f t="shared" si="588"/>
        <v>1.0974713</v>
      </c>
      <c r="P1075" s="103">
        <f t="shared" si="568"/>
        <v>71.71305452</v>
      </c>
      <c r="Q1075" s="11">
        <f t="shared" si="582"/>
        <v>0</v>
      </c>
      <c r="R1075" s="30">
        <f t="shared" si="577"/>
        <v>0</v>
      </c>
      <c r="S1075" s="8">
        <f t="shared" si="569"/>
        <v>0</v>
      </c>
      <c r="T1075" s="113">
        <f t="shared" si="578"/>
        <v>0.16</v>
      </c>
      <c r="U1075" s="111">
        <f t="shared" si="585"/>
        <v>1</v>
      </c>
      <c r="V1075" s="111">
        <v>252</v>
      </c>
      <c r="W1075" s="110">
        <f t="shared" si="570"/>
        <v>1.0005891419999999</v>
      </c>
      <c r="X1075" s="103">
        <f t="shared" si="571"/>
        <v>4.2249170000000003E-2</v>
      </c>
      <c r="Y1075" s="103">
        <f t="shared" si="572"/>
        <v>0</v>
      </c>
      <c r="Z1075" s="114" t="str">
        <f t="shared" si="580"/>
        <v>A+J=</v>
      </c>
      <c r="AA1075" s="108">
        <f t="shared" si="581"/>
        <v>45982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4"/>
      <c r="DR1075" s="1"/>
      <c r="DS1075" s="1"/>
      <c r="DT1075" s="1"/>
      <c r="DU1075" s="1"/>
      <c r="DV1075" s="1"/>
      <c r="DW1075" s="1"/>
    </row>
    <row r="1076" spans="1:127" ht="15" x14ac:dyDescent="0.2">
      <c r="A1076" s="102">
        <f t="shared" si="573"/>
        <v>45952</v>
      </c>
      <c r="B1076" s="103">
        <f t="shared" si="565"/>
        <v>71.806472299999996</v>
      </c>
      <c r="C1076" s="180">
        <f t="shared" si="583"/>
        <v>65.343899678724696</v>
      </c>
      <c r="D1076" s="104">
        <f t="shared" si="574"/>
        <v>1143.3130000000001</v>
      </c>
      <c r="E1076" s="105">
        <f t="shared" si="586"/>
        <v>1146.575</v>
      </c>
      <c r="F1076" s="106">
        <f t="shared" si="587"/>
        <v>45920</v>
      </c>
      <c r="G1076" s="107">
        <f t="shared" si="566"/>
        <v>2.8531119649648495E-3</v>
      </c>
      <c r="H1076" s="108">
        <f t="shared" si="579"/>
        <v>45982</v>
      </c>
      <c r="I1076" s="108">
        <f t="shared" si="567"/>
        <v>45982</v>
      </c>
      <c r="J1076" s="109">
        <f t="shared" si="575"/>
        <v>23</v>
      </c>
      <c r="K1076" s="109">
        <f t="shared" si="590"/>
        <v>2</v>
      </c>
      <c r="L1076" s="8">
        <f t="shared" si="576"/>
        <v>1.0002477700000001</v>
      </c>
      <c r="M1076" s="110">
        <f t="shared" si="589"/>
        <v>1.00285311</v>
      </c>
      <c r="N1076" s="110">
        <f t="shared" si="584"/>
        <v>1.0973353732589735</v>
      </c>
      <c r="O1076" s="103">
        <f t="shared" si="588"/>
        <v>1.09760726</v>
      </c>
      <c r="P1076" s="103">
        <f t="shared" si="568"/>
        <v>71.721938679999994</v>
      </c>
      <c r="Q1076" s="11">
        <f t="shared" si="582"/>
        <v>0</v>
      </c>
      <c r="R1076" s="30">
        <f t="shared" si="577"/>
        <v>0</v>
      </c>
      <c r="S1076" s="8">
        <f t="shared" si="569"/>
        <v>0</v>
      </c>
      <c r="T1076" s="113">
        <f t="shared" si="578"/>
        <v>0.16</v>
      </c>
      <c r="U1076" s="111">
        <f t="shared" si="585"/>
        <v>2</v>
      </c>
      <c r="V1076" s="111">
        <v>252</v>
      </c>
      <c r="W1076" s="110">
        <f t="shared" si="570"/>
        <v>1.0011786300000001</v>
      </c>
      <c r="X1076" s="103">
        <f t="shared" si="571"/>
        <v>8.4533620000000004E-2</v>
      </c>
      <c r="Y1076" s="103">
        <f t="shared" si="572"/>
        <v>0</v>
      </c>
      <c r="Z1076" s="114" t="str">
        <f t="shared" si="580"/>
        <v>A+J=</v>
      </c>
      <c r="AA1076" s="108">
        <f t="shared" si="581"/>
        <v>45982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4"/>
      <c r="DR1076" s="1"/>
      <c r="DS1076" s="1"/>
      <c r="DT1076" s="1"/>
      <c r="DU1076" s="1"/>
      <c r="DV1076" s="1"/>
      <c r="DW1076" s="1"/>
    </row>
    <row r="1077" spans="1:127" ht="15" x14ac:dyDescent="0.2">
      <c r="A1077" s="102">
        <f t="shared" si="573"/>
        <v>45953</v>
      </c>
      <c r="B1077" s="103">
        <f t="shared" si="565"/>
        <v>71.857677080000002</v>
      </c>
      <c r="C1077" s="180">
        <f t="shared" si="583"/>
        <v>65.343899678724696</v>
      </c>
      <c r="D1077" s="104">
        <f t="shared" si="574"/>
        <v>1143.3130000000001</v>
      </c>
      <c r="E1077" s="105">
        <f t="shared" si="586"/>
        <v>1146.575</v>
      </c>
      <c r="F1077" s="106">
        <f t="shared" si="587"/>
        <v>45920</v>
      </c>
      <c r="G1077" s="107">
        <f t="shared" si="566"/>
        <v>2.8531119649648495E-3</v>
      </c>
      <c r="H1077" s="108">
        <f t="shared" si="579"/>
        <v>45982</v>
      </c>
      <c r="I1077" s="108">
        <f t="shared" si="567"/>
        <v>45982</v>
      </c>
      <c r="J1077" s="109">
        <f t="shared" si="575"/>
        <v>23</v>
      </c>
      <c r="K1077" s="109">
        <f t="shared" si="590"/>
        <v>3</v>
      </c>
      <c r="L1077" s="8">
        <f t="shared" si="576"/>
        <v>1.00037168</v>
      </c>
      <c r="M1077" s="110">
        <f t="shared" si="589"/>
        <v>1.00285311</v>
      </c>
      <c r="N1077" s="110">
        <f t="shared" si="584"/>
        <v>1.0973353732589735</v>
      </c>
      <c r="O1077" s="103">
        <f t="shared" si="588"/>
        <v>1.0977432300000001</v>
      </c>
      <c r="P1077" s="103">
        <f t="shared" si="568"/>
        <v>71.730823490000006</v>
      </c>
      <c r="Q1077" s="11">
        <f t="shared" si="582"/>
        <v>0</v>
      </c>
      <c r="R1077" s="30">
        <f t="shared" si="577"/>
        <v>0</v>
      </c>
      <c r="S1077" s="8">
        <f t="shared" si="569"/>
        <v>0</v>
      </c>
      <c r="T1077" s="113">
        <f t="shared" si="578"/>
        <v>0.16</v>
      </c>
      <c r="U1077" s="111">
        <f t="shared" si="585"/>
        <v>3</v>
      </c>
      <c r="V1077" s="111">
        <v>252</v>
      </c>
      <c r="W1077" s="110">
        <f t="shared" si="570"/>
        <v>1.001768467</v>
      </c>
      <c r="X1077" s="103">
        <f t="shared" si="571"/>
        <v>0.12685358999999999</v>
      </c>
      <c r="Y1077" s="103">
        <f t="shared" si="572"/>
        <v>0</v>
      </c>
      <c r="Z1077" s="114" t="str">
        <f t="shared" si="580"/>
        <v>A+J=</v>
      </c>
      <c r="AA1077" s="108">
        <f t="shared" si="581"/>
        <v>45982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4"/>
      <c r="DR1077" s="1"/>
      <c r="DS1077" s="1"/>
      <c r="DT1077" s="1"/>
      <c r="DU1077" s="1"/>
      <c r="DV1077" s="1"/>
      <c r="DW1077" s="1"/>
    </row>
    <row r="1078" spans="1:127" ht="15" x14ac:dyDescent="0.2">
      <c r="A1078" s="102">
        <f t="shared" si="573"/>
        <v>45954</v>
      </c>
      <c r="B1078" s="103">
        <f t="shared" si="565"/>
        <v>71.908917809999991</v>
      </c>
      <c r="C1078" s="180">
        <f t="shared" si="583"/>
        <v>65.343899678724696</v>
      </c>
      <c r="D1078" s="104">
        <f t="shared" si="574"/>
        <v>1143.3130000000001</v>
      </c>
      <c r="E1078" s="105">
        <f t="shared" si="586"/>
        <v>1146.575</v>
      </c>
      <c r="F1078" s="106">
        <f t="shared" si="587"/>
        <v>45920</v>
      </c>
      <c r="G1078" s="107">
        <f t="shared" si="566"/>
        <v>2.8531119649648495E-3</v>
      </c>
      <c r="H1078" s="108">
        <f t="shared" si="579"/>
        <v>45982</v>
      </c>
      <c r="I1078" s="108">
        <f t="shared" si="567"/>
        <v>45982</v>
      </c>
      <c r="J1078" s="109">
        <f t="shared" si="575"/>
        <v>23</v>
      </c>
      <c r="K1078" s="109">
        <f t="shared" si="590"/>
        <v>4</v>
      </c>
      <c r="L1078" s="8">
        <f t="shared" si="576"/>
        <v>1.0004956</v>
      </c>
      <c r="M1078" s="110">
        <f t="shared" si="589"/>
        <v>1.00285311</v>
      </c>
      <c r="N1078" s="110">
        <f t="shared" si="584"/>
        <v>1.0973353732589735</v>
      </c>
      <c r="O1078" s="103">
        <f t="shared" si="588"/>
        <v>1.0978792100000001</v>
      </c>
      <c r="P1078" s="103">
        <f t="shared" si="568"/>
        <v>71.739708949999994</v>
      </c>
      <c r="Q1078" s="11">
        <f t="shared" si="582"/>
        <v>0</v>
      </c>
      <c r="R1078" s="30">
        <f t="shared" si="577"/>
        <v>0</v>
      </c>
      <c r="S1078" s="8">
        <f t="shared" si="569"/>
        <v>0</v>
      </c>
      <c r="T1078" s="113">
        <f t="shared" si="578"/>
        <v>0.16</v>
      </c>
      <c r="U1078" s="111">
        <f t="shared" si="585"/>
        <v>4</v>
      </c>
      <c r="V1078" s="111">
        <v>252</v>
      </c>
      <c r="W1078" s="110">
        <f t="shared" si="570"/>
        <v>1.0023586499999999</v>
      </c>
      <c r="X1078" s="103">
        <f t="shared" si="571"/>
        <v>0.16920885999999999</v>
      </c>
      <c r="Y1078" s="103">
        <f t="shared" si="572"/>
        <v>0</v>
      </c>
      <c r="Z1078" s="114" t="str">
        <f t="shared" si="580"/>
        <v>A+J=</v>
      </c>
      <c r="AA1078" s="108">
        <f t="shared" si="581"/>
        <v>45982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4"/>
      <c r="DR1078" s="1"/>
      <c r="DS1078" s="1"/>
      <c r="DT1078" s="1"/>
      <c r="DU1078" s="1"/>
      <c r="DV1078" s="1"/>
      <c r="DW1078" s="1"/>
    </row>
    <row r="1079" spans="1:127" ht="15" x14ac:dyDescent="0.2">
      <c r="A1079" s="102">
        <f t="shared" si="573"/>
        <v>45955</v>
      </c>
      <c r="B1079" s="103">
        <f t="shared" si="565"/>
        <v>71.96019604</v>
      </c>
      <c r="C1079" s="180">
        <f t="shared" si="583"/>
        <v>65.343899678724696</v>
      </c>
      <c r="D1079" s="104">
        <f t="shared" si="574"/>
        <v>1143.3130000000001</v>
      </c>
      <c r="E1079" s="105">
        <f t="shared" si="586"/>
        <v>1146.575</v>
      </c>
      <c r="F1079" s="106">
        <f t="shared" si="587"/>
        <v>45920</v>
      </c>
      <c r="G1079" s="107">
        <f t="shared" si="566"/>
        <v>2.8531119649648495E-3</v>
      </c>
      <c r="H1079" s="108">
        <f t="shared" si="579"/>
        <v>45982</v>
      </c>
      <c r="I1079" s="108">
        <f t="shared" si="567"/>
        <v>45982</v>
      </c>
      <c r="J1079" s="109">
        <f t="shared" si="575"/>
        <v>23</v>
      </c>
      <c r="K1079" s="109">
        <f t="shared" si="590"/>
        <v>5</v>
      </c>
      <c r="L1079" s="8">
        <f t="shared" si="576"/>
        <v>1.0006195499999999</v>
      </c>
      <c r="M1079" s="110">
        <f t="shared" si="589"/>
        <v>1.00285311</v>
      </c>
      <c r="N1079" s="110">
        <f t="shared" si="584"/>
        <v>1.0973353732589735</v>
      </c>
      <c r="O1079" s="103">
        <f t="shared" si="588"/>
        <v>1.09801522</v>
      </c>
      <c r="P1079" s="103">
        <f t="shared" si="568"/>
        <v>71.748596379999995</v>
      </c>
      <c r="Q1079" s="11">
        <f t="shared" si="582"/>
        <v>0</v>
      </c>
      <c r="R1079" s="30">
        <f t="shared" si="577"/>
        <v>0</v>
      </c>
      <c r="S1079" s="8">
        <f t="shared" si="569"/>
        <v>0</v>
      </c>
      <c r="T1079" s="113">
        <f t="shared" si="578"/>
        <v>0.16</v>
      </c>
      <c r="U1079" s="111">
        <f t="shared" si="585"/>
        <v>5</v>
      </c>
      <c r="V1079" s="111">
        <v>252</v>
      </c>
      <c r="W1079" s="110">
        <f t="shared" si="570"/>
        <v>1.0029491820000001</v>
      </c>
      <c r="X1079" s="103">
        <f t="shared" si="571"/>
        <v>0.21159965999999999</v>
      </c>
      <c r="Y1079" s="103">
        <f t="shared" si="572"/>
        <v>0</v>
      </c>
      <c r="Z1079" s="114" t="str">
        <f t="shared" si="580"/>
        <v>A+J=</v>
      </c>
      <c r="AA1079" s="108">
        <f t="shared" si="581"/>
        <v>45982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4"/>
      <c r="DR1079" s="1"/>
      <c r="DS1079" s="1"/>
      <c r="DT1079" s="1"/>
      <c r="DU1079" s="1"/>
      <c r="DV1079" s="1"/>
      <c r="DW1079" s="1"/>
    </row>
    <row r="1080" spans="1:127" ht="15" x14ac:dyDescent="0.2">
      <c r="A1080" s="102">
        <f t="shared" si="573"/>
        <v>45956</v>
      </c>
      <c r="B1080" s="103">
        <f t="shared" si="565"/>
        <v>71.96019604</v>
      </c>
      <c r="C1080" s="180">
        <f t="shared" si="583"/>
        <v>65.343899678724696</v>
      </c>
      <c r="D1080" s="104">
        <f t="shared" si="574"/>
        <v>1143.3130000000001</v>
      </c>
      <c r="E1080" s="105">
        <f t="shared" si="586"/>
        <v>1146.575</v>
      </c>
      <c r="F1080" s="106">
        <f t="shared" si="587"/>
        <v>45920</v>
      </c>
      <c r="G1080" s="107">
        <f t="shared" si="566"/>
        <v>2.8531119649648495E-3</v>
      </c>
      <c r="H1080" s="108">
        <f t="shared" si="579"/>
        <v>45982</v>
      </c>
      <c r="I1080" s="108">
        <f t="shared" si="567"/>
        <v>45982</v>
      </c>
      <c r="J1080" s="109">
        <f t="shared" si="575"/>
        <v>23</v>
      </c>
      <c r="K1080" s="109">
        <f t="shared" si="590"/>
        <v>5</v>
      </c>
      <c r="L1080" s="8">
        <f t="shared" si="576"/>
        <v>1.0006195499999999</v>
      </c>
      <c r="M1080" s="110">
        <f t="shared" si="589"/>
        <v>1.00285311</v>
      </c>
      <c r="N1080" s="110">
        <f t="shared" si="584"/>
        <v>1.0973353732589735</v>
      </c>
      <c r="O1080" s="103">
        <f t="shared" si="588"/>
        <v>1.09801522</v>
      </c>
      <c r="P1080" s="103">
        <f t="shared" si="568"/>
        <v>71.748596379999995</v>
      </c>
      <c r="Q1080" s="11">
        <f t="shared" si="582"/>
        <v>0</v>
      </c>
      <c r="R1080" s="30">
        <f t="shared" si="577"/>
        <v>0</v>
      </c>
      <c r="S1080" s="8">
        <f t="shared" si="569"/>
        <v>0</v>
      </c>
      <c r="T1080" s="113">
        <f t="shared" si="578"/>
        <v>0.16</v>
      </c>
      <c r="U1080" s="111">
        <f t="shared" si="585"/>
        <v>5</v>
      </c>
      <c r="V1080" s="111">
        <v>252</v>
      </c>
      <c r="W1080" s="110">
        <f t="shared" si="570"/>
        <v>1.0029491820000001</v>
      </c>
      <c r="X1080" s="103">
        <f t="shared" si="571"/>
        <v>0.21159965999999999</v>
      </c>
      <c r="Y1080" s="103">
        <f t="shared" si="572"/>
        <v>0</v>
      </c>
      <c r="Z1080" s="114" t="str">
        <f t="shared" si="580"/>
        <v>A+J=</v>
      </c>
      <c r="AA1080" s="108">
        <f t="shared" si="581"/>
        <v>45982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4"/>
      <c r="DR1080" s="1"/>
      <c r="DS1080" s="1"/>
      <c r="DT1080" s="1"/>
      <c r="DU1080" s="1"/>
      <c r="DV1080" s="1"/>
      <c r="DW1080" s="1"/>
    </row>
    <row r="1081" spans="1:127" ht="15" x14ac:dyDescent="0.2">
      <c r="A1081" s="102">
        <f t="shared" si="573"/>
        <v>45957</v>
      </c>
      <c r="B1081" s="103">
        <f t="shared" si="565"/>
        <v>71.96019604</v>
      </c>
      <c r="C1081" s="180">
        <f t="shared" si="583"/>
        <v>65.343899678724696</v>
      </c>
      <c r="D1081" s="104">
        <f t="shared" si="574"/>
        <v>1143.3130000000001</v>
      </c>
      <c r="E1081" s="105">
        <f t="shared" si="586"/>
        <v>1146.575</v>
      </c>
      <c r="F1081" s="106">
        <f t="shared" si="587"/>
        <v>45920</v>
      </c>
      <c r="G1081" s="107">
        <f t="shared" si="566"/>
        <v>2.8531119649648495E-3</v>
      </c>
      <c r="H1081" s="108">
        <f t="shared" si="579"/>
        <v>45982</v>
      </c>
      <c r="I1081" s="108">
        <f t="shared" si="567"/>
        <v>45982</v>
      </c>
      <c r="J1081" s="109">
        <f t="shared" si="575"/>
        <v>23</v>
      </c>
      <c r="K1081" s="109">
        <f t="shared" si="590"/>
        <v>5</v>
      </c>
      <c r="L1081" s="8">
        <f t="shared" si="576"/>
        <v>1.0006195499999999</v>
      </c>
      <c r="M1081" s="110">
        <f t="shared" si="589"/>
        <v>1.00285311</v>
      </c>
      <c r="N1081" s="110">
        <f t="shared" si="584"/>
        <v>1.0973353732589735</v>
      </c>
      <c r="O1081" s="103">
        <f t="shared" si="588"/>
        <v>1.09801522</v>
      </c>
      <c r="P1081" s="103">
        <f t="shared" si="568"/>
        <v>71.748596379999995</v>
      </c>
      <c r="Q1081" s="11">
        <f t="shared" si="582"/>
        <v>0</v>
      </c>
      <c r="R1081" s="30">
        <f t="shared" si="577"/>
        <v>0</v>
      </c>
      <c r="S1081" s="8">
        <f t="shared" si="569"/>
        <v>0</v>
      </c>
      <c r="T1081" s="113">
        <f t="shared" si="578"/>
        <v>0.16</v>
      </c>
      <c r="U1081" s="111">
        <f t="shared" si="585"/>
        <v>5</v>
      </c>
      <c r="V1081" s="111">
        <v>252</v>
      </c>
      <c r="W1081" s="110">
        <f t="shared" si="570"/>
        <v>1.0029491820000001</v>
      </c>
      <c r="X1081" s="103">
        <f t="shared" si="571"/>
        <v>0.21159965999999999</v>
      </c>
      <c r="Y1081" s="103">
        <f t="shared" si="572"/>
        <v>0</v>
      </c>
      <c r="Z1081" s="114" t="str">
        <f t="shared" si="580"/>
        <v>A+J=</v>
      </c>
      <c r="AA1081" s="108">
        <f t="shared" si="581"/>
        <v>45982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4"/>
      <c r="DR1081" s="1"/>
      <c r="DS1081" s="1"/>
      <c r="DT1081" s="1"/>
      <c r="DU1081" s="1"/>
      <c r="DV1081" s="1"/>
      <c r="DW1081" s="1"/>
    </row>
    <row r="1082" spans="1:127" ht="15" x14ac:dyDescent="0.2">
      <c r="A1082" s="102">
        <f t="shared" si="573"/>
        <v>45958</v>
      </c>
      <c r="B1082" s="103">
        <f t="shared" si="565"/>
        <v>72.011510320000014</v>
      </c>
      <c r="C1082" s="180">
        <f t="shared" si="583"/>
        <v>65.343899678724696</v>
      </c>
      <c r="D1082" s="104">
        <f t="shared" si="574"/>
        <v>1143.3130000000001</v>
      </c>
      <c r="E1082" s="105">
        <f t="shared" si="586"/>
        <v>1146.575</v>
      </c>
      <c r="F1082" s="106">
        <f t="shared" si="587"/>
        <v>45920</v>
      </c>
      <c r="G1082" s="107">
        <f t="shared" si="566"/>
        <v>2.8531119649648495E-3</v>
      </c>
      <c r="H1082" s="108">
        <f t="shared" si="579"/>
        <v>45982</v>
      </c>
      <c r="I1082" s="108">
        <f t="shared" si="567"/>
        <v>45982</v>
      </c>
      <c r="J1082" s="109">
        <f t="shared" si="575"/>
        <v>23</v>
      </c>
      <c r="K1082" s="109">
        <f t="shared" si="590"/>
        <v>6</v>
      </c>
      <c r="L1082" s="8">
        <f t="shared" si="576"/>
        <v>1.0007435</v>
      </c>
      <c r="M1082" s="110">
        <f t="shared" si="589"/>
        <v>1.00285311</v>
      </c>
      <c r="N1082" s="110">
        <f t="shared" si="584"/>
        <v>1.0973353732589735</v>
      </c>
      <c r="O1082" s="103">
        <f t="shared" si="588"/>
        <v>1.09815124</v>
      </c>
      <c r="P1082" s="103">
        <f t="shared" si="568"/>
        <v>71.757484450000007</v>
      </c>
      <c r="Q1082" s="11">
        <f t="shared" si="582"/>
        <v>0</v>
      </c>
      <c r="R1082" s="30">
        <f t="shared" si="577"/>
        <v>0</v>
      </c>
      <c r="S1082" s="8">
        <f t="shared" si="569"/>
        <v>0</v>
      </c>
      <c r="T1082" s="113">
        <f t="shared" si="578"/>
        <v>0.16</v>
      </c>
      <c r="U1082" s="111">
        <f t="shared" si="585"/>
        <v>6</v>
      </c>
      <c r="V1082" s="111">
        <v>252</v>
      </c>
      <c r="W1082" s="110">
        <f t="shared" si="570"/>
        <v>1.003540061</v>
      </c>
      <c r="X1082" s="103">
        <f t="shared" si="571"/>
        <v>0.25402586999999999</v>
      </c>
      <c r="Y1082" s="103">
        <f t="shared" si="572"/>
        <v>0</v>
      </c>
      <c r="Z1082" s="114" t="str">
        <f t="shared" si="580"/>
        <v>A+J=</v>
      </c>
      <c r="AA1082" s="108">
        <f t="shared" si="581"/>
        <v>45982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4"/>
      <c r="DR1082" s="1"/>
      <c r="DS1082" s="1"/>
      <c r="DT1082" s="1"/>
      <c r="DU1082" s="1"/>
      <c r="DV1082" s="1"/>
      <c r="DW1082" s="1"/>
    </row>
    <row r="1083" spans="1:127" ht="15" x14ac:dyDescent="0.2">
      <c r="A1083" s="102">
        <f t="shared" si="573"/>
        <v>45959</v>
      </c>
      <c r="B1083" s="103">
        <f t="shared" si="565"/>
        <v>72.062860729999997</v>
      </c>
      <c r="C1083" s="180">
        <f t="shared" si="583"/>
        <v>65.343899678724696</v>
      </c>
      <c r="D1083" s="104">
        <f t="shared" si="574"/>
        <v>1143.3130000000001</v>
      </c>
      <c r="E1083" s="105">
        <f t="shared" si="586"/>
        <v>1146.575</v>
      </c>
      <c r="F1083" s="106">
        <f t="shared" si="587"/>
        <v>45920</v>
      </c>
      <c r="G1083" s="107">
        <f t="shared" si="566"/>
        <v>2.8531119649648495E-3</v>
      </c>
      <c r="H1083" s="108">
        <f t="shared" si="579"/>
        <v>45982</v>
      </c>
      <c r="I1083" s="108">
        <f t="shared" si="567"/>
        <v>45982</v>
      </c>
      <c r="J1083" s="109">
        <f t="shared" si="575"/>
        <v>23</v>
      </c>
      <c r="K1083" s="109">
        <f t="shared" si="590"/>
        <v>7</v>
      </c>
      <c r="L1083" s="8">
        <f t="shared" si="576"/>
        <v>1.00086747</v>
      </c>
      <c r="M1083" s="110">
        <f t="shared" si="589"/>
        <v>1.00285311</v>
      </c>
      <c r="N1083" s="110">
        <f t="shared" si="584"/>
        <v>1.0973353732589735</v>
      </c>
      <c r="O1083" s="103">
        <f t="shared" si="588"/>
        <v>1.0982872699999999</v>
      </c>
      <c r="P1083" s="103">
        <f t="shared" si="568"/>
        <v>71.766373180000002</v>
      </c>
      <c r="Q1083" s="11">
        <f t="shared" si="582"/>
        <v>0</v>
      </c>
      <c r="R1083" s="30">
        <f t="shared" si="577"/>
        <v>0</v>
      </c>
      <c r="S1083" s="8">
        <f t="shared" si="569"/>
        <v>0</v>
      </c>
      <c r="T1083" s="113">
        <f t="shared" si="578"/>
        <v>0.16</v>
      </c>
      <c r="U1083" s="111">
        <f t="shared" si="585"/>
        <v>7</v>
      </c>
      <c r="V1083" s="111">
        <v>252</v>
      </c>
      <c r="W1083" s="110">
        <f t="shared" si="570"/>
        <v>1.004131288</v>
      </c>
      <c r="X1083" s="103">
        <f t="shared" si="571"/>
        <v>0.29648754999999999</v>
      </c>
      <c r="Y1083" s="103">
        <f t="shared" si="572"/>
        <v>0</v>
      </c>
      <c r="Z1083" s="114" t="str">
        <f t="shared" si="580"/>
        <v>A+J=</v>
      </c>
      <c r="AA1083" s="108">
        <f t="shared" si="581"/>
        <v>45982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4"/>
      <c r="DR1083" s="1"/>
      <c r="DS1083" s="1"/>
      <c r="DT1083" s="1"/>
      <c r="DU1083" s="1"/>
      <c r="DV1083" s="1"/>
      <c r="DW1083" s="1"/>
    </row>
    <row r="1084" spans="1:127" ht="15" x14ac:dyDescent="0.2">
      <c r="A1084" s="102">
        <f t="shared" si="573"/>
        <v>45960</v>
      </c>
      <c r="B1084" s="103">
        <f t="shared" si="565"/>
        <v>72.114248680000003</v>
      </c>
      <c r="C1084" s="180">
        <f t="shared" si="583"/>
        <v>65.343899678724696</v>
      </c>
      <c r="D1084" s="104">
        <f t="shared" si="574"/>
        <v>1143.3130000000001</v>
      </c>
      <c r="E1084" s="105">
        <f t="shared" si="586"/>
        <v>1146.575</v>
      </c>
      <c r="F1084" s="106">
        <f t="shared" si="587"/>
        <v>45920</v>
      </c>
      <c r="G1084" s="107">
        <f t="shared" si="566"/>
        <v>2.8531119649648495E-3</v>
      </c>
      <c r="H1084" s="108">
        <f t="shared" si="579"/>
        <v>45982</v>
      </c>
      <c r="I1084" s="108">
        <f t="shared" si="567"/>
        <v>45982</v>
      </c>
      <c r="J1084" s="109">
        <f t="shared" si="575"/>
        <v>23</v>
      </c>
      <c r="K1084" s="109">
        <f t="shared" si="590"/>
        <v>8</v>
      </c>
      <c r="L1084" s="8">
        <f t="shared" si="576"/>
        <v>1.0009914600000001</v>
      </c>
      <c r="M1084" s="110">
        <f t="shared" si="589"/>
        <v>1.00285311</v>
      </c>
      <c r="N1084" s="110">
        <f t="shared" si="584"/>
        <v>1.0973353732589735</v>
      </c>
      <c r="O1084" s="103">
        <f t="shared" si="588"/>
        <v>1.0984233299999999</v>
      </c>
      <c r="P1084" s="103">
        <f t="shared" si="568"/>
        <v>71.775263879999997</v>
      </c>
      <c r="Q1084" s="11">
        <f t="shared" si="582"/>
        <v>0</v>
      </c>
      <c r="R1084" s="30">
        <f t="shared" si="577"/>
        <v>0</v>
      </c>
      <c r="S1084" s="8">
        <f t="shared" si="569"/>
        <v>0</v>
      </c>
      <c r="T1084" s="113">
        <f t="shared" si="578"/>
        <v>0.16</v>
      </c>
      <c r="U1084" s="111">
        <f t="shared" si="585"/>
        <v>8</v>
      </c>
      <c r="V1084" s="111">
        <v>252</v>
      </c>
      <c r="W1084" s="110">
        <f t="shared" si="570"/>
        <v>1.0047228640000001</v>
      </c>
      <c r="X1084" s="103">
        <f t="shared" si="571"/>
        <v>0.33898479999999998</v>
      </c>
      <c r="Y1084" s="103">
        <f t="shared" si="572"/>
        <v>0</v>
      </c>
      <c r="Z1084" s="114" t="str">
        <f t="shared" si="580"/>
        <v>A+J=</v>
      </c>
      <c r="AA1084" s="108">
        <f t="shared" si="581"/>
        <v>45982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4"/>
      <c r="DR1084" s="1"/>
      <c r="DS1084" s="1"/>
      <c r="DT1084" s="1"/>
      <c r="DU1084" s="1"/>
      <c r="DV1084" s="1"/>
      <c r="DW1084" s="1"/>
    </row>
    <row r="1085" spans="1:127" ht="15" x14ac:dyDescent="0.2">
      <c r="A1085" s="102">
        <f t="shared" si="573"/>
        <v>45961</v>
      </c>
      <c r="B1085" s="103">
        <f t="shared" si="565"/>
        <v>72.165672780000008</v>
      </c>
      <c r="C1085" s="180">
        <f t="shared" si="583"/>
        <v>65.343899678724696</v>
      </c>
      <c r="D1085" s="104">
        <f t="shared" si="574"/>
        <v>1143.3130000000001</v>
      </c>
      <c r="E1085" s="105">
        <f t="shared" si="586"/>
        <v>1146.575</v>
      </c>
      <c r="F1085" s="106">
        <f t="shared" si="587"/>
        <v>45920</v>
      </c>
      <c r="G1085" s="107">
        <f t="shared" si="566"/>
        <v>2.8531119649648495E-3</v>
      </c>
      <c r="H1085" s="108">
        <f t="shared" si="579"/>
        <v>45982</v>
      </c>
      <c r="I1085" s="108">
        <f t="shared" si="567"/>
        <v>45982</v>
      </c>
      <c r="J1085" s="109">
        <f t="shared" si="575"/>
        <v>23</v>
      </c>
      <c r="K1085" s="109">
        <f t="shared" si="590"/>
        <v>9</v>
      </c>
      <c r="L1085" s="8">
        <f t="shared" si="576"/>
        <v>1.0011154600000001</v>
      </c>
      <c r="M1085" s="110">
        <f t="shared" si="589"/>
        <v>1.00285311</v>
      </c>
      <c r="N1085" s="110">
        <f t="shared" si="584"/>
        <v>1.0973353732589735</v>
      </c>
      <c r="O1085" s="103">
        <f t="shared" si="588"/>
        <v>1.0985594000000001</v>
      </c>
      <c r="P1085" s="103">
        <f t="shared" si="568"/>
        <v>71.784155220000002</v>
      </c>
      <c r="Q1085" s="11">
        <f t="shared" si="582"/>
        <v>0</v>
      </c>
      <c r="R1085" s="30">
        <f t="shared" si="577"/>
        <v>0</v>
      </c>
      <c r="S1085" s="8">
        <f t="shared" si="569"/>
        <v>0</v>
      </c>
      <c r="T1085" s="113">
        <f t="shared" si="578"/>
        <v>0.16</v>
      </c>
      <c r="U1085" s="111">
        <f t="shared" si="585"/>
        <v>9</v>
      </c>
      <c r="V1085" s="111">
        <v>252</v>
      </c>
      <c r="W1085" s="110">
        <f t="shared" si="570"/>
        <v>1.005314788</v>
      </c>
      <c r="X1085" s="103">
        <f t="shared" si="571"/>
        <v>0.38151755999999998</v>
      </c>
      <c r="Y1085" s="103">
        <f t="shared" si="572"/>
        <v>0</v>
      </c>
      <c r="Z1085" s="114" t="str">
        <f t="shared" si="580"/>
        <v>A+J=</v>
      </c>
      <c r="AA1085" s="108">
        <f t="shared" si="581"/>
        <v>45982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4"/>
      <c r="DR1085" s="1"/>
      <c r="DS1085" s="1"/>
      <c r="DT1085" s="1"/>
      <c r="DU1085" s="1"/>
      <c r="DV1085" s="1"/>
      <c r="DW1085" s="1"/>
    </row>
    <row r="1086" spans="1:127" ht="15" x14ac:dyDescent="0.2">
      <c r="A1086" s="102">
        <f t="shared" si="573"/>
        <v>45962</v>
      </c>
      <c r="B1086" s="103">
        <f t="shared" si="565"/>
        <v>72.217133779999998</v>
      </c>
      <c r="C1086" s="180">
        <f t="shared" si="583"/>
        <v>65.343899678724696</v>
      </c>
      <c r="D1086" s="104">
        <f t="shared" si="574"/>
        <v>1143.3130000000001</v>
      </c>
      <c r="E1086" s="105">
        <f t="shared" si="586"/>
        <v>1146.575</v>
      </c>
      <c r="F1086" s="106">
        <f t="shared" si="587"/>
        <v>45920</v>
      </c>
      <c r="G1086" s="107">
        <f t="shared" si="566"/>
        <v>2.8531119649648495E-3</v>
      </c>
      <c r="H1086" s="108">
        <f t="shared" si="579"/>
        <v>45982</v>
      </c>
      <c r="I1086" s="108">
        <f t="shared" si="567"/>
        <v>45982</v>
      </c>
      <c r="J1086" s="109">
        <f t="shared" si="575"/>
        <v>23</v>
      </c>
      <c r="K1086" s="109">
        <f t="shared" si="590"/>
        <v>10</v>
      </c>
      <c r="L1086" s="8">
        <f t="shared" si="576"/>
        <v>1.00123948</v>
      </c>
      <c r="M1086" s="110">
        <f t="shared" si="589"/>
        <v>1.00285311</v>
      </c>
      <c r="N1086" s="110">
        <f t="shared" si="584"/>
        <v>1.0973353732589735</v>
      </c>
      <c r="O1086" s="103">
        <f t="shared" si="588"/>
        <v>1.0986954900000001</v>
      </c>
      <c r="P1086" s="103">
        <f t="shared" si="568"/>
        <v>71.793047869999995</v>
      </c>
      <c r="Q1086" s="11">
        <f t="shared" si="582"/>
        <v>0</v>
      </c>
      <c r="R1086" s="30">
        <f t="shared" si="577"/>
        <v>0</v>
      </c>
      <c r="S1086" s="8">
        <f t="shared" si="569"/>
        <v>0</v>
      </c>
      <c r="T1086" s="113">
        <f t="shared" si="578"/>
        <v>0.16</v>
      </c>
      <c r="U1086" s="111">
        <f t="shared" si="585"/>
        <v>10</v>
      </c>
      <c r="V1086" s="111">
        <v>252</v>
      </c>
      <c r="W1086" s="110">
        <f t="shared" si="570"/>
        <v>1.005907061</v>
      </c>
      <c r="X1086" s="103">
        <f t="shared" si="571"/>
        <v>0.42408591000000001</v>
      </c>
      <c r="Y1086" s="103">
        <f t="shared" si="572"/>
        <v>0</v>
      </c>
      <c r="Z1086" s="114" t="str">
        <f t="shared" si="580"/>
        <v>A+J=</v>
      </c>
      <c r="AA1086" s="108">
        <f t="shared" si="581"/>
        <v>45982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4"/>
      <c r="DR1086" s="1"/>
      <c r="DS1086" s="1"/>
      <c r="DT1086" s="1"/>
      <c r="DU1086" s="1"/>
      <c r="DV1086" s="1"/>
      <c r="DW1086" s="1"/>
    </row>
    <row r="1087" spans="1:127" ht="15" x14ac:dyDescent="0.2">
      <c r="A1087" s="102">
        <f t="shared" si="573"/>
        <v>45963</v>
      </c>
      <c r="B1087" s="103">
        <f t="shared" si="565"/>
        <v>72.217133779999998</v>
      </c>
      <c r="C1087" s="180">
        <f t="shared" si="583"/>
        <v>65.343899678724696</v>
      </c>
      <c r="D1087" s="104">
        <f t="shared" si="574"/>
        <v>1143.3130000000001</v>
      </c>
      <c r="E1087" s="105">
        <f t="shared" si="586"/>
        <v>1146.575</v>
      </c>
      <c r="F1087" s="106">
        <f t="shared" si="587"/>
        <v>45920</v>
      </c>
      <c r="G1087" s="107">
        <f t="shared" si="566"/>
        <v>2.8531119649648495E-3</v>
      </c>
      <c r="H1087" s="108">
        <f t="shared" si="579"/>
        <v>45982</v>
      </c>
      <c r="I1087" s="108">
        <f t="shared" si="567"/>
        <v>45982</v>
      </c>
      <c r="J1087" s="109">
        <f t="shared" si="575"/>
        <v>23</v>
      </c>
      <c r="K1087" s="109">
        <f t="shared" si="590"/>
        <v>10</v>
      </c>
      <c r="L1087" s="8">
        <f t="shared" si="576"/>
        <v>1.00123948</v>
      </c>
      <c r="M1087" s="110">
        <f t="shared" si="589"/>
        <v>1.00285311</v>
      </c>
      <c r="N1087" s="110">
        <f t="shared" si="584"/>
        <v>1.0973353732589735</v>
      </c>
      <c r="O1087" s="103">
        <f t="shared" si="588"/>
        <v>1.0986954900000001</v>
      </c>
      <c r="P1087" s="103">
        <f t="shared" si="568"/>
        <v>71.793047869999995</v>
      </c>
      <c r="Q1087" s="11">
        <f t="shared" si="582"/>
        <v>0</v>
      </c>
      <c r="R1087" s="30">
        <f t="shared" si="577"/>
        <v>0</v>
      </c>
      <c r="S1087" s="8">
        <f t="shared" si="569"/>
        <v>0</v>
      </c>
      <c r="T1087" s="113">
        <f t="shared" si="578"/>
        <v>0.16</v>
      </c>
      <c r="U1087" s="111">
        <f t="shared" si="585"/>
        <v>10</v>
      </c>
      <c r="V1087" s="111">
        <v>252</v>
      </c>
      <c r="W1087" s="110">
        <f t="shared" si="570"/>
        <v>1.005907061</v>
      </c>
      <c r="X1087" s="103">
        <f t="shared" si="571"/>
        <v>0.42408591000000001</v>
      </c>
      <c r="Y1087" s="103">
        <f t="shared" si="572"/>
        <v>0</v>
      </c>
      <c r="Z1087" s="114" t="str">
        <f t="shared" si="580"/>
        <v>A+J=</v>
      </c>
      <c r="AA1087" s="108">
        <f t="shared" si="581"/>
        <v>45982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4"/>
      <c r="DR1087" s="1"/>
      <c r="DS1087" s="1"/>
      <c r="DT1087" s="1"/>
      <c r="DU1087" s="1"/>
      <c r="DV1087" s="1"/>
      <c r="DW1087" s="1"/>
    </row>
    <row r="1088" spans="1:127" ht="15" x14ac:dyDescent="0.2">
      <c r="A1088" s="102">
        <f t="shared" si="573"/>
        <v>45964</v>
      </c>
      <c r="B1088" s="103">
        <f t="shared" si="565"/>
        <v>72.217133779999998</v>
      </c>
      <c r="C1088" s="180">
        <f t="shared" si="583"/>
        <v>65.343899678724696</v>
      </c>
      <c r="D1088" s="104">
        <f t="shared" si="574"/>
        <v>1143.3130000000001</v>
      </c>
      <c r="E1088" s="105">
        <f t="shared" si="586"/>
        <v>1146.575</v>
      </c>
      <c r="F1088" s="106">
        <f t="shared" si="587"/>
        <v>45920</v>
      </c>
      <c r="G1088" s="107">
        <f t="shared" si="566"/>
        <v>2.8531119649648495E-3</v>
      </c>
      <c r="H1088" s="108">
        <f t="shared" si="579"/>
        <v>45982</v>
      </c>
      <c r="I1088" s="108">
        <f t="shared" si="567"/>
        <v>45982</v>
      </c>
      <c r="J1088" s="109">
        <f t="shared" si="575"/>
        <v>23</v>
      </c>
      <c r="K1088" s="109">
        <f t="shared" si="590"/>
        <v>10</v>
      </c>
      <c r="L1088" s="8">
        <f t="shared" si="576"/>
        <v>1.00123948</v>
      </c>
      <c r="M1088" s="110">
        <f t="shared" si="589"/>
        <v>1.00285311</v>
      </c>
      <c r="N1088" s="110">
        <f t="shared" si="584"/>
        <v>1.0973353732589735</v>
      </c>
      <c r="O1088" s="103">
        <f t="shared" si="588"/>
        <v>1.0986954900000001</v>
      </c>
      <c r="P1088" s="103">
        <f t="shared" si="568"/>
        <v>71.793047869999995</v>
      </c>
      <c r="Q1088" s="11">
        <f t="shared" si="582"/>
        <v>0</v>
      </c>
      <c r="R1088" s="30">
        <f t="shared" si="577"/>
        <v>0</v>
      </c>
      <c r="S1088" s="8">
        <f t="shared" si="569"/>
        <v>0</v>
      </c>
      <c r="T1088" s="113">
        <f t="shared" si="578"/>
        <v>0.16</v>
      </c>
      <c r="U1088" s="111">
        <f t="shared" si="585"/>
        <v>10</v>
      </c>
      <c r="V1088" s="111">
        <v>252</v>
      </c>
      <c r="W1088" s="110">
        <f t="shared" si="570"/>
        <v>1.005907061</v>
      </c>
      <c r="X1088" s="103">
        <f t="shared" si="571"/>
        <v>0.42408591000000001</v>
      </c>
      <c r="Y1088" s="103">
        <f t="shared" si="572"/>
        <v>0</v>
      </c>
      <c r="Z1088" s="114" t="str">
        <f t="shared" si="580"/>
        <v>A+J=</v>
      </c>
      <c r="AA1088" s="108">
        <f t="shared" si="581"/>
        <v>45982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4"/>
      <c r="DR1088" s="1"/>
      <c r="DS1088" s="1"/>
      <c r="DT1088" s="1"/>
      <c r="DU1088" s="1"/>
      <c r="DV1088" s="1"/>
      <c r="DW1088" s="1"/>
    </row>
    <row r="1089" spans="1:127" ht="15" x14ac:dyDescent="0.2">
      <c r="A1089" s="102">
        <f t="shared" si="573"/>
        <v>45965</v>
      </c>
      <c r="B1089" s="103">
        <f t="shared" si="565"/>
        <v>72.268631690000007</v>
      </c>
      <c r="C1089" s="180">
        <f t="shared" si="583"/>
        <v>65.343899678724696</v>
      </c>
      <c r="D1089" s="104">
        <f t="shared" si="574"/>
        <v>1143.3130000000001</v>
      </c>
      <c r="E1089" s="105">
        <f t="shared" si="586"/>
        <v>1146.575</v>
      </c>
      <c r="F1089" s="106">
        <f t="shared" si="587"/>
        <v>45920</v>
      </c>
      <c r="G1089" s="107">
        <f t="shared" si="566"/>
        <v>2.8531119649648495E-3</v>
      </c>
      <c r="H1089" s="108">
        <f t="shared" si="579"/>
        <v>45982</v>
      </c>
      <c r="I1089" s="108">
        <f t="shared" si="567"/>
        <v>45982</v>
      </c>
      <c r="J1089" s="109">
        <f t="shared" si="575"/>
        <v>23</v>
      </c>
      <c r="K1089" s="109">
        <f t="shared" si="590"/>
        <v>11</v>
      </c>
      <c r="L1089" s="8">
        <f t="shared" si="576"/>
        <v>1.00136351</v>
      </c>
      <c r="M1089" s="110">
        <f t="shared" si="589"/>
        <v>1.00285311</v>
      </c>
      <c r="N1089" s="110">
        <f t="shared" si="584"/>
        <v>1.0973353732589735</v>
      </c>
      <c r="O1089" s="103">
        <f t="shared" si="588"/>
        <v>1.0988316</v>
      </c>
      <c r="P1089" s="103">
        <f t="shared" si="568"/>
        <v>71.801941830000004</v>
      </c>
      <c r="Q1089" s="11">
        <f t="shared" si="582"/>
        <v>0</v>
      </c>
      <c r="R1089" s="30">
        <f t="shared" si="577"/>
        <v>0</v>
      </c>
      <c r="S1089" s="8">
        <f t="shared" si="569"/>
        <v>0</v>
      </c>
      <c r="T1089" s="113">
        <f t="shared" si="578"/>
        <v>0.16</v>
      </c>
      <c r="U1089" s="111">
        <f t="shared" si="585"/>
        <v>11</v>
      </c>
      <c r="V1089" s="111">
        <v>252</v>
      </c>
      <c r="W1089" s="110">
        <f t="shared" si="570"/>
        <v>1.0064996829999999</v>
      </c>
      <c r="X1089" s="103">
        <f t="shared" si="571"/>
        <v>0.46668986000000001</v>
      </c>
      <c r="Y1089" s="103">
        <f t="shared" si="572"/>
        <v>0</v>
      </c>
      <c r="Z1089" s="114" t="str">
        <f t="shared" si="580"/>
        <v>A+J=</v>
      </c>
      <c r="AA1089" s="108">
        <f t="shared" si="581"/>
        <v>45982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4"/>
      <c r="DR1089" s="1"/>
      <c r="DS1089" s="1"/>
      <c r="DT1089" s="1"/>
      <c r="DU1089" s="1"/>
      <c r="DV1089" s="1"/>
      <c r="DW1089" s="1"/>
    </row>
    <row r="1090" spans="1:127" ht="15" x14ac:dyDescent="0.2">
      <c r="A1090" s="102">
        <f t="shared" si="573"/>
        <v>45966</v>
      </c>
      <c r="B1090" s="103">
        <f t="shared" si="565"/>
        <v>72.320165850000009</v>
      </c>
      <c r="C1090" s="180">
        <f t="shared" si="583"/>
        <v>65.343899678724696</v>
      </c>
      <c r="D1090" s="104">
        <f t="shared" si="574"/>
        <v>1143.3130000000001</v>
      </c>
      <c r="E1090" s="105">
        <f t="shared" si="586"/>
        <v>1146.575</v>
      </c>
      <c r="F1090" s="106">
        <f t="shared" si="587"/>
        <v>45920</v>
      </c>
      <c r="G1090" s="107">
        <f t="shared" si="566"/>
        <v>2.8531119649648495E-3</v>
      </c>
      <c r="H1090" s="108">
        <f t="shared" si="579"/>
        <v>45982</v>
      </c>
      <c r="I1090" s="108">
        <f t="shared" si="567"/>
        <v>45982</v>
      </c>
      <c r="J1090" s="109">
        <f t="shared" si="575"/>
        <v>23</v>
      </c>
      <c r="K1090" s="109">
        <f t="shared" si="590"/>
        <v>12</v>
      </c>
      <c r="L1090" s="8">
        <f t="shared" si="576"/>
        <v>1.0014875599999999</v>
      </c>
      <c r="M1090" s="110">
        <f t="shared" si="589"/>
        <v>1.00285311</v>
      </c>
      <c r="N1090" s="110">
        <f t="shared" si="584"/>
        <v>1.0973353732589735</v>
      </c>
      <c r="O1090" s="103">
        <f t="shared" si="588"/>
        <v>1.0989677200000001</v>
      </c>
      <c r="P1090" s="103">
        <f t="shared" si="568"/>
        <v>71.810836440000003</v>
      </c>
      <c r="Q1090" s="11">
        <f t="shared" si="582"/>
        <v>0</v>
      </c>
      <c r="R1090" s="30">
        <f t="shared" si="577"/>
        <v>0</v>
      </c>
      <c r="S1090" s="8">
        <f t="shared" si="569"/>
        <v>0</v>
      </c>
      <c r="T1090" s="113">
        <f t="shared" si="578"/>
        <v>0.16</v>
      </c>
      <c r="U1090" s="111">
        <f t="shared" si="585"/>
        <v>12</v>
      </c>
      <c r="V1090" s="111">
        <v>252</v>
      </c>
      <c r="W1090" s="110">
        <f t="shared" si="570"/>
        <v>1.007092654</v>
      </c>
      <c r="X1090" s="103">
        <f t="shared" si="571"/>
        <v>0.50932940999999998</v>
      </c>
      <c r="Y1090" s="103">
        <f t="shared" si="572"/>
        <v>0</v>
      </c>
      <c r="Z1090" s="114" t="str">
        <f t="shared" si="580"/>
        <v>A+J=</v>
      </c>
      <c r="AA1090" s="108">
        <f t="shared" si="581"/>
        <v>45982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4"/>
      <c r="DR1090" s="1"/>
      <c r="DS1090" s="1"/>
      <c r="DT1090" s="1"/>
      <c r="DU1090" s="1"/>
      <c r="DV1090" s="1"/>
      <c r="DW1090" s="1"/>
    </row>
    <row r="1091" spans="1:127" ht="15" x14ac:dyDescent="0.2">
      <c r="A1091" s="102">
        <f t="shared" si="573"/>
        <v>45967</v>
      </c>
      <c r="B1091" s="103">
        <f t="shared" si="565"/>
        <v>72.371736949999999</v>
      </c>
      <c r="C1091" s="180">
        <f t="shared" si="583"/>
        <v>65.343899678724696</v>
      </c>
      <c r="D1091" s="104">
        <f t="shared" si="574"/>
        <v>1143.3130000000001</v>
      </c>
      <c r="E1091" s="105">
        <f t="shared" si="586"/>
        <v>1146.575</v>
      </c>
      <c r="F1091" s="106">
        <f t="shared" si="587"/>
        <v>45920</v>
      </c>
      <c r="G1091" s="107">
        <f t="shared" si="566"/>
        <v>2.8531119649648495E-3</v>
      </c>
      <c r="H1091" s="108">
        <f t="shared" si="579"/>
        <v>45982</v>
      </c>
      <c r="I1091" s="108">
        <f t="shared" si="567"/>
        <v>45982</v>
      </c>
      <c r="J1091" s="109">
        <f t="shared" si="575"/>
        <v>23</v>
      </c>
      <c r="K1091" s="109">
        <f t="shared" si="590"/>
        <v>13</v>
      </c>
      <c r="L1091" s="8">
        <f t="shared" si="576"/>
        <v>1.00161162</v>
      </c>
      <c r="M1091" s="110">
        <f t="shared" si="589"/>
        <v>1.00285311</v>
      </c>
      <c r="N1091" s="110">
        <f t="shared" si="584"/>
        <v>1.0973353732589735</v>
      </c>
      <c r="O1091" s="103">
        <f t="shared" si="588"/>
        <v>1.09910386</v>
      </c>
      <c r="P1091" s="103">
        <f t="shared" si="568"/>
        <v>71.819732360000003</v>
      </c>
      <c r="Q1091" s="11">
        <f t="shared" si="582"/>
        <v>0</v>
      </c>
      <c r="R1091" s="30">
        <f t="shared" si="577"/>
        <v>0</v>
      </c>
      <c r="S1091" s="8">
        <f t="shared" si="569"/>
        <v>0</v>
      </c>
      <c r="T1091" s="113">
        <f t="shared" si="578"/>
        <v>0.16</v>
      </c>
      <c r="U1091" s="111">
        <f t="shared" si="585"/>
        <v>13</v>
      </c>
      <c r="V1091" s="111">
        <v>252</v>
      </c>
      <c r="W1091" s="110">
        <f t="shared" si="570"/>
        <v>1.0076859739999999</v>
      </c>
      <c r="X1091" s="103">
        <f t="shared" si="571"/>
        <v>0.55200459000000002</v>
      </c>
      <c r="Y1091" s="103">
        <f t="shared" si="572"/>
        <v>0</v>
      </c>
      <c r="Z1091" s="114" t="str">
        <f t="shared" si="580"/>
        <v>A+J=</v>
      </c>
      <c r="AA1091" s="108">
        <f t="shared" si="581"/>
        <v>45982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4"/>
      <c r="DR1091" s="1"/>
      <c r="DS1091" s="1"/>
      <c r="DT1091" s="1"/>
      <c r="DU1091" s="1"/>
      <c r="DV1091" s="1"/>
      <c r="DW1091" s="1"/>
    </row>
    <row r="1092" spans="1:127" ht="15" x14ac:dyDescent="0.2">
      <c r="A1092" s="102">
        <f t="shared" si="573"/>
        <v>45968</v>
      </c>
      <c r="B1092" s="103">
        <f t="shared" si="565"/>
        <v>72.423344399999991</v>
      </c>
      <c r="C1092" s="180">
        <f t="shared" si="583"/>
        <v>65.343899678724696</v>
      </c>
      <c r="D1092" s="104">
        <f t="shared" si="574"/>
        <v>1143.3130000000001</v>
      </c>
      <c r="E1092" s="105">
        <f t="shared" si="586"/>
        <v>1146.575</v>
      </c>
      <c r="F1092" s="106">
        <f t="shared" si="587"/>
        <v>45920</v>
      </c>
      <c r="G1092" s="107">
        <f t="shared" si="566"/>
        <v>2.8531119649648495E-3</v>
      </c>
      <c r="H1092" s="108">
        <f t="shared" si="579"/>
        <v>45982</v>
      </c>
      <c r="I1092" s="108">
        <f t="shared" si="567"/>
        <v>45982</v>
      </c>
      <c r="J1092" s="109">
        <f t="shared" si="575"/>
        <v>23</v>
      </c>
      <c r="K1092" s="109">
        <f t="shared" si="590"/>
        <v>14</v>
      </c>
      <c r="L1092" s="8">
        <f t="shared" si="576"/>
        <v>1.0017357</v>
      </c>
      <c r="M1092" s="110">
        <f t="shared" si="589"/>
        <v>1.00285311</v>
      </c>
      <c r="N1092" s="110">
        <f t="shared" si="584"/>
        <v>1.0973353732589735</v>
      </c>
      <c r="O1092" s="103">
        <f t="shared" si="588"/>
        <v>1.0992400099999999</v>
      </c>
      <c r="P1092" s="103">
        <f t="shared" si="568"/>
        <v>71.828628929999994</v>
      </c>
      <c r="Q1092" s="11">
        <f t="shared" si="582"/>
        <v>0</v>
      </c>
      <c r="R1092" s="30">
        <f t="shared" si="577"/>
        <v>0</v>
      </c>
      <c r="S1092" s="8">
        <f t="shared" si="569"/>
        <v>0</v>
      </c>
      <c r="T1092" s="113">
        <f t="shared" si="578"/>
        <v>0.16</v>
      </c>
      <c r="U1092" s="111">
        <f t="shared" si="585"/>
        <v>14</v>
      </c>
      <c r="V1092" s="111">
        <v>252</v>
      </c>
      <c r="W1092" s="110">
        <f t="shared" si="570"/>
        <v>1.0082796439999999</v>
      </c>
      <c r="X1092" s="103">
        <f t="shared" si="571"/>
        <v>0.59471547000000002</v>
      </c>
      <c r="Y1092" s="103">
        <f t="shared" si="572"/>
        <v>0</v>
      </c>
      <c r="Z1092" s="114" t="str">
        <f t="shared" si="580"/>
        <v>A+J=</v>
      </c>
      <c r="AA1092" s="108">
        <f t="shared" si="581"/>
        <v>45982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4"/>
      <c r="DR1092" s="1"/>
      <c r="DS1092" s="1"/>
      <c r="DT1092" s="1"/>
      <c r="DU1092" s="1"/>
      <c r="DV1092" s="1"/>
      <c r="DW1092" s="1"/>
    </row>
    <row r="1093" spans="1:127" ht="15" x14ac:dyDescent="0.2">
      <c r="A1093" s="102">
        <f t="shared" si="573"/>
        <v>45969</v>
      </c>
      <c r="B1093" s="103">
        <f t="shared" si="565"/>
        <v>72.47498954000001</v>
      </c>
      <c r="C1093" s="180">
        <f t="shared" si="583"/>
        <v>65.343899678724696</v>
      </c>
      <c r="D1093" s="104">
        <f t="shared" si="574"/>
        <v>1143.3130000000001</v>
      </c>
      <c r="E1093" s="105">
        <f t="shared" si="586"/>
        <v>1146.575</v>
      </c>
      <c r="F1093" s="106">
        <f t="shared" si="587"/>
        <v>45920</v>
      </c>
      <c r="G1093" s="107">
        <f t="shared" si="566"/>
        <v>2.8531119649648495E-3</v>
      </c>
      <c r="H1093" s="108">
        <f t="shared" si="579"/>
        <v>45982</v>
      </c>
      <c r="I1093" s="108">
        <f t="shared" si="567"/>
        <v>45982</v>
      </c>
      <c r="J1093" s="109">
        <f t="shared" si="575"/>
        <v>23</v>
      </c>
      <c r="K1093" s="109">
        <f t="shared" si="590"/>
        <v>15</v>
      </c>
      <c r="L1093" s="8">
        <f t="shared" si="576"/>
        <v>1.0018598000000001</v>
      </c>
      <c r="M1093" s="110">
        <f t="shared" si="589"/>
        <v>1.00285311</v>
      </c>
      <c r="N1093" s="110">
        <f t="shared" si="584"/>
        <v>1.0973353732589735</v>
      </c>
      <c r="O1093" s="103">
        <f t="shared" si="588"/>
        <v>1.0993761900000001</v>
      </c>
      <c r="P1093" s="103">
        <f t="shared" si="568"/>
        <v>71.837527460000004</v>
      </c>
      <c r="Q1093" s="11">
        <f t="shared" si="582"/>
        <v>0</v>
      </c>
      <c r="R1093" s="30">
        <f t="shared" si="577"/>
        <v>0</v>
      </c>
      <c r="S1093" s="8">
        <f t="shared" si="569"/>
        <v>0</v>
      </c>
      <c r="T1093" s="113">
        <f t="shared" si="578"/>
        <v>0.16</v>
      </c>
      <c r="U1093" s="111">
        <f t="shared" si="585"/>
        <v>15</v>
      </c>
      <c r="V1093" s="111">
        <v>252</v>
      </c>
      <c r="W1093" s="110">
        <f t="shared" si="570"/>
        <v>1.008873664</v>
      </c>
      <c r="X1093" s="103">
        <f t="shared" si="571"/>
        <v>0.63746208000000004</v>
      </c>
      <c r="Y1093" s="103">
        <f t="shared" si="572"/>
        <v>0</v>
      </c>
      <c r="Z1093" s="114" t="str">
        <f t="shared" si="580"/>
        <v>A+J=</v>
      </c>
      <c r="AA1093" s="108">
        <f t="shared" si="581"/>
        <v>45982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4"/>
      <c r="DR1093" s="1"/>
      <c r="DS1093" s="1"/>
      <c r="DT1093" s="1"/>
      <c r="DU1093" s="1"/>
      <c r="DV1093" s="1"/>
      <c r="DW1093" s="1"/>
    </row>
    <row r="1094" spans="1:127" ht="15" x14ac:dyDescent="0.2">
      <c r="A1094" s="102">
        <f t="shared" si="573"/>
        <v>45970</v>
      </c>
      <c r="B1094" s="103">
        <f t="shared" si="565"/>
        <v>72.47498954000001</v>
      </c>
      <c r="C1094" s="180">
        <f t="shared" si="583"/>
        <v>65.343899678724696</v>
      </c>
      <c r="D1094" s="104">
        <f t="shared" si="574"/>
        <v>1143.3130000000001</v>
      </c>
      <c r="E1094" s="105">
        <f t="shared" si="586"/>
        <v>1146.575</v>
      </c>
      <c r="F1094" s="106">
        <f t="shared" si="587"/>
        <v>45920</v>
      </c>
      <c r="G1094" s="107">
        <f t="shared" si="566"/>
        <v>2.8531119649648495E-3</v>
      </c>
      <c r="H1094" s="108">
        <f t="shared" si="579"/>
        <v>45982</v>
      </c>
      <c r="I1094" s="108">
        <f t="shared" si="567"/>
        <v>45982</v>
      </c>
      <c r="J1094" s="109">
        <f t="shared" si="575"/>
        <v>23</v>
      </c>
      <c r="K1094" s="109">
        <f t="shared" si="590"/>
        <v>15</v>
      </c>
      <c r="L1094" s="8">
        <f t="shared" si="576"/>
        <v>1.0018598000000001</v>
      </c>
      <c r="M1094" s="110">
        <f t="shared" si="589"/>
        <v>1.00285311</v>
      </c>
      <c r="N1094" s="110">
        <f t="shared" si="584"/>
        <v>1.0973353732589735</v>
      </c>
      <c r="O1094" s="103">
        <f t="shared" si="588"/>
        <v>1.0993761900000001</v>
      </c>
      <c r="P1094" s="103">
        <f t="shared" si="568"/>
        <v>71.837527460000004</v>
      </c>
      <c r="Q1094" s="11">
        <f t="shared" si="582"/>
        <v>0</v>
      </c>
      <c r="R1094" s="30">
        <f t="shared" si="577"/>
        <v>0</v>
      </c>
      <c r="S1094" s="8">
        <f t="shared" si="569"/>
        <v>0</v>
      </c>
      <c r="T1094" s="113">
        <f t="shared" si="578"/>
        <v>0.16</v>
      </c>
      <c r="U1094" s="111">
        <f t="shared" si="585"/>
        <v>15</v>
      </c>
      <c r="V1094" s="111">
        <v>252</v>
      </c>
      <c r="W1094" s="110">
        <f t="shared" si="570"/>
        <v>1.008873664</v>
      </c>
      <c r="X1094" s="103">
        <f t="shared" si="571"/>
        <v>0.63746208000000004</v>
      </c>
      <c r="Y1094" s="103">
        <f t="shared" si="572"/>
        <v>0</v>
      </c>
      <c r="Z1094" s="114" t="str">
        <f t="shared" si="580"/>
        <v>A+J=</v>
      </c>
      <c r="AA1094" s="108">
        <f t="shared" si="581"/>
        <v>45982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4"/>
      <c r="DR1094" s="1"/>
      <c r="DS1094" s="1"/>
      <c r="DT1094" s="1"/>
      <c r="DU1094" s="1"/>
      <c r="DV1094" s="1"/>
      <c r="DW1094" s="1"/>
    </row>
    <row r="1095" spans="1:127" ht="15" x14ac:dyDescent="0.2">
      <c r="A1095" s="102">
        <f t="shared" si="573"/>
        <v>45971</v>
      </c>
      <c r="B1095" s="103">
        <f t="shared" si="565"/>
        <v>72.47498954000001</v>
      </c>
      <c r="C1095" s="180">
        <f t="shared" si="583"/>
        <v>65.343899678724696</v>
      </c>
      <c r="D1095" s="104">
        <f t="shared" si="574"/>
        <v>1143.3130000000001</v>
      </c>
      <c r="E1095" s="105">
        <f t="shared" si="586"/>
        <v>1146.575</v>
      </c>
      <c r="F1095" s="106">
        <f t="shared" si="587"/>
        <v>45920</v>
      </c>
      <c r="G1095" s="107">
        <f t="shared" si="566"/>
        <v>2.8531119649648495E-3</v>
      </c>
      <c r="H1095" s="108">
        <f t="shared" si="579"/>
        <v>45982</v>
      </c>
      <c r="I1095" s="108">
        <f t="shared" si="567"/>
        <v>45982</v>
      </c>
      <c r="J1095" s="109">
        <f t="shared" si="575"/>
        <v>23</v>
      </c>
      <c r="K1095" s="109">
        <f t="shared" si="590"/>
        <v>15</v>
      </c>
      <c r="L1095" s="8">
        <f t="shared" si="576"/>
        <v>1.0018598000000001</v>
      </c>
      <c r="M1095" s="110">
        <f t="shared" si="589"/>
        <v>1.00285311</v>
      </c>
      <c r="N1095" s="110">
        <f t="shared" si="584"/>
        <v>1.0973353732589735</v>
      </c>
      <c r="O1095" s="103">
        <f t="shared" si="588"/>
        <v>1.0993761900000001</v>
      </c>
      <c r="P1095" s="103">
        <f t="shared" si="568"/>
        <v>71.837527460000004</v>
      </c>
      <c r="Q1095" s="11">
        <f t="shared" si="582"/>
        <v>0</v>
      </c>
      <c r="R1095" s="30">
        <f t="shared" si="577"/>
        <v>0</v>
      </c>
      <c r="S1095" s="8">
        <f t="shared" si="569"/>
        <v>0</v>
      </c>
      <c r="T1095" s="113">
        <f t="shared" si="578"/>
        <v>0.16</v>
      </c>
      <c r="U1095" s="111">
        <f t="shared" si="585"/>
        <v>15</v>
      </c>
      <c r="V1095" s="111">
        <v>252</v>
      </c>
      <c r="W1095" s="110">
        <f t="shared" si="570"/>
        <v>1.008873664</v>
      </c>
      <c r="X1095" s="103">
        <f t="shared" si="571"/>
        <v>0.63746208000000004</v>
      </c>
      <c r="Y1095" s="103">
        <f t="shared" si="572"/>
        <v>0</v>
      </c>
      <c r="Z1095" s="114" t="str">
        <f t="shared" si="580"/>
        <v>A+J=</v>
      </c>
      <c r="AA1095" s="108">
        <f t="shared" si="581"/>
        <v>45982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4"/>
      <c r="DR1095" s="1"/>
      <c r="DS1095" s="1"/>
      <c r="DT1095" s="1"/>
      <c r="DU1095" s="1"/>
      <c r="DV1095" s="1"/>
      <c r="DW1095" s="1"/>
    </row>
    <row r="1096" spans="1:127" ht="15" x14ac:dyDescent="0.2">
      <c r="A1096" s="102">
        <f t="shared" si="573"/>
        <v>45972</v>
      </c>
      <c r="B1096" s="103">
        <f t="shared" si="565"/>
        <v>72.526670979999992</v>
      </c>
      <c r="C1096" s="180">
        <f t="shared" si="583"/>
        <v>65.343899678724696</v>
      </c>
      <c r="D1096" s="104">
        <f t="shared" si="574"/>
        <v>1143.3130000000001</v>
      </c>
      <c r="E1096" s="105">
        <f t="shared" si="586"/>
        <v>1146.575</v>
      </c>
      <c r="F1096" s="106">
        <f t="shared" si="587"/>
        <v>45920</v>
      </c>
      <c r="G1096" s="107">
        <f t="shared" si="566"/>
        <v>2.8531119649648495E-3</v>
      </c>
      <c r="H1096" s="108">
        <f t="shared" si="579"/>
        <v>45982</v>
      </c>
      <c r="I1096" s="108">
        <f t="shared" si="567"/>
        <v>45982</v>
      </c>
      <c r="J1096" s="109">
        <f t="shared" si="575"/>
        <v>23</v>
      </c>
      <c r="K1096" s="109">
        <f t="shared" si="590"/>
        <v>16</v>
      </c>
      <c r="L1096" s="8">
        <f t="shared" si="576"/>
        <v>1.0019839100000001</v>
      </c>
      <c r="M1096" s="110">
        <f t="shared" si="589"/>
        <v>1.00285311</v>
      </c>
      <c r="N1096" s="110">
        <f t="shared" si="584"/>
        <v>1.0973353732589735</v>
      </c>
      <c r="O1096" s="103">
        <f t="shared" si="588"/>
        <v>1.09951238</v>
      </c>
      <c r="P1096" s="103">
        <f t="shared" si="568"/>
        <v>71.846426649999998</v>
      </c>
      <c r="Q1096" s="11">
        <f t="shared" si="582"/>
        <v>0</v>
      </c>
      <c r="R1096" s="30">
        <f t="shared" si="577"/>
        <v>0</v>
      </c>
      <c r="S1096" s="8">
        <f t="shared" si="569"/>
        <v>0</v>
      </c>
      <c r="T1096" s="113">
        <f t="shared" si="578"/>
        <v>0.16</v>
      </c>
      <c r="U1096" s="111">
        <f t="shared" si="585"/>
        <v>16</v>
      </c>
      <c r="V1096" s="111">
        <v>252</v>
      </c>
      <c r="W1096" s="110">
        <f t="shared" si="570"/>
        <v>1.0094680330000001</v>
      </c>
      <c r="X1096" s="103">
        <f t="shared" si="571"/>
        <v>0.68024432999999995</v>
      </c>
      <c r="Y1096" s="103">
        <f t="shared" si="572"/>
        <v>0</v>
      </c>
      <c r="Z1096" s="114" t="str">
        <f t="shared" si="580"/>
        <v>A+J=</v>
      </c>
      <c r="AA1096" s="108">
        <f t="shared" si="581"/>
        <v>45982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4"/>
      <c r="DR1096" s="1"/>
      <c r="DS1096" s="1"/>
      <c r="DT1096" s="1"/>
      <c r="DU1096" s="1"/>
      <c r="DV1096" s="1"/>
      <c r="DW1096" s="1"/>
    </row>
    <row r="1097" spans="1:127" ht="15" x14ac:dyDescent="0.2">
      <c r="A1097" s="102">
        <f t="shared" si="573"/>
        <v>45973</v>
      </c>
      <c r="B1097" s="103">
        <f t="shared" si="565"/>
        <v>72.578388889999999</v>
      </c>
      <c r="C1097" s="180">
        <f t="shared" si="583"/>
        <v>65.343899678724696</v>
      </c>
      <c r="D1097" s="104">
        <f t="shared" si="574"/>
        <v>1143.3130000000001</v>
      </c>
      <c r="E1097" s="105">
        <f t="shared" si="586"/>
        <v>1146.575</v>
      </c>
      <c r="F1097" s="106">
        <f t="shared" si="587"/>
        <v>45920</v>
      </c>
      <c r="G1097" s="107">
        <f t="shared" si="566"/>
        <v>2.8531119649648495E-3</v>
      </c>
      <c r="H1097" s="108">
        <f t="shared" si="579"/>
        <v>45982</v>
      </c>
      <c r="I1097" s="108">
        <f t="shared" si="567"/>
        <v>45982</v>
      </c>
      <c r="J1097" s="109">
        <f t="shared" si="575"/>
        <v>23</v>
      </c>
      <c r="K1097" s="109">
        <f t="shared" si="590"/>
        <v>17</v>
      </c>
      <c r="L1097" s="8">
        <f t="shared" si="576"/>
        <v>1.00210803</v>
      </c>
      <c r="M1097" s="110">
        <f t="shared" si="589"/>
        <v>1.00285311</v>
      </c>
      <c r="N1097" s="110">
        <f t="shared" si="584"/>
        <v>1.0973353732589735</v>
      </c>
      <c r="O1097" s="103">
        <f t="shared" si="588"/>
        <v>1.09964858</v>
      </c>
      <c r="P1097" s="103">
        <f t="shared" si="568"/>
        <v>71.855326489999996</v>
      </c>
      <c r="Q1097" s="11">
        <f t="shared" si="582"/>
        <v>0</v>
      </c>
      <c r="R1097" s="30">
        <f t="shared" si="577"/>
        <v>0</v>
      </c>
      <c r="S1097" s="8">
        <f t="shared" si="569"/>
        <v>0</v>
      </c>
      <c r="T1097" s="113">
        <f t="shared" si="578"/>
        <v>0.16</v>
      </c>
      <c r="U1097" s="111">
        <f t="shared" si="585"/>
        <v>17</v>
      </c>
      <c r="V1097" s="111">
        <v>252</v>
      </c>
      <c r="W1097" s="110">
        <f t="shared" si="570"/>
        <v>1.0100627529999999</v>
      </c>
      <c r="X1097" s="103">
        <f t="shared" si="571"/>
        <v>0.72306239999999999</v>
      </c>
      <c r="Y1097" s="103">
        <f t="shared" si="572"/>
        <v>0</v>
      </c>
      <c r="Z1097" s="114" t="str">
        <f t="shared" si="580"/>
        <v>A+J=</v>
      </c>
      <c r="AA1097" s="108">
        <f t="shared" si="581"/>
        <v>45982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4"/>
      <c r="DR1097" s="1"/>
      <c r="DS1097" s="1"/>
      <c r="DT1097" s="1"/>
      <c r="DU1097" s="1"/>
      <c r="DV1097" s="1"/>
      <c r="DW1097" s="1"/>
    </row>
    <row r="1098" spans="1:127" ht="15" x14ac:dyDescent="0.2">
      <c r="A1098" s="102">
        <f t="shared" si="573"/>
        <v>45974</v>
      </c>
      <c r="B1098" s="103">
        <f t="shared" ref="B1098:B1161" si="591">(P1098+X1098)</f>
        <v>72.630144509999994</v>
      </c>
      <c r="C1098" s="180">
        <f t="shared" si="583"/>
        <v>65.343899678724696</v>
      </c>
      <c r="D1098" s="104">
        <f t="shared" si="574"/>
        <v>1143.3130000000001</v>
      </c>
      <c r="E1098" s="105">
        <f t="shared" si="586"/>
        <v>1146.575</v>
      </c>
      <c r="F1098" s="106">
        <f t="shared" si="587"/>
        <v>45920</v>
      </c>
      <c r="G1098" s="107">
        <f t="shared" ref="G1098:G1161" si="592">(E1098/D1098)-1</f>
        <v>2.8531119649648495E-3</v>
      </c>
      <c r="H1098" s="108">
        <f t="shared" si="579"/>
        <v>45982</v>
      </c>
      <c r="I1098" s="108">
        <f t="shared" ref="I1098:I1161" si="593">IF(A1098&gt;I1097,H1098,I1097)</f>
        <v>45982</v>
      </c>
      <c r="J1098" s="109">
        <f t="shared" si="575"/>
        <v>23</v>
      </c>
      <c r="K1098" s="109">
        <f t="shared" si="590"/>
        <v>18</v>
      </c>
      <c r="L1098" s="8">
        <f t="shared" si="576"/>
        <v>1.0022321700000001</v>
      </c>
      <c r="M1098" s="110">
        <f t="shared" si="589"/>
        <v>1.00285311</v>
      </c>
      <c r="N1098" s="110">
        <f t="shared" si="584"/>
        <v>1.0973353732589735</v>
      </c>
      <c r="O1098" s="103">
        <f t="shared" si="588"/>
        <v>1.0997848100000001</v>
      </c>
      <c r="P1098" s="103">
        <f t="shared" ref="P1098:P1161" si="594">TRUNC(C1098*O1098,8)</f>
        <v>71.86422829</v>
      </c>
      <c r="Q1098" s="11">
        <f t="shared" si="582"/>
        <v>0</v>
      </c>
      <c r="R1098" s="30">
        <f t="shared" si="577"/>
        <v>0</v>
      </c>
      <c r="S1098" s="8">
        <f t="shared" ref="S1098:S1161" si="595">IF(R1098&gt;0,TRUNC(R1098*P1098,8),0)</f>
        <v>0</v>
      </c>
      <c r="T1098" s="113">
        <f t="shared" si="578"/>
        <v>0.16</v>
      </c>
      <c r="U1098" s="111">
        <f t="shared" si="585"/>
        <v>18</v>
      </c>
      <c r="V1098" s="111">
        <v>252</v>
      </c>
      <c r="W1098" s="110">
        <f t="shared" ref="W1098:W1161" si="596">ROUND((1+T1098)^TRUNC((U1098/V1098),9),9)</f>
        <v>1.0106578230000001</v>
      </c>
      <c r="X1098" s="103">
        <f t="shared" ref="X1098:X1161" si="597">TRUNC((P1098*(W1098-1)),8)</f>
        <v>0.76591622000000004</v>
      </c>
      <c r="Y1098" s="103">
        <f t="shared" ref="Y1098:Y1161" si="598">IF(Q1098&gt;0,S1098+X1098,0)</f>
        <v>0</v>
      </c>
      <c r="Z1098" s="114" t="str">
        <f t="shared" si="580"/>
        <v>A+J=</v>
      </c>
      <c r="AA1098" s="108">
        <f t="shared" si="581"/>
        <v>45982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4"/>
      <c r="DR1098" s="1"/>
      <c r="DS1098" s="1"/>
      <c r="DT1098" s="1"/>
      <c r="DU1098" s="1"/>
      <c r="DV1098" s="1"/>
      <c r="DW1098" s="1"/>
    </row>
    <row r="1099" spans="1:127" ht="15" x14ac:dyDescent="0.2">
      <c r="A1099" s="102">
        <f t="shared" ref="A1099:A1162" si="599">(A1098+1)</f>
        <v>45975</v>
      </c>
      <c r="B1099" s="103">
        <f t="shared" si="591"/>
        <v>72.681936609999994</v>
      </c>
      <c r="C1099" s="180">
        <f t="shared" si="583"/>
        <v>65.343899678724696</v>
      </c>
      <c r="D1099" s="104">
        <f t="shared" ref="D1099:D1162" si="600">IF(E1099=E1098,D1098,E1098)</f>
        <v>1143.3130000000001</v>
      </c>
      <c r="E1099" s="105">
        <f t="shared" si="586"/>
        <v>1146.575</v>
      </c>
      <c r="F1099" s="106">
        <f t="shared" si="587"/>
        <v>45920</v>
      </c>
      <c r="G1099" s="107">
        <f t="shared" si="592"/>
        <v>2.8531119649648495E-3</v>
      </c>
      <c r="H1099" s="108">
        <f t="shared" si="579"/>
        <v>45982</v>
      </c>
      <c r="I1099" s="108">
        <f t="shared" si="593"/>
        <v>45982</v>
      </c>
      <c r="J1099" s="109">
        <f t="shared" ref="J1099:J1162" si="601">IF(I1099=I1098,J1098,NETWORKDAYS(I1098,I1099,$AD$171:$AD$502)-1)</f>
        <v>23</v>
      </c>
      <c r="K1099" s="109">
        <f t="shared" si="590"/>
        <v>19</v>
      </c>
      <c r="L1099" s="8">
        <f t="shared" ref="L1099:L1162" si="602">IF(E1099&lt;D1099,1,TRUNC((E1099/D1099)^TRUNC((K1099/J1099),9),8))</f>
        <v>1.00235633</v>
      </c>
      <c r="M1099" s="110">
        <f t="shared" si="589"/>
        <v>1.00285311</v>
      </c>
      <c r="N1099" s="110">
        <f t="shared" si="584"/>
        <v>1.0973353732589735</v>
      </c>
      <c r="O1099" s="103">
        <f t="shared" si="588"/>
        <v>1.0999210500000001</v>
      </c>
      <c r="P1099" s="103">
        <f t="shared" si="594"/>
        <v>71.873130739999993</v>
      </c>
      <c r="Q1099" s="11">
        <f t="shared" si="582"/>
        <v>0</v>
      </c>
      <c r="R1099" s="30">
        <f t="shared" ref="R1099:R1162" si="603">IF(Q1099&gt;0,VLOOKUP($A1099,$AD$10:$AI$165,6),0)</f>
        <v>0</v>
      </c>
      <c r="S1099" s="8">
        <f t="shared" si="595"/>
        <v>0</v>
      </c>
      <c r="T1099" s="113">
        <f t="shared" ref="T1099:T1162" si="604">(T1098)</f>
        <v>0.16</v>
      </c>
      <c r="U1099" s="111">
        <f t="shared" si="585"/>
        <v>19</v>
      </c>
      <c r="V1099" s="111">
        <v>252</v>
      </c>
      <c r="W1099" s="110">
        <f t="shared" si="596"/>
        <v>1.0112532439999999</v>
      </c>
      <c r="X1099" s="103">
        <f t="shared" si="597"/>
        <v>0.80880587000000004</v>
      </c>
      <c r="Y1099" s="103">
        <f t="shared" si="598"/>
        <v>0</v>
      </c>
      <c r="Z1099" s="114" t="str">
        <f t="shared" si="580"/>
        <v>A+J=</v>
      </c>
      <c r="AA1099" s="108">
        <f t="shared" si="581"/>
        <v>45982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4"/>
      <c r="DR1099" s="1"/>
      <c r="DS1099" s="1"/>
      <c r="DT1099" s="1"/>
      <c r="DU1099" s="1"/>
      <c r="DV1099" s="1"/>
      <c r="DW1099" s="1"/>
    </row>
    <row r="1100" spans="1:127" ht="15" x14ac:dyDescent="0.2">
      <c r="A1100" s="102">
        <f t="shared" si="599"/>
        <v>45976</v>
      </c>
      <c r="B1100" s="103">
        <f t="shared" si="591"/>
        <v>72.7337658</v>
      </c>
      <c r="C1100" s="180">
        <f t="shared" si="583"/>
        <v>65.343899678724696</v>
      </c>
      <c r="D1100" s="104">
        <f t="shared" si="600"/>
        <v>1143.3130000000001</v>
      </c>
      <c r="E1100" s="105">
        <f t="shared" si="586"/>
        <v>1146.575</v>
      </c>
      <c r="F1100" s="106">
        <f t="shared" si="587"/>
        <v>45920</v>
      </c>
      <c r="G1100" s="107">
        <f t="shared" si="592"/>
        <v>2.8531119649648495E-3</v>
      </c>
      <c r="H1100" s="108">
        <f t="shared" ref="H1100:H1163" si="605">IF(DAY(A1100)=H$9,VLOOKUP(A1100,AH$118:AN$450,4),H1099)</f>
        <v>45982</v>
      </c>
      <c r="I1100" s="108">
        <f t="shared" si="593"/>
        <v>45982</v>
      </c>
      <c r="J1100" s="109">
        <f t="shared" si="601"/>
        <v>23</v>
      </c>
      <c r="K1100" s="109">
        <f t="shared" si="590"/>
        <v>20</v>
      </c>
      <c r="L1100" s="8">
        <f t="shared" si="602"/>
        <v>1.0024805000000001</v>
      </c>
      <c r="M1100" s="110">
        <f t="shared" si="589"/>
        <v>1.00285311</v>
      </c>
      <c r="N1100" s="110">
        <f t="shared" si="584"/>
        <v>1.0973353732589735</v>
      </c>
      <c r="O1100" s="103">
        <f t="shared" si="588"/>
        <v>1.10005731</v>
      </c>
      <c r="P1100" s="103">
        <f t="shared" si="594"/>
        <v>71.882034500000003</v>
      </c>
      <c r="Q1100" s="11">
        <f t="shared" si="582"/>
        <v>0</v>
      </c>
      <c r="R1100" s="30">
        <f t="shared" si="603"/>
        <v>0</v>
      </c>
      <c r="S1100" s="8">
        <f t="shared" si="595"/>
        <v>0</v>
      </c>
      <c r="T1100" s="113">
        <f t="shared" si="604"/>
        <v>0.16</v>
      </c>
      <c r="U1100" s="111">
        <f t="shared" si="585"/>
        <v>20</v>
      </c>
      <c r="V1100" s="111">
        <v>252</v>
      </c>
      <c r="W1100" s="110">
        <f t="shared" si="596"/>
        <v>1.0118490149999999</v>
      </c>
      <c r="X1100" s="103">
        <f t="shared" si="597"/>
        <v>0.85173129999999997</v>
      </c>
      <c r="Y1100" s="103">
        <f t="shared" si="598"/>
        <v>0</v>
      </c>
      <c r="Z1100" s="114" t="str">
        <f t="shared" ref="Z1100:Z1163" si="606">IF($Q1099&gt;0,VLOOKUP($A1099,$AD$10:$AM$165,9),Z1099)</f>
        <v>A+J=</v>
      </c>
      <c r="AA1100" s="108">
        <f t="shared" ref="AA1100:AA1163" si="607">IF($Q1099&gt;0,VLOOKUP($A1099,$AD$10:$AM$165,10),AA1099)</f>
        <v>45982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4"/>
      <c r="DR1100" s="1"/>
      <c r="DS1100" s="1"/>
      <c r="DT1100" s="1"/>
      <c r="DU1100" s="1"/>
      <c r="DV1100" s="1"/>
      <c r="DW1100" s="1"/>
    </row>
    <row r="1101" spans="1:127" ht="15" x14ac:dyDescent="0.2">
      <c r="A1101" s="102">
        <f t="shared" si="599"/>
        <v>45977</v>
      </c>
      <c r="B1101" s="103">
        <f t="shared" si="591"/>
        <v>72.7337658</v>
      </c>
      <c r="C1101" s="180">
        <f t="shared" si="583"/>
        <v>65.343899678724696</v>
      </c>
      <c r="D1101" s="104">
        <f t="shared" si="600"/>
        <v>1143.3130000000001</v>
      </c>
      <c r="E1101" s="105">
        <f t="shared" si="586"/>
        <v>1146.575</v>
      </c>
      <c r="F1101" s="106">
        <f t="shared" si="587"/>
        <v>45920</v>
      </c>
      <c r="G1101" s="107">
        <f t="shared" si="592"/>
        <v>2.8531119649648495E-3</v>
      </c>
      <c r="H1101" s="108">
        <f t="shared" si="605"/>
        <v>45982</v>
      </c>
      <c r="I1101" s="108">
        <f t="shared" si="593"/>
        <v>45982</v>
      </c>
      <c r="J1101" s="109">
        <f t="shared" si="601"/>
        <v>23</v>
      </c>
      <c r="K1101" s="109">
        <f t="shared" si="590"/>
        <v>20</v>
      </c>
      <c r="L1101" s="8">
        <f t="shared" si="602"/>
        <v>1.0024805000000001</v>
      </c>
      <c r="M1101" s="110">
        <f t="shared" si="589"/>
        <v>1.00285311</v>
      </c>
      <c r="N1101" s="110">
        <f t="shared" si="584"/>
        <v>1.0973353732589735</v>
      </c>
      <c r="O1101" s="103">
        <f t="shared" si="588"/>
        <v>1.10005731</v>
      </c>
      <c r="P1101" s="103">
        <f t="shared" si="594"/>
        <v>71.882034500000003</v>
      </c>
      <c r="Q1101" s="11">
        <f t="shared" ref="Q1101:Q1164" si="608">IF(VLOOKUP(A1101,AD$10:AK$165,8)=VLOOKUP(A1100,AD$10:AK$165,8),0,VLOOKUP(A1101,AD$10:AK$165,8))</f>
        <v>0</v>
      </c>
      <c r="R1101" s="30">
        <f t="shared" si="603"/>
        <v>0</v>
      </c>
      <c r="S1101" s="8">
        <f t="shared" si="595"/>
        <v>0</v>
      </c>
      <c r="T1101" s="113">
        <f t="shared" si="604"/>
        <v>0.16</v>
      </c>
      <c r="U1101" s="111">
        <f t="shared" si="585"/>
        <v>20</v>
      </c>
      <c r="V1101" s="111">
        <v>252</v>
      </c>
      <c r="W1101" s="110">
        <f t="shared" si="596"/>
        <v>1.0118490149999999</v>
      </c>
      <c r="X1101" s="103">
        <f t="shared" si="597"/>
        <v>0.85173129999999997</v>
      </c>
      <c r="Y1101" s="103">
        <f t="shared" si="598"/>
        <v>0</v>
      </c>
      <c r="Z1101" s="114" t="str">
        <f t="shared" si="606"/>
        <v>A+J=</v>
      </c>
      <c r="AA1101" s="108">
        <f t="shared" si="607"/>
        <v>45982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4"/>
      <c r="DR1101" s="1"/>
      <c r="DS1101" s="1"/>
      <c r="DT1101" s="1"/>
      <c r="DU1101" s="1"/>
      <c r="DV1101" s="1"/>
      <c r="DW1101" s="1"/>
    </row>
    <row r="1102" spans="1:127" ht="15" x14ac:dyDescent="0.2">
      <c r="A1102" s="102">
        <f t="shared" si="599"/>
        <v>45978</v>
      </c>
      <c r="B1102" s="103">
        <f t="shared" si="591"/>
        <v>72.7337658</v>
      </c>
      <c r="C1102" s="180">
        <f t="shared" si="583"/>
        <v>65.343899678724696</v>
      </c>
      <c r="D1102" s="104">
        <f t="shared" si="600"/>
        <v>1143.3130000000001</v>
      </c>
      <c r="E1102" s="105">
        <f t="shared" si="586"/>
        <v>1146.575</v>
      </c>
      <c r="F1102" s="106">
        <f t="shared" si="587"/>
        <v>45920</v>
      </c>
      <c r="G1102" s="107">
        <f t="shared" si="592"/>
        <v>2.8531119649648495E-3</v>
      </c>
      <c r="H1102" s="108">
        <f t="shared" si="605"/>
        <v>45982</v>
      </c>
      <c r="I1102" s="108">
        <f t="shared" si="593"/>
        <v>45982</v>
      </c>
      <c r="J1102" s="109">
        <f t="shared" si="601"/>
        <v>23</v>
      </c>
      <c r="K1102" s="109">
        <f t="shared" si="590"/>
        <v>20</v>
      </c>
      <c r="L1102" s="8">
        <f t="shared" si="602"/>
        <v>1.0024805000000001</v>
      </c>
      <c r="M1102" s="110">
        <f t="shared" si="589"/>
        <v>1.00285311</v>
      </c>
      <c r="N1102" s="110">
        <f t="shared" si="584"/>
        <v>1.0973353732589735</v>
      </c>
      <c r="O1102" s="103">
        <f t="shared" si="588"/>
        <v>1.10005731</v>
      </c>
      <c r="P1102" s="103">
        <f t="shared" si="594"/>
        <v>71.882034500000003</v>
      </c>
      <c r="Q1102" s="11">
        <f t="shared" si="608"/>
        <v>0</v>
      </c>
      <c r="R1102" s="30">
        <f t="shared" si="603"/>
        <v>0</v>
      </c>
      <c r="S1102" s="8">
        <f t="shared" si="595"/>
        <v>0</v>
      </c>
      <c r="T1102" s="113">
        <f t="shared" si="604"/>
        <v>0.16</v>
      </c>
      <c r="U1102" s="111">
        <f t="shared" si="585"/>
        <v>20</v>
      </c>
      <c r="V1102" s="111">
        <v>252</v>
      </c>
      <c r="W1102" s="110">
        <f t="shared" si="596"/>
        <v>1.0118490149999999</v>
      </c>
      <c r="X1102" s="103">
        <f t="shared" si="597"/>
        <v>0.85173129999999997</v>
      </c>
      <c r="Y1102" s="103">
        <f t="shared" si="598"/>
        <v>0</v>
      </c>
      <c r="Z1102" s="114" t="str">
        <f t="shared" si="606"/>
        <v>A+J=</v>
      </c>
      <c r="AA1102" s="108">
        <f t="shared" si="607"/>
        <v>45982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4"/>
      <c r="DR1102" s="1"/>
      <c r="DS1102" s="1"/>
      <c r="DT1102" s="1"/>
      <c r="DU1102" s="1"/>
      <c r="DV1102" s="1"/>
      <c r="DW1102" s="1"/>
    </row>
    <row r="1103" spans="1:127" ht="15" x14ac:dyDescent="0.2">
      <c r="A1103" s="102">
        <f t="shared" si="599"/>
        <v>45979</v>
      </c>
      <c r="B1103" s="103">
        <f t="shared" si="591"/>
        <v>72.785632230000004</v>
      </c>
      <c r="C1103" s="180">
        <f t="shared" si="583"/>
        <v>65.343899678724696</v>
      </c>
      <c r="D1103" s="104">
        <f t="shared" si="600"/>
        <v>1143.3130000000001</v>
      </c>
      <c r="E1103" s="105">
        <f t="shared" si="586"/>
        <v>1146.575</v>
      </c>
      <c r="F1103" s="106">
        <f t="shared" si="587"/>
        <v>45920</v>
      </c>
      <c r="G1103" s="107">
        <f t="shared" si="592"/>
        <v>2.8531119649648495E-3</v>
      </c>
      <c r="H1103" s="108">
        <f t="shared" si="605"/>
        <v>45982</v>
      </c>
      <c r="I1103" s="108">
        <f t="shared" si="593"/>
        <v>45982</v>
      </c>
      <c r="J1103" s="109">
        <f t="shared" si="601"/>
        <v>23</v>
      </c>
      <c r="K1103" s="109">
        <f t="shared" si="590"/>
        <v>21</v>
      </c>
      <c r="L1103" s="8">
        <f t="shared" si="602"/>
        <v>1.0026046900000001</v>
      </c>
      <c r="M1103" s="110">
        <f t="shared" si="589"/>
        <v>1.00285311</v>
      </c>
      <c r="N1103" s="110">
        <f t="shared" si="584"/>
        <v>1.0973353732589735</v>
      </c>
      <c r="O1103" s="103">
        <f t="shared" si="588"/>
        <v>1.1001935899999999</v>
      </c>
      <c r="P1103" s="103">
        <f t="shared" si="594"/>
        <v>71.89093957</v>
      </c>
      <c r="Q1103" s="11">
        <f t="shared" si="608"/>
        <v>0</v>
      </c>
      <c r="R1103" s="30">
        <f t="shared" si="603"/>
        <v>0</v>
      </c>
      <c r="S1103" s="8">
        <f t="shared" si="595"/>
        <v>0</v>
      </c>
      <c r="T1103" s="113">
        <f t="shared" si="604"/>
        <v>0.16</v>
      </c>
      <c r="U1103" s="111">
        <f t="shared" si="585"/>
        <v>21</v>
      </c>
      <c r="V1103" s="111">
        <v>252</v>
      </c>
      <c r="W1103" s="110">
        <f t="shared" si="596"/>
        <v>1.0124451379999999</v>
      </c>
      <c r="X1103" s="103">
        <f t="shared" si="597"/>
        <v>0.89469266000000003</v>
      </c>
      <c r="Y1103" s="103">
        <f t="shared" si="598"/>
        <v>0</v>
      </c>
      <c r="Z1103" s="114" t="str">
        <f t="shared" si="606"/>
        <v>A+J=</v>
      </c>
      <c r="AA1103" s="108">
        <f t="shared" si="607"/>
        <v>45982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4"/>
      <c r="DR1103" s="1"/>
      <c r="DS1103" s="1"/>
      <c r="DT1103" s="1"/>
      <c r="DU1103" s="1"/>
      <c r="DV1103" s="1"/>
      <c r="DW1103" s="1"/>
    </row>
    <row r="1104" spans="1:127" ht="15" x14ac:dyDescent="0.2">
      <c r="A1104" s="102">
        <f t="shared" si="599"/>
        <v>45980</v>
      </c>
      <c r="B1104" s="103">
        <f t="shared" si="591"/>
        <v>72.837535169999995</v>
      </c>
      <c r="C1104" s="180">
        <f t="shared" si="583"/>
        <v>65.343899678724696</v>
      </c>
      <c r="D1104" s="104">
        <f t="shared" si="600"/>
        <v>1143.3130000000001</v>
      </c>
      <c r="E1104" s="105">
        <f t="shared" si="586"/>
        <v>1146.575</v>
      </c>
      <c r="F1104" s="106">
        <f t="shared" si="587"/>
        <v>45920</v>
      </c>
      <c r="G1104" s="107">
        <f t="shared" si="592"/>
        <v>2.8531119649648495E-3</v>
      </c>
      <c r="H1104" s="108">
        <f t="shared" si="605"/>
        <v>45982</v>
      </c>
      <c r="I1104" s="108">
        <f t="shared" si="593"/>
        <v>45982</v>
      </c>
      <c r="J1104" s="109">
        <f t="shared" si="601"/>
        <v>23</v>
      </c>
      <c r="K1104" s="109">
        <f t="shared" si="590"/>
        <v>22</v>
      </c>
      <c r="L1104" s="8">
        <f t="shared" si="602"/>
        <v>1.00272889</v>
      </c>
      <c r="M1104" s="110">
        <f t="shared" si="589"/>
        <v>1.00285311</v>
      </c>
      <c r="N1104" s="110">
        <f t="shared" si="584"/>
        <v>1.0973353732589735</v>
      </c>
      <c r="O1104" s="103">
        <f t="shared" si="588"/>
        <v>1.1003298800000001</v>
      </c>
      <c r="P1104" s="103">
        <f t="shared" si="594"/>
        <v>71.899845290000002</v>
      </c>
      <c r="Q1104" s="11">
        <f t="shared" si="608"/>
        <v>0</v>
      </c>
      <c r="R1104" s="30">
        <f t="shared" si="603"/>
        <v>0</v>
      </c>
      <c r="S1104" s="8">
        <f t="shared" si="595"/>
        <v>0</v>
      </c>
      <c r="T1104" s="113">
        <f t="shared" si="604"/>
        <v>0.16</v>
      </c>
      <c r="U1104" s="111">
        <f t="shared" si="585"/>
        <v>22</v>
      </c>
      <c r="V1104" s="111">
        <v>252</v>
      </c>
      <c r="W1104" s="110">
        <f t="shared" si="596"/>
        <v>1.0130416120000001</v>
      </c>
      <c r="X1104" s="103">
        <f t="shared" si="597"/>
        <v>0.93768987999999998</v>
      </c>
      <c r="Y1104" s="103">
        <f t="shared" si="598"/>
        <v>0</v>
      </c>
      <c r="Z1104" s="114" t="str">
        <f t="shared" si="606"/>
        <v>A+J=</v>
      </c>
      <c r="AA1104" s="108">
        <f t="shared" si="607"/>
        <v>45982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4"/>
      <c r="DR1104" s="1"/>
      <c r="DS1104" s="1"/>
      <c r="DT1104" s="1"/>
      <c r="DU1104" s="1"/>
      <c r="DV1104" s="1"/>
      <c r="DW1104" s="1"/>
    </row>
    <row r="1105" spans="1:127" ht="15" x14ac:dyDescent="0.2">
      <c r="A1105" s="102">
        <f t="shared" si="599"/>
        <v>45981</v>
      </c>
      <c r="B1105" s="103">
        <f t="shared" si="591"/>
        <v>72.889475289999993</v>
      </c>
      <c r="C1105" s="180">
        <f t="shared" si="583"/>
        <v>65.343899678724696</v>
      </c>
      <c r="D1105" s="104">
        <f t="shared" si="600"/>
        <v>1143.3130000000001</v>
      </c>
      <c r="E1105" s="105">
        <f t="shared" si="586"/>
        <v>1146.575</v>
      </c>
      <c r="F1105" s="106">
        <f t="shared" si="587"/>
        <v>45920</v>
      </c>
      <c r="G1105" s="107">
        <f t="shared" si="592"/>
        <v>2.8531119649648495E-3</v>
      </c>
      <c r="H1105" s="108">
        <f t="shared" si="605"/>
        <v>46013</v>
      </c>
      <c r="I1105" s="108">
        <f t="shared" si="593"/>
        <v>45982</v>
      </c>
      <c r="J1105" s="109">
        <f t="shared" si="601"/>
        <v>23</v>
      </c>
      <c r="K1105" s="109">
        <f t="shared" si="590"/>
        <v>23</v>
      </c>
      <c r="L1105" s="8">
        <f t="shared" si="602"/>
        <v>1.00285311</v>
      </c>
      <c r="M1105" s="110">
        <f t="shared" si="589"/>
        <v>1.00285311</v>
      </c>
      <c r="N1105" s="110">
        <f t="shared" si="584"/>
        <v>1.0973353732589735</v>
      </c>
      <c r="O1105" s="103">
        <f t="shared" si="588"/>
        <v>1.1004661899999999</v>
      </c>
      <c r="P1105" s="103">
        <f t="shared" si="594"/>
        <v>71.908752309999997</v>
      </c>
      <c r="Q1105" s="11">
        <f t="shared" si="608"/>
        <v>0</v>
      </c>
      <c r="R1105" s="30">
        <f t="shared" si="603"/>
        <v>0</v>
      </c>
      <c r="S1105" s="8">
        <f t="shared" si="595"/>
        <v>0</v>
      </c>
      <c r="T1105" s="113">
        <f t="shared" si="604"/>
        <v>0.16</v>
      </c>
      <c r="U1105" s="111">
        <f t="shared" si="585"/>
        <v>23</v>
      </c>
      <c r="V1105" s="111">
        <v>252</v>
      </c>
      <c r="W1105" s="110">
        <f t="shared" si="596"/>
        <v>1.013638437</v>
      </c>
      <c r="X1105" s="103">
        <f t="shared" si="597"/>
        <v>0.98072298000000002</v>
      </c>
      <c r="Y1105" s="103">
        <f t="shared" si="598"/>
        <v>0</v>
      </c>
      <c r="Z1105" s="114" t="str">
        <f t="shared" si="606"/>
        <v>A+J=</v>
      </c>
      <c r="AA1105" s="108">
        <f t="shared" si="607"/>
        <v>45982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4"/>
      <c r="DR1105" s="1"/>
      <c r="DS1105" s="1"/>
      <c r="DT1105" s="1"/>
      <c r="DU1105" s="1"/>
      <c r="DV1105" s="1"/>
      <c r="DW1105" s="1"/>
    </row>
    <row r="1106" spans="1:127" ht="15" x14ac:dyDescent="0.2">
      <c r="A1106" s="102">
        <f t="shared" si="599"/>
        <v>45982</v>
      </c>
      <c r="B1106" s="103">
        <f t="shared" si="591"/>
        <v>72.889475289999993</v>
      </c>
      <c r="C1106" s="180">
        <f t="shared" ref="C1106:C1169" si="609">C1105-(S1105/O1105)</f>
        <v>65.343899678724696</v>
      </c>
      <c r="D1106" s="104">
        <f t="shared" si="600"/>
        <v>1143.3130000000001</v>
      </c>
      <c r="E1106" s="105">
        <f t="shared" si="586"/>
        <v>1146.575</v>
      </c>
      <c r="F1106" s="106">
        <f t="shared" si="587"/>
        <v>45920</v>
      </c>
      <c r="G1106" s="107">
        <f t="shared" si="592"/>
        <v>2.8531119649648495E-3</v>
      </c>
      <c r="H1106" s="108">
        <f t="shared" si="605"/>
        <v>46013</v>
      </c>
      <c r="I1106" s="108">
        <f t="shared" si="593"/>
        <v>45982</v>
      </c>
      <c r="J1106" s="109">
        <f t="shared" si="601"/>
        <v>23</v>
      </c>
      <c r="K1106" s="109">
        <f t="shared" si="590"/>
        <v>23</v>
      </c>
      <c r="L1106" s="8">
        <f t="shared" si="602"/>
        <v>1.00285311</v>
      </c>
      <c r="M1106" s="110">
        <f t="shared" si="589"/>
        <v>1.00285311</v>
      </c>
      <c r="N1106" s="110">
        <f t="shared" si="584"/>
        <v>1.0973353732589735</v>
      </c>
      <c r="O1106" s="103">
        <f t="shared" si="588"/>
        <v>1.1004661899999999</v>
      </c>
      <c r="P1106" s="103">
        <f t="shared" si="594"/>
        <v>71.908752309999997</v>
      </c>
      <c r="Q1106" s="11">
        <f t="shared" si="608"/>
        <v>36</v>
      </c>
      <c r="R1106" s="30">
        <f t="shared" si="603"/>
        <v>0.18279599999999999</v>
      </c>
      <c r="S1106" s="8">
        <f t="shared" si="595"/>
        <v>13.14463228</v>
      </c>
      <c r="T1106" s="113">
        <f t="shared" si="604"/>
        <v>0.16</v>
      </c>
      <c r="U1106" s="111">
        <f t="shared" si="585"/>
        <v>23</v>
      </c>
      <c r="V1106" s="111">
        <v>252</v>
      </c>
      <c r="W1106" s="110">
        <f t="shared" si="596"/>
        <v>1.013638437</v>
      </c>
      <c r="X1106" s="103">
        <f t="shared" si="597"/>
        <v>0.98072298000000002</v>
      </c>
      <c r="Y1106" s="103">
        <f t="shared" si="598"/>
        <v>14.125355259999999</v>
      </c>
      <c r="Z1106" s="114" t="str">
        <f t="shared" si="606"/>
        <v>A+J=</v>
      </c>
      <c r="AA1106" s="108">
        <f t="shared" si="607"/>
        <v>45982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4"/>
      <c r="DR1106" s="1"/>
      <c r="DS1106" s="1"/>
      <c r="DT1106" s="1"/>
      <c r="DU1106" s="1"/>
      <c r="DV1106" s="1"/>
      <c r="DW1106" s="1"/>
    </row>
    <row r="1107" spans="1:127" ht="15" x14ac:dyDescent="0.2">
      <c r="A1107" s="102">
        <f t="shared" si="599"/>
        <v>45983</v>
      </c>
      <c r="B1107" s="103">
        <f t="shared" si="591"/>
        <v>58.806717650000003</v>
      </c>
      <c r="C1107" s="180">
        <f t="shared" si="609"/>
        <v>53.399296201174877</v>
      </c>
      <c r="D1107" s="104">
        <f t="shared" si="600"/>
        <v>1143.3130000000001</v>
      </c>
      <c r="E1107" s="105">
        <f t="shared" si="586"/>
        <v>1146.575</v>
      </c>
      <c r="F1107" s="106">
        <f t="shared" si="587"/>
        <v>45951</v>
      </c>
      <c r="G1107" s="107">
        <f t="shared" si="592"/>
        <v>2.8531119649648495E-3</v>
      </c>
      <c r="H1107" s="108">
        <f t="shared" si="605"/>
        <v>46013</v>
      </c>
      <c r="I1107" s="108">
        <f t="shared" si="593"/>
        <v>46013</v>
      </c>
      <c r="J1107" s="109">
        <f t="shared" si="601"/>
        <v>21</v>
      </c>
      <c r="K1107" s="109">
        <f t="shared" si="590"/>
        <v>1</v>
      </c>
      <c r="L1107" s="8">
        <f t="shared" si="602"/>
        <v>1.0001356699999999</v>
      </c>
      <c r="M1107" s="110">
        <f t="shared" si="589"/>
        <v>1.00285311</v>
      </c>
      <c r="N1107" s="110">
        <f t="shared" si="584"/>
        <v>1.1004661917857723</v>
      </c>
      <c r="O1107" s="103">
        <f t="shared" si="588"/>
        <v>1.10061549</v>
      </c>
      <c r="P1107" s="103">
        <f t="shared" si="594"/>
        <v>58.772092550000004</v>
      </c>
      <c r="Q1107" s="11">
        <f t="shared" si="608"/>
        <v>0</v>
      </c>
      <c r="R1107" s="30">
        <f t="shared" si="603"/>
        <v>0</v>
      </c>
      <c r="S1107" s="8">
        <f t="shared" si="595"/>
        <v>0</v>
      </c>
      <c r="T1107" s="113">
        <f t="shared" si="604"/>
        <v>0.16</v>
      </c>
      <c r="U1107" s="111">
        <f t="shared" si="585"/>
        <v>1</v>
      </c>
      <c r="V1107" s="111">
        <v>252</v>
      </c>
      <c r="W1107" s="110">
        <f t="shared" si="596"/>
        <v>1.0005891419999999</v>
      </c>
      <c r="X1107" s="103">
        <f t="shared" si="597"/>
        <v>3.4625099999999999E-2</v>
      </c>
      <c r="Y1107" s="103">
        <f t="shared" si="598"/>
        <v>0</v>
      </c>
      <c r="Z1107" s="114" t="str">
        <f t="shared" si="606"/>
        <v>A+J=</v>
      </c>
      <c r="AA1107" s="108">
        <f t="shared" si="607"/>
        <v>46013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4"/>
      <c r="DR1107" s="1"/>
      <c r="DS1107" s="1"/>
      <c r="DT1107" s="1"/>
      <c r="DU1107" s="1"/>
      <c r="DV1107" s="1"/>
      <c r="DW1107" s="1"/>
    </row>
    <row r="1108" spans="1:127" ht="15" x14ac:dyDescent="0.2">
      <c r="A1108" s="102">
        <f t="shared" si="599"/>
        <v>45984</v>
      </c>
      <c r="B1108" s="103">
        <f t="shared" si="591"/>
        <v>58.806717650000003</v>
      </c>
      <c r="C1108" s="180">
        <f t="shared" si="609"/>
        <v>53.399296201174877</v>
      </c>
      <c r="D1108" s="104">
        <f t="shared" si="600"/>
        <v>1143.3130000000001</v>
      </c>
      <c r="E1108" s="105">
        <f t="shared" si="586"/>
        <v>1146.575</v>
      </c>
      <c r="F1108" s="106">
        <f t="shared" si="587"/>
        <v>45951</v>
      </c>
      <c r="G1108" s="107">
        <f t="shared" si="592"/>
        <v>2.8531119649648495E-3</v>
      </c>
      <c r="H1108" s="108">
        <f t="shared" si="605"/>
        <v>46013</v>
      </c>
      <c r="I1108" s="108">
        <f t="shared" si="593"/>
        <v>46013</v>
      </c>
      <c r="J1108" s="109">
        <f t="shared" si="601"/>
        <v>21</v>
      </c>
      <c r="K1108" s="109">
        <f t="shared" si="590"/>
        <v>1</v>
      </c>
      <c r="L1108" s="8">
        <f t="shared" si="602"/>
        <v>1.0001356699999999</v>
      </c>
      <c r="M1108" s="110">
        <f t="shared" si="589"/>
        <v>1.00285311</v>
      </c>
      <c r="N1108" s="110">
        <f t="shared" si="584"/>
        <v>1.1004661917857723</v>
      </c>
      <c r="O1108" s="103">
        <f t="shared" si="588"/>
        <v>1.10061549</v>
      </c>
      <c r="P1108" s="103">
        <f t="shared" si="594"/>
        <v>58.772092550000004</v>
      </c>
      <c r="Q1108" s="11">
        <f t="shared" si="608"/>
        <v>0</v>
      </c>
      <c r="R1108" s="30">
        <f t="shared" si="603"/>
        <v>0</v>
      </c>
      <c r="S1108" s="8">
        <f t="shared" si="595"/>
        <v>0</v>
      </c>
      <c r="T1108" s="113">
        <f t="shared" si="604"/>
        <v>0.16</v>
      </c>
      <c r="U1108" s="111">
        <f t="shared" si="585"/>
        <v>1</v>
      </c>
      <c r="V1108" s="111">
        <v>252</v>
      </c>
      <c r="W1108" s="110">
        <f t="shared" si="596"/>
        <v>1.0005891419999999</v>
      </c>
      <c r="X1108" s="103">
        <f t="shared" si="597"/>
        <v>3.4625099999999999E-2</v>
      </c>
      <c r="Y1108" s="103">
        <f t="shared" si="598"/>
        <v>0</v>
      </c>
      <c r="Z1108" s="114" t="str">
        <f t="shared" si="606"/>
        <v>A+J=</v>
      </c>
      <c r="AA1108" s="108">
        <f t="shared" si="607"/>
        <v>46013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4"/>
      <c r="DR1108" s="1"/>
      <c r="DS1108" s="1"/>
      <c r="DT1108" s="1"/>
      <c r="DU1108" s="1"/>
      <c r="DV1108" s="1"/>
      <c r="DW1108" s="1"/>
    </row>
    <row r="1109" spans="1:127" ht="15" x14ac:dyDescent="0.2">
      <c r="A1109" s="102">
        <f t="shared" si="599"/>
        <v>45985</v>
      </c>
      <c r="B1109" s="103">
        <f t="shared" si="591"/>
        <v>58.806717650000003</v>
      </c>
      <c r="C1109" s="180">
        <f t="shared" si="609"/>
        <v>53.399296201174877</v>
      </c>
      <c r="D1109" s="104">
        <f t="shared" si="600"/>
        <v>1143.3130000000001</v>
      </c>
      <c r="E1109" s="105">
        <f t="shared" si="586"/>
        <v>1146.575</v>
      </c>
      <c r="F1109" s="106">
        <f t="shared" si="587"/>
        <v>45951</v>
      </c>
      <c r="G1109" s="107">
        <f t="shared" si="592"/>
        <v>2.8531119649648495E-3</v>
      </c>
      <c r="H1109" s="108">
        <f t="shared" si="605"/>
        <v>46013</v>
      </c>
      <c r="I1109" s="108">
        <f t="shared" si="593"/>
        <v>46013</v>
      </c>
      <c r="J1109" s="109">
        <f t="shared" si="601"/>
        <v>21</v>
      </c>
      <c r="K1109" s="109">
        <f t="shared" si="590"/>
        <v>1</v>
      </c>
      <c r="L1109" s="8">
        <f t="shared" si="602"/>
        <v>1.0001356699999999</v>
      </c>
      <c r="M1109" s="110">
        <f t="shared" si="589"/>
        <v>1.00285311</v>
      </c>
      <c r="N1109" s="110">
        <f t="shared" si="584"/>
        <v>1.1004661917857723</v>
      </c>
      <c r="O1109" s="103">
        <f t="shared" si="588"/>
        <v>1.10061549</v>
      </c>
      <c r="P1109" s="103">
        <f t="shared" si="594"/>
        <v>58.772092550000004</v>
      </c>
      <c r="Q1109" s="11">
        <f t="shared" si="608"/>
        <v>0</v>
      </c>
      <c r="R1109" s="30">
        <f t="shared" si="603"/>
        <v>0</v>
      </c>
      <c r="S1109" s="8">
        <f t="shared" si="595"/>
        <v>0</v>
      </c>
      <c r="T1109" s="113">
        <f t="shared" si="604"/>
        <v>0.16</v>
      </c>
      <c r="U1109" s="111">
        <f t="shared" si="585"/>
        <v>1</v>
      </c>
      <c r="V1109" s="111">
        <v>252</v>
      </c>
      <c r="W1109" s="110">
        <f t="shared" si="596"/>
        <v>1.0005891419999999</v>
      </c>
      <c r="X1109" s="103">
        <f t="shared" si="597"/>
        <v>3.4625099999999999E-2</v>
      </c>
      <c r="Y1109" s="103">
        <f t="shared" si="598"/>
        <v>0</v>
      </c>
      <c r="Z1109" s="114" t="str">
        <f t="shared" si="606"/>
        <v>A+J=</v>
      </c>
      <c r="AA1109" s="108">
        <f t="shared" si="607"/>
        <v>46013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4"/>
      <c r="DR1109" s="1"/>
      <c r="DS1109" s="1"/>
      <c r="DT1109" s="1"/>
      <c r="DU1109" s="1"/>
      <c r="DV1109" s="1"/>
      <c r="DW1109" s="1"/>
    </row>
    <row r="1110" spans="1:127" ht="15" x14ac:dyDescent="0.2">
      <c r="A1110" s="102">
        <f t="shared" si="599"/>
        <v>45986</v>
      </c>
      <c r="B1110" s="103">
        <f t="shared" si="591"/>
        <v>58.849346609999998</v>
      </c>
      <c r="C1110" s="180">
        <f t="shared" si="609"/>
        <v>53.399296201174877</v>
      </c>
      <c r="D1110" s="104">
        <f t="shared" si="600"/>
        <v>1143.3130000000001</v>
      </c>
      <c r="E1110" s="105">
        <f t="shared" si="586"/>
        <v>1146.575</v>
      </c>
      <c r="F1110" s="106">
        <f t="shared" si="587"/>
        <v>45951</v>
      </c>
      <c r="G1110" s="107">
        <f t="shared" si="592"/>
        <v>2.8531119649648495E-3</v>
      </c>
      <c r="H1110" s="108">
        <f t="shared" si="605"/>
        <v>46013</v>
      </c>
      <c r="I1110" s="108">
        <f t="shared" si="593"/>
        <v>46013</v>
      </c>
      <c r="J1110" s="109">
        <f t="shared" si="601"/>
        <v>21</v>
      </c>
      <c r="K1110" s="109">
        <f t="shared" si="590"/>
        <v>2</v>
      </c>
      <c r="L1110" s="8">
        <f t="shared" si="602"/>
        <v>1.0002713700000001</v>
      </c>
      <c r="M1110" s="110">
        <f t="shared" si="589"/>
        <v>1.00285311</v>
      </c>
      <c r="N1110" s="110">
        <f t="shared" si="584"/>
        <v>1.1004661917857723</v>
      </c>
      <c r="O1110" s="103">
        <f t="shared" si="588"/>
        <v>1.10076482</v>
      </c>
      <c r="P1110" s="103">
        <f t="shared" si="594"/>
        <v>58.780066669999997</v>
      </c>
      <c r="Q1110" s="11">
        <f t="shared" si="608"/>
        <v>0</v>
      </c>
      <c r="R1110" s="30">
        <f t="shared" si="603"/>
        <v>0</v>
      </c>
      <c r="S1110" s="8">
        <f t="shared" si="595"/>
        <v>0</v>
      </c>
      <c r="T1110" s="113">
        <f t="shared" si="604"/>
        <v>0.16</v>
      </c>
      <c r="U1110" s="111">
        <f t="shared" si="585"/>
        <v>2</v>
      </c>
      <c r="V1110" s="111">
        <v>252</v>
      </c>
      <c r="W1110" s="110">
        <f t="shared" si="596"/>
        <v>1.0011786300000001</v>
      </c>
      <c r="X1110" s="103">
        <f t="shared" si="597"/>
        <v>6.9279939999999998E-2</v>
      </c>
      <c r="Y1110" s="103">
        <f t="shared" si="598"/>
        <v>0</v>
      </c>
      <c r="Z1110" s="114" t="str">
        <f t="shared" si="606"/>
        <v>A+J=</v>
      </c>
      <c r="AA1110" s="108">
        <f t="shared" si="607"/>
        <v>46013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4"/>
      <c r="DR1110" s="1"/>
      <c r="DS1110" s="1"/>
      <c r="DT1110" s="1"/>
      <c r="DU1110" s="1"/>
      <c r="DV1110" s="1"/>
      <c r="DW1110" s="1"/>
    </row>
    <row r="1111" spans="1:127" ht="15" x14ac:dyDescent="0.2">
      <c r="A1111" s="102">
        <f t="shared" si="599"/>
        <v>45987</v>
      </c>
      <c r="B1111" s="103">
        <f t="shared" si="591"/>
        <v>58.892006029999997</v>
      </c>
      <c r="C1111" s="180">
        <f t="shared" si="609"/>
        <v>53.399296201174877</v>
      </c>
      <c r="D1111" s="104">
        <f t="shared" si="600"/>
        <v>1143.3130000000001</v>
      </c>
      <c r="E1111" s="105">
        <f t="shared" si="586"/>
        <v>1146.575</v>
      </c>
      <c r="F1111" s="106">
        <f t="shared" si="587"/>
        <v>45951</v>
      </c>
      <c r="G1111" s="107">
        <f t="shared" si="592"/>
        <v>2.8531119649648495E-3</v>
      </c>
      <c r="H1111" s="108">
        <f t="shared" si="605"/>
        <v>46013</v>
      </c>
      <c r="I1111" s="108">
        <f t="shared" si="593"/>
        <v>46013</v>
      </c>
      <c r="J1111" s="109">
        <f t="shared" si="601"/>
        <v>21</v>
      </c>
      <c r="K1111" s="109">
        <f t="shared" si="590"/>
        <v>3</v>
      </c>
      <c r="L1111" s="8">
        <f t="shared" si="602"/>
        <v>1.00040708</v>
      </c>
      <c r="M1111" s="110">
        <f t="shared" si="589"/>
        <v>1.00285311</v>
      </c>
      <c r="N1111" s="110">
        <f t="shared" si="584"/>
        <v>1.1004661917857723</v>
      </c>
      <c r="O1111" s="103">
        <f t="shared" si="588"/>
        <v>1.1009141600000001</v>
      </c>
      <c r="P1111" s="103">
        <f t="shared" si="594"/>
        <v>58.788041319999998</v>
      </c>
      <c r="Q1111" s="11">
        <f t="shared" si="608"/>
        <v>0</v>
      </c>
      <c r="R1111" s="30">
        <f t="shared" si="603"/>
        <v>0</v>
      </c>
      <c r="S1111" s="8">
        <f t="shared" si="595"/>
        <v>0</v>
      </c>
      <c r="T1111" s="113">
        <f t="shared" si="604"/>
        <v>0.16</v>
      </c>
      <c r="U1111" s="111">
        <f t="shared" si="585"/>
        <v>3</v>
      </c>
      <c r="V1111" s="111">
        <v>252</v>
      </c>
      <c r="W1111" s="110">
        <f t="shared" si="596"/>
        <v>1.001768467</v>
      </c>
      <c r="X1111" s="103">
        <f t="shared" si="597"/>
        <v>0.10396471</v>
      </c>
      <c r="Y1111" s="103">
        <f t="shared" si="598"/>
        <v>0</v>
      </c>
      <c r="Z1111" s="114" t="str">
        <f t="shared" si="606"/>
        <v>A+J=</v>
      </c>
      <c r="AA1111" s="108">
        <f t="shared" si="607"/>
        <v>46013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4"/>
      <c r="DR1111" s="1"/>
      <c r="DS1111" s="1"/>
      <c r="DT1111" s="1"/>
      <c r="DU1111" s="1"/>
      <c r="DV1111" s="1"/>
      <c r="DW1111" s="1"/>
    </row>
    <row r="1112" spans="1:127" ht="15" x14ac:dyDescent="0.2">
      <c r="A1112" s="102">
        <f t="shared" si="599"/>
        <v>45988</v>
      </c>
      <c r="B1112" s="103">
        <f t="shared" si="591"/>
        <v>58.934697319999998</v>
      </c>
      <c r="C1112" s="180">
        <f t="shared" si="609"/>
        <v>53.399296201174877</v>
      </c>
      <c r="D1112" s="104">
        <f t="shared" si="600"/>
        <v>1143.3130000000001</v>
      </c>
      <c r="E1112" s="105">
        <f t="shared" si="586"/>
        <v>1146.575</v>
      </c>
      <c r="F1112" s="106">
        <f t="shared" si="587"/>
        <v>45951</v>
      </c>
      <c r="G1112" s="107">
        <f t="shared" si="592"/>
        <v>2.8531119649648495E-3</v>
      </c>
      <c r="H1112" s="108">
        <f t="shared" si="605"/>
        <v>46013</v>
      </c>
      <c r="I1112" s="108">
        <f t="shared" si="593"/>
        <v>46013</v>
      </c>
      <c r="J1112" s="109">
        <f t="shared" si="601"/>
        <v>21</v>
      </c>
      <c r="K1112" s="109">
        <f t="shared" si="590"/>
        <v>4</v>
      </c>
      <c r="L1112" s="8">
        <f t="shared" si="602"/>
        <v>1.0005428199999999</v>
      </c>
      <c r="M1112" s="110">
        <f t="shared" si="589"/>
        <v>1.00285311</v>
      </c>
      <c r="N1112" s="110">
        <f t="shared" si="584"/>
        <v>1.1004661917857723</v>
      </c>
      <c r="O1112" s="103">
        <f t="shared" si="588"/>
        <v>1.10106354</v>
      </c>
      <c r="P1112" s="103">
        <f t="shared" si="594"/>
        <v>58.796018099999998</v>
      </c>
      <c r="Q1112" s="11">
        <f t="shared" si="608"/>
        <v>0</v>
      </c>
      <c r="R1112" s="30">
        <f t="shared" si="603"/>
        <v>0</v>
      </c>
      <c r="S1112" s="8">
        <f t="shared" si="595"/>
        <v>0</v>
      </c>
      <c r="T1112" s="113">
        <f t="shared" si="604"/>
        <v>0.16</v>
      </c>
      <c r="U1112" s="111">
        <f t="shared" si="585"/>
        <v>4</v>
      </c>
      <c r="V1112" s="111">
        <v>252</v>
      </c>
      <c r="W1112" s="110">
        <f t="shared" si="596"/>
        <v>1.0023586499999999</v>
      </c>
      <c r="X1112" s="103">
        <f t="shared" si="597"/>
        <v>0.13867921999999999</v>
      </c>
      <c r="Y1112" s="103">
        <f t="shared" si="598"/>
        <v>0</v>
      </c>
      <c r="Z1112" s="114" t="str">
        <f t="shared" si="606"/>
        <v>A+J=</v>
      </c>
      <c r="AA1112" s="108">
        <f t="shared" si="607"/>
        <v>46013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4"/>
      <c r="DR1112" s="1"/>
      <c r="DS1112" s="1"/>
      <c r="DT1112" s="1"/>
      <c r="DU1112" s="1"/>
      <c r="DV1112" s="1"/>
      <c r="DW1112" s="1"/>
    </row>
    <row r="1113" spans="1:127" ht="15" x14ac:dyDescent="0.2">
      <c r="A1113" s="102">
        <f t="shared" si="599"/>
        <v>45989</v>
      </c>
      <c r="B1113" s="103">
        <f t="shared" si="591"/>
        <v>58.977419099999999</v>
      </c>
      <c r="C1113" s="180">
        <f t="shared" si="609"/>
        <v>53.399296201174877</v>
      </c>
      <c r="D1113" s="104">
        <f t="shared" si="600"/>
        <v>1143.3130000000001</v>
      </c>
      <c r="E1113" s="105">
        <f t="shared" si="586"/>
        <v>1146.575</v>
      </c>
      <c r="F1113" s="106">
        <f t="shared" si="587"/>
        <v>45951</v>
      </c>
      <c r="G1113" s="107">
        <f t="shared" si="592"/>
        <v>2.8531119649648495E-3</v>
      </c>
      <c r="H1113" s="108">
        <f t="shared" si="605"/>
        <v>46013</v>
      </c>
      <c r="I1113" s="108">
        <f t="shared" si="593"/>
        <v>46013</v>
      </c>
      <c r="J1113" s="109">
        <f t="shared" si="601"/>
        <v>21</v>
      </c>
      <c r="K1113" s="109">
        <f t="shared" si="590"/>
        <v>5</v>
      </c>
      <c r="L1113" s="8">
        <f t="shared" si="602"/>
        <v>1.00067857</v>
      </c>
      <c r="M1113" s="110">
        <f t="shared" si="589"/>
        <v>1.00285311</v>
      </c>
      <c r="N1113" s="110">
        <f t="shared" si="584"/>
        <v>1.1004661917857723</v>
      </c>
      <c r="O1113" s="103">
        <f t="shared" si="588"/>
        <v>1.10121293</v>
      </c>
      <c r="P1113" s="103">
        <f t="shared" si="594"/>
        <v>58.80399542</v>
      </c>
      <c r="Q1113" s="11">
        <f t="shared" si="608"/>
        <v>0</v>
      </c>
      <c r="R1113" s="30">
        <f t="shared" si="603"/>
        <v>0</v>
      </c>
      <c r="S1113" s="8">
        <f t="shared" si="595"/>
        <v>0</v>
      </c>
      <c r="T1113" s="113">
        <f t="shared" si="604"/>
        <v>0.16</v>
      </c>
      <c r="U1113" s="111">
        <f t="shared" si="585"/>
        <v>5</v>
      </c>
      <c r="V1113" s="111">
        <v>252</v>
      </c>
      <c r="W1113" s="110">
        <f t="shared" si="596"/>
        <v>1.0029491820000001</v>
      </c>
      <c r="X1113" s="103">
        <f t="shared" si="597"/>
        <v>0.17342368</v>
      </c>
      <c r="Y1113" s="103">
        <f t="shared" si="598"/>
        <v>0</v>
      </c>
      <c r="Z1113" s="114" t="str">
        <f t="shared" si="606"/>
        <v>A+J=</v>
      </c>
      <c r="AA1113" s="108">
        <f t="shared" si="607"/>
        <v>46013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4"/>
      <c r="DR1113" s="1"/>
      <c r="DS1113" s="1"/>
      <c r="DT1113" s="1"/>
      <c r="DU1113" s="1"/>
      <c r="DV1113" s="1"/>
      <c r="DW1113" s="1"/>
    </row>
    <row r="1114" spans="1:127" ht="15" x14ac:dyDescent="0.2">
      <c r="A1114" s="102">
        <f t="shared" si="599"/>
        <v>45990</v>
      </c>
      <c r="B1114" s="103">
        <f t="shared" si="591"/>
        <v>59.020171779999998</v>
      </c>
      <c r="C1114" s="180">
        <f t="shared" si="609"/>
        <v>53.399296201174877</v>
      </c>
      <c r="D1114" s="104">
        <f t="shared" si="600"/>
        <v>1143.3130000000001</v>
      </c>
      <c r="E1114" s="105">
        <f t="shared" si="586"/>
        <v>1146.575</v>
      </c>
      <c r="F1114" s="106">
        <f t="shared" si="587"/>
        <v>45951</v>
      </c>
      <c r="G1114" s="107">
        <f t="shared" si="592"/>
        <v>2.8531119649648495E-3</v>
      </c>
      <c r="H1114" s="108">
        <f t="shared" si="605"/>
        <v>46013</v>
      </c>
      <c r="I1114" s="108">
        <f t="shared" si="593"/>
        <v>46013</v>
      </c>
      <c r="J1114" s="109">
        <f t="shared" si="601"/>
        <v>21</v>
      </c>
      <c r="K1114" s="109">
        <f t="shared" si="590"/>
        <v>6</v>
      </c>
      <c r="L1114" s="8">
        <f t="shared" si="602"/>
        <v>1.00081434</v>
      </c>
      <c r="M1114" s="110">
        <f t="shared" si="589"/>
        <v>1.00285311</v>
      </c>
      <c r="N1114" s="110">
        <f t="shared" si="584"/>
        <v>1.1004661917857723</v>
      </c>
      <c r="O1114" s="103">
        <f t="shared" si="588"/>
        <v>1.1013623400000001</v>
      </c>
      <c r="P1114" s="103">
        <f t="shared" si="594"/>
        <v>58.811973809999998</v>
      </c>
      <c r="Q1114" s="11">
        <f t="shared" si="608"/>
        <v>0</v>
      </c>
      <c r="R1114" s="30">
        <f t="shared" si="603"/>
        <v>0</v>
      </c>
      <c r="S1114" s="8">
        <f t="shared" si="595"/>
        <v>0</v>
      </c>
      <c r="T1114" s="113">
        <f t="shared" si="604"/>
        <v>0.16</v>
      </c>
      <c r="U1114" s="111">
        <f t="shared" si="585"/>
        <v>6</v>
      </c>
      <c r="V1114" s="111">
        <v>252</v>
      </c>
      <c r="W1114" s="110">
        <f t="shared" si="596"/>
        <v>1.003540061</v>
      </c>
      <c r="X1114" s="103">
        <f t="shared" si="597"/>
        <v>0.20819797000000001</v>
      </c>
      <c r="Y1114" s="103">
        <f t="shared" si="598"/>
        <v>0</v>
      </c>
      <c r="Z1114" s="114" t="str">
        <f t="shared" si="606"/>
        <v>A+J=</v>
      </c>
      <c r="AA1114" s="108">
        <f t="shared" si="607"/>
        <v>46013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4"/>
      <c r="DR1114" s="1"/>
      <c r="DS1114" s="1"/>
      <c r="DT1114" s="1"/>
      <c r="DU1114" s="1"/>
      <c r="DV1114" s="1"/>
      <c r="DW1114" s="1"/>
    </row>
    <row r="1115" spans="1:127" ht="15" x14ac:dyDescent="0.2">
      <c r="A1115" s="102">
        <f t="shared" si="599"/>
        <v>45991</v>
      </c>
      <c r="B1115" s="103">
        <f t="shared" si="591"/>
        <v>59.020171779999998</v>
      </c>
      <c r="C1115" s="180">
        <f t="shared" si="609"/>
        <v>53.399296201174877</v>
      </c>
      <c r="D1115" s="104">
        <f t="shared" si="600"/>
        <v>1143.3130000000001</v>
      </c>
      <c r="E1115" s="105">
        <f t="shared" si="586"/>
        <v>1146.575</v>
      </c>
      <c r="F1115" s="106">
        <f t="shared" si="587"/>
        <v>45951</v>
      </c>
      <c r="G1115" s="107">
        <f t="shared" si="592"/>
        <v>2.8531119649648495E-3</v>
      </c>
      <c r="H1115" s="108">
        <f t="shared" si="605"/>
        <v>46013</v>
      </c>
      <c r="I1115" s="108">
        <f t="shared" si="593"/>
        <v>46013</v>
      </c>
      <c r="J1115" s="109">
        <f t="shared" si="601"/>
        <v>21</v>
      </c>
      <c r="K1115" s="109">
        <f t="shared" si="590"/>
        <v>6</v>
      </c>
      <c r="L1115" s="8">
        <f t="shared" si="602"/>
        <v>1.00081434</v>
      </c>
      <c r="M1115" s="110">
        <f t="shared" si="589"/>
        <v>1.00285311</v>
      </c>
      <c r="N1115" s="110">
        <f t="shared" si="584"/>
        <v>1.1004661917857723</v>
      </c>
      <c r="O1115" s="103">
        <f t="shared" si="588"/>
        <v>1.1013623400000001</v>
      </c>
      <c r="P1115" s="103">
        <f t="shared" si="594"/>
        <v>58.811973809999998</v>
      </c>
      <c r="Q1115" s="11">
        <f t="shared" si="608"/>
        <v>0</v>
      </c>
      <c r="R1115" s="30">
        <f t="shared" si="603"/>
        <v>0</v>
      </c>
      <c r="S1115" s="8">
        <f t="shared" si="595"/>
        <v>0</v>
      </c>
      <c r="T1115" s="113">
        <f t="shared" si="604"/>
        <v>0.16</v>
      </c>
      <c r="U1115" s="111">
        <f t="shared" si="585"/>
        <v>6</v>
      </c>
      <c r="V1115" s="111">
        <v>252</v>
      </c>
      <c r="W1115" s="110">
        <f t="shared" si="596"/>
        <v>1.003540061</v>
      </c>
      <c r="X1115" s="103">
        <f t="shared" si="597"/>
        <v>0.20819797000000001</v>
      </c>
      <c r="Y1115" s="103">
        <f t="shared" si="598"/>
        <v>0</v>
      </c>
      <c r="Z1115" s="114" t="str">
        <f t="shared" si="606"/>
        <v>A+J=</v>
      </c>
      <c r="AA1115" s="108">
        <f t="shared" si="607"/>
        <v>46013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4"/>
      <c r="DR1115" s="1"/>
      <c r="DS1115" s="1"/>
      <c r="DT1115" s="1"/>
      <c r="DU1115" s="1"/>
      <c r="DV1115" s="1"/>
      <c r="DW1115" s="1"/>
    </row>
    <row r="1116" spans="1:127" ht="15" x14ac:dyDescent="0.2">
      <c r="A1116" s="102">
        <f t="shared" si="599"/>
        <v>45992</v>
      </c>
      <c r="B1116" s="103">
        <f t="shared" si="591"/>
        <v>59.020171779999998</v>
      </c>
      <c r="C1116" s="180">
        <f t="shared" si="609"/>
        <v>53.399296201174877</v>
      </c>
      <c r="D1116" s="104">
        <f t="shared" si="600"/>
        <v>1143.3130000000001</v>
      </c>
      <c r="E1116" s="105">
        <f t="shared" si="586"/>
        <v>1146.575</v>
      </c>
      <c r="F1116" s="106">
        <f t="shared" si="587"/>
        <v>45951</v>
      </c>
      <c r="G1116" s="107">
        <f t="shared" si="592"/>
        <v>2.8531119649648495E-3</v>
      </c>
      <c r="H1116" s="108">
        <f t="shared" si="605"/>
        <v>46013</v>
      </c>
      <c r="I1116" s="108">
        <f t="shared" si="593"/>
        <v>46013</v>
      </c>
      <c r="J1116" s="109">
        <f t="shared" si="601"/>
        <v>21</v>
      </c>
      <c r="K1116" s="109">
        <f t="shared" si="590"/>
        <v>6</v>
      </c>
      <c r="L1116" s="8">
        <f t="shared" si="602"/>
        <v>1.00081434</v>
      </c>
      <c r="M1116" s="110">
        <f t="shared" si="589"/>
        <v>1.00285311</v>
      </c>
      <c r="N1116" s="110">
        <f t="shared" si="584"/>
        <v>1.1004661917857723</v>
      </c>
      <c r="O1116" s="103">
        <f t="shared" si="588"/>
        <v>1.1013623400000001</v>
      </c>
      <c r="P1116" s="103">
        <f t="shared" si="594"/>
        <v>58.811973809999998</v>
      </c>
      <c r="Q1116" s="11">
        <f t="shared" si="608"/>
        <v>0</v>
      </c>
      <c r="R1116" s="30">
        <f t="shared" si="603"/>
        <v>0</v>
      </c>
      <c r="S1116" s="8">
        <f t="shared" si="595"/>
        <v>0</v>
      </c>
      <c r="T1116" s="113">
        <f t="shared" si="604"/>
        <v>0.16</v>
      </c>
      <c r="U1116" s="111">
        <f t="shared" si="585"/>
        <v>6</v>
      </c>
      <c r="V1116" s="111">
        <v>252</v>
      </c>
      <c r="W1116" s="110">
        <f t="shared" si="596"/>
        <v>1.003540061</v>
      </c>
      <c r="X1116" s="103">
        <f t="shared" si="597"/>
        <v>0.20819797000000001</v>
      </c>
      <c r="Y1116" s="103">
        <f t="shared" si="598"/>
        <v>0</v>
      </c>
      <c r="Z1116" s="114" t="str">
        <f t="shared" si="606"/>
        <v>A+J=</v>
      </c>
      <c r="AA1116" s="108">
        <f t="shared" si="607"/>
        <v>46013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4"/>
      <c r="DR1116" s="1"/>
      <c r="DS1116" s="1"/>
      <c r="DT1116" s="1"/>
      <c r="DU1116" s="1"/>
      <c r="DV1116" s="1"/>
      <c r="DW1116" s="1"/>
    </row>
    <row r="1117" spans="1:127" ht="15" x14ac:dyDescent="0.2">
      <c r="A1117" s="102">
        <f t="shared" si="599"/>
        <v>45993</v>
      </c>
      <c r="B1117" s="103">
        <f t="shared" si="591"/>
        <v>59.062955430000002</v>
      </c>
      <c r="C1117" s="180">
        <f t="shared" si="609"/>
        <v>53.399296201174877</v>
      </c>
      <c r="D1117" s="104">
        <f t="shared" si="600"/>
        <v>1143.3130000000001</v>
      </c>
      <c r="E1117" s="105">
        <f t="shared" si="586"/>
        <v>1146.575</v>
      </c>
      <c r="F1117" s="106">
        <f t="shared" si="587"/>
        <v>45951</v>
      </c>
      <c r="G1117" s="107">
        <f t="shared" si="592"/>
        <v>2.8531119649648495E-3</v>
      </c>
      <c r="H1117" s="108">
        <f t="shared" si="605"/>
        <v>46013</v>
      </c>
      <c r="I1117" s="108">
        <f t="shared" si="593"/>
        <v>46013</v>
      </c>
      <c r="J1117" s="109">
        <f t="shared" si="601"/>
        <v>21</v>
      </c>
      <c r="K1117" s="109">
        <f t="shared" si="590"/>
        <v>7</v>
      </c>
      <c r="L1117" s="8">
        <f t="shared" si="602"/>
        <v>1.0009501300000001</v>
      </c>
      <c r="M1117" s="110">
        <f t="shared" si="589"/>
        <v>1.00285311</v>
      </c>
      <c r="N1117" s="110">
        <f t="shared" si="584"/>
        <v>1.1004661917857723</v>
      </c>
      <c r="O1117" s="103">
        <f t="shared" si="588"/>
        <v>1.1015117699999999</v>
      </c>
      <c r="P1117" s="103">
        <f t="shared" si="594"/>
        <v>58.819953269999999</v>
      </c>
      <c r="Q1117" s="11">
        <f t="shared" si="608"/>
        <v>0</v>
      </c>
      <c r="R1117" s="30">
        <f t="shared" si="603"/>
        <v>0</v>
      </c>
      <c r="S1117" s="8">
        <f t="shared" si="595"/>
        <v>0</v>
      </c>
      <c r="T1117" s="113">
        <f t="shared" si="604"/>
        <v>0.16</v>
      </c>
      <c r="U1117" s="111">
        <f t="shared" si="585"/>
        <v>7</v>
      </c>
      <c r="V1117" s="111">
        <v>252</v>
      </c>
      <c r="W1117" s="110">
        <f t="shared" si="596"/>
        <v>1.004131288</v>
      </c>
      <c r="X1117" s="103">
        <f t="shared" si="597"/>
        <v>0.24300215999999999</v>
      </c>
      <c r="Y1117" s="103">
        <f t="shared" si="598"/>
        <v>0</v>
      </c>
      <c r="Z1117" s="114" t="str">
        <f t="shared" si="606"/>
        <v>A+J=</v>
      </c>
      <c r="AA1117" s="108">
        <f t="shared" si="607"/>
        <v>46013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4"/>
      <c r="DR1117" s="1"/>
      <c r="DS1117" s="1"/>
      <c r="DT1117" s="1"/>
      <c r="DU1117" s="1"/>
      <c r="DV1117" s="1"/>
      <c r="DW1117" s="1"/>
    </row>
    <row r="1118" spans="1:127" ht="15" x14ac:dyDescent="0.2">
      <c r="A1118" s="102">
        <f t="shared" si="599"/>
        <v>45994</v>
      </c>
      <c r="B1118" s="103">
        <f t="shared" si="591"/>
        <v>59.105770659999997</v>
      </c>
      <c r="C1118" s="180">
        <f t="shared" si="609"/>
        <v>53.399296201174877</v>
      </c>
      <c r="D1118" s="104">
        <f t="shared" si="600"/>
        <v>1143.3130000000001</v>
      </c>
      <c r="E1118" s="105">
        <f t="shared" si="586"/>
        <v>1146.575</v>
      </c>
      <c r="F1118" s="106">
        <f t="shared" si="587"/>
        <v>45951</v>
      </c>
      <c r="G1118" s="107">
        <f t="shared" si="592"/>
        <v>2.8531119649648495E-3</v>
      </c>
      <c r="H1118" s="108">
        <f t="shared" si="605"/>
        <v>46013</v>
      </c>
      <c r="I1118" s="108">
        <f t="shared" si="593"/>
        <v>46013</v>
      </c>
      <c r="J1118" s="109">
        <f t="shared" si="601"/>
        <v>21</v>
      </c>
      <c r="K1118" s="109">
        <f t="shared" si="590"/>
        <v>8</v>
      </c>
      <c r="L1118" s="8">
        <f t="shared" si="602"/>
        <v>1.0010859400000001</v>
      </c>
      <c r="M1118" s="110">
        <f t="shared" si="589"/>
        <v>1.00285311</v>
      </c>
      <c r="N1118" s="110">
        <f t="shared" si="584"/>
        <v>1.1004661917857723</v>
      </c>
      <c r="O1118" s="103">
        <f t="shared" si="588"/>
        <v>1.1016612299999999</v>
      </c>
      <c r="P1118" s="103">
        <f t="shared" si="594"/>
        <v>58.827934329999998</v>
      </c>
      <c r="Q1118" s="11">
        <f t="shared" si="608"/>
        <v>0</v>
      </c>
      <c r="R1118" s="30">
        <f t="shared" si="603"/>
        <v>0</v>
      </c>
      <c r="S1118" s="8">
        <f t="shared" si="595"/>
        <v>0</v>
      </c>
      <c r="T1118" s="113">
        <f t="shared" si="604"/>
        <v>0.16</v>
      </c>
      <c r="U1118" s="111">
        <f t="shared" si="585"/>
        <v>8</v>
      </c>
      <c r="V1118" s="111">
        <v>252</v>
      </c>
      <c r="W1118" s="110">
        <f t="shared" si="596"/>
        <v>1.0047228640000001</v>
      </c>
      <c r="X1118" s="103">
        <f t="shared" si="597"/>
        <v>0.27783633000000002</v>
      </c>
      <c r="Y1118" s="103">
        <f t="shared" si="598"/>
        <v>0</v>
      </c>
      <c r="Z1118" s="114" t="str">
        <f t="shared" si="606"/>
        <v>A+J=</v>
      </c>
      <c r="AA1118" s="108">
        <f t="shared" si="607"/>
        <v>46013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4"/>
      <c r="DR1118" s="1"/>
      <c r="DS1118" s="1"/>
      <c r="DT1118" s="1"/>
      <c r="DU1118" s="1"/>
      <c r="DV1118" s="1"/>
      <c r="DW1118" s="1"/>
    </row>
    <row r="1119" spans="1:127" ht="15" x14ac:dyDescent="0.2">
      <c r="A1119" s="102">
        <f t="shared" si="599"/>
        <v>45995</v>
      </c>
      <c r="B1119" s="103">
        <f t="shared" si="591"/>
        <v>59.148615799999995</v>
      </c>
      <c r="C1119" s="180">
        <f t="shared" si="609"/>
        <v>53.399296201174877</v>
      </c>
      <c r="D1119" s="104">
        <f t="shared" si="600"/>
        <v>1143.3130000000001</v>
      </c>
      <c r="E1119" s="105">
        <f t="shared" si="586"/>
        <v>1146.575</v>
      </c>
      <c r="F1119" s="106">
        <f t="shared" si="587"/>
        <v>45951</v>
      </c>
      <c r="G1119" s="107">
        <f t="shared" si="592"/>
        <v>2.8531119649648495E-3</v>
      </c>
      <c r="H1119" s="108">
        <f t="shared" si="605"/>
        <v>46013</v>
      </c>
      <c r="I1119" s="108">
        <f t="shared" si="593"/>
        <v>46013</v>
      </c>
      <c r="J1119" s="109">
        <f t="shared" si="601"/>
        <v>21</v>
      </c>
      <c r="K1119" s="109">
        <f t="shared" si="590"/>
        <v>9</v>
      </c>
      <c r="L1119" s="8">
        <f t="shared" si="602"/>
        <v>1.00122176</v>
      </c>
      <c r="M1119" s="110">
        <f t="shared" si="589"/>
        <v>1.00285311</v>
      </c>
      <c r="N1119" s="110">
        <f t="shared" ref="N1119:N1182" si="610">IF(I1119&gt;I1118,N1118*M1119,N1118)</f>
        <v>1.1004661917857723</v>
      </c>
      <c r="O1119" s="103">
        <f t="shared" si="588"/>
        <v>1.10181069</v>
      </c>
      <c r="P1119" s="103">
        <f t="shared" si="594"/>
        <v>58.835915389999997</v>
      </c>
      <c r="Q1119" s="11">
        <f t="shared" si="608"/>
        <v>0</v>
      </c>
      <c r="R1119" s="30">
        <f t="shared" si="603"/>
        <v>0</v>
      </c>
      <c r="S1119" s="8">
        <f t="shared" si="595"/>
        <v>0</v>
      </c>
      <c r="T1119" s="113">
        <f t="shared" si="604"/>
        <v>0.16</v>
      </c>
      <c r="U1119" s="111">
        <f t="shared" si="585"/>
        <v>9</v>
      </c>
      <c r="V1119" s="111">
        <v>252</v>
      </c>
      <c r="W1119" s="110">
        <f t="shared" si="596"/>
        <v>1.005314788</v>
      </c>
      <c r="X1119" s="103">
        <f t="shared" si="597"/>
        <v>0.31270040999999998</v>
      </c>
      <c r="Y1119" s="103">
        <f t="shared" si="598"/>
        <v>0</v>
      </c>
      <c r="Z1119" s="114" t="str">
        <f t="shared" si="606"/>
        <v>A+J=</v>
      </c>
      <c r="AA1119" s="108">
        <f t="shared" si="607"/>
        <v>46013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4"/>
      <c r="DR1119" s="1"/>
      <c r="DS1119" s="1"/>
      <c r="DT1119" s="1"/>
      <c r="DU1119" s="1"/>
      <c r="DV1119" s="1"/>
      <c r="DW1119" s="1"/>
    </row>
    <row r="1120" spans="1:127" ht="15" x14ac:dyDescent="0.2">
      <c r="A1120" s="102">
        <f t="shared" si="599"/>
        <v>45996</v>
      </c>
      <c r="B1120" s="103">
        <f t="shared" si="591"/>
        <v>59.19149307</v>
      </c>
      <c r="C1120" s="180">
        <f t="shared" si="609"/>
        <v>53.399296201174877</v>
      </c>
      <c r="D1120" s="104">
        <f t="shared" si="600"/>
        <v>1143.3130000000001</v>
      </c>
      <c r="E1120" s="105">
        <f t="shared" si="586"/>
        <v>1146.575</v>
      </c>
      <c r="F1120" s="106">
        <f t="shared" si="587"/>
        <v>45951</v>
      </c>
      <c r="G1120" s="107">
        <f t="shared" si="592"/>
        <v>2.8531119649648495E-3</v>
      </c>
      <c r="H1120" s="108">
        <f t="shared" si="605"/>
        <v>46013</v>
      </c>
      <c r="I1120" s="108">
        <f t="shared" si="593"/>
        <v>46013</v>
      </c>
      <c r="J1120" s="109">
        <f t="shared" si="601"/>
        <v>21</v>
      </c>
      <c r="K1120" s="109">
        <f t="shared" si="590"/>
        <v>10</v>
      </c>
      <c r="L1120" s="8">
        <f t="shared" si="602"/>
        <v>1.0013576099999999</v>
      </c>
      <c r="M1120" s="110">
        <f t="shared" si="589"/>
        <v>1.00285311</v>
      </c>
      <c r="N1120" s="110">
        <f t="shared" si="610"/>
        <v>1.1004661917857723</v>
      </c>
      <c r="O1120" s="103">
        <f t="shared" si="588"/>
        <v>1.10196019</v>
      </c>
      <c r="P1120" s="103">
        <f t="shared" si="594"/>
        <v>58.843898580000001</v>
      </c>
      <c r="Q1120" s="11">
        <f t="shared" si="608"/>
        <v>0</v>
      </c>
      <c r="R1120" s="30">
        <f t="shared" si="603"/>
        <v>0</v>
      </c>
      <c r="S1120" s="8">
        <f t="shared" si="595"/>
        <v>0</v>
      </c>
      <c r="T1120" s="113">
        <f t="shared" si="604"/>
        <v>0.16</v>
      </c>
      <c r="U1120" s="111">
        <f t="shared" si="585"/>
        <v>10</v>
      </c>
      <c r="V1120" s="111">
        <v>252</v>
      </c>
      <c r="W1120" s="110">
        <f t="shared" si="596"/>
        <v>1.005907061</v>
      </c>
      <c r="X1120" s="103">
        <f t="shared" si="597"/>
        <v>0.34759448999999998</v>
      </c>
      <c r="Y1120" s="103">
        <f t="shared" si="598"/>
        <v>0</v>
      </c>
      <c r="Z1120" s="114" t="str">
        <f t="shared" si="606"/>
        <v>A+J=</v>
      </c>
      <c r="AA1120" s="108">
        <f t="shared" si="607"/>
        <v>46013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4"/>
      <c r="DR1120" s="1"/>
      <c r="DS1120" s="1"/>
      <c r="DT1120" s="1"/>
      <c r="DU1120" s="1"/>
      <c r="DV1120" s="1"/>
      <c r="DW1120" s="1"/>
    </row>
    <row r="1121" spans="1:127" ht="15" x14ac:dyDescent="0.2">
      <c r="A1121" s="102">
        <f t="shared" si="599"/>
        <v>45997</v>
      </c>
      <c r="B1121" s="103">
        <f t="shared" si="591"/>
        <v>59.234400880000003</v>
      </c>
      <c r="C1121" s="180">
        <f t="shared" si="609"/>
        <v>53.399296201174877</v>
      </c>
      <c r="D1121" s="104">
        <f t="shared" si="600"/>
        <v>1143.3130000000001</v>
      </c>
      <c r="E1121" s="105">
        <f t="shared" si="586"/>
        <v>1146.575</v>
      </c>
      <c r="F1121" s="106">
        <f t="shared" si="587"/>
        <v>45951</v>
      </c>
      <c r="G1121" s="107">
        <f t="shared" si="592"/>
        <v>2.8531119649648495E-3</v>
      </c>
      <c r="H1121" s="108">
        <f t="shared" si="605"/>
        <v>46013</v>
      </c>
      <c r="I1121" s="108">
        <f t="shared" si="593"/>
        <v>46013</v>
      </c>
      <c r="J1121" s="109">
        <f t="shared" si="601"/>
        <v>21</v>
      </c>
      <c r="K1121" s="109">
        <f t="shared" si="590"/>
        <v>11</v>
      </c>
      <c r="L1121" s="8">
        <f t="shared" si="602"/>
        <v>1.00149347</v>
      </c>
      <c r="M1121" s="110">
        <f t="shared" si="589"/>
        <v>1.00285311</v>
      </c>
      <c r="N1121" s="110">
        <f t="shared" si="610"/>
        <v>1.1004661917857723</v>
      </c>
      <c r="O1121" s="103">
        <f t="shared" si="588"/>
        <v>1.1021097</v>
      </c>
      <c r="P1121" s="103">
        <f t="shared" si="594"/>
        <v>58.851882310000001</v>
      </c>
      <c r="Q1121" s="11">
        <f t="shared" si="608"/>
        <v>0</v>
      </c>
      <c r="R1121" s="30">
        <f t="shared" si="603"/>
        <v>0</v>
      </c>
      <c r="S1121" s="8">
        <f t="shared" si="595"/>
        <v>0</v>
      </c>
      <c r="T1121" s="113">
        <f t="shared" si="604"/>
        <v>0.16</v>
      </c>
      <c r="U1121" s="111">
        <f t="shared" si="585"/>
        <v>11</v>
      </c>
      <c r="V1121" s="111">
        <v>252</v>
      </c>
      <c r="W1121" s="110">
        <f t="shared" si="596"/>
        <v>1.0064996829999999</v>
      </c>
      <c r="X1121" s="103">
        <f t="shared" si="597"/>
        <v>0.38251857</v>
      </c>
      <c r="Y1121" s="103">
        <f t="shared" si="598"/>
        <v>0</v>
      </c>
      <c r="Z1121" s="114" t="str">
        <f t="shared" si="606"/>
        <v>A+J=</v>
      </c>
      <c r="AA1121" s="108">
        <f t="shared" si="607"/>
        <v>46013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4"/>
      <c r="DR1121" s="1"/>
      <c r="DS1121" s="1"/>
      <c r="DT1121" s="1"/>
      <c r="DU1121" s="1"/>
      <c r="DV1121" s="1"/>
      <c r="DW1121" s="1"/>
    </row>
    <row r="1122" spans="1:127" ht="15" x14ac:dyDescent="0.2">
      <c r="A1122" s="102">
        <f t="shared" si="599"/>
        <v>45998</v>
      </c>
      <c r="B1122" s="103">
        <f t="shared" si="591"/>
        <v>59.234400880000003</v>
      </c>
      <c r="C1122" s="180">
        <f t="shared" si="609"/>
        <v>53.399296201174877</v>
      </c>
      <c r="D1122" s="104">
        <f t="shared" si="600"/>
        <v>1143.3130000000001</v>
      </c>
      <c r="E1122" s="105">
        <f t="shared" si="586"/>
        <v>1146.575</v>
      </c>
      <c r="F1122" s="106">
        <f t="shared" si="587"/>
        <v>45951</v>
      </c>
      <c r="G1122" s="107">
        <f t="shared" si="592"/>
        <v>2.8531119649648495E-3</v>
      </c>
      <c r="H1122" s="108">
        <f t="shared" si="605"/>
        <v>46013</v>
      </c>
      <c r="I1122" s="108">
        <f t="shared" si="593"/>
        <v>46013</v>
      </c>
      <c r="J1122" s="109">
        <f t="shared" si="601"/>
        <v>21</v>
      </c>
      <c r="K1122" s="109">
        <f t="shared" si="590"/>
        <v>11</v>
      </c>
      <c r="L1122" s="8">
        <f t="shared" si="602"/>
        <v>1.00149347</v>
      </c>
      <c r="M1122" s="110">
        <f t="shared" si="589"/>
        <v>1.00285311</v>
      </c>
      <c r="N1122" s="110">
        <f t="shared" si="610"/>
        <v>1.1004661917857723</v>
      </c>
      <c r="O1122" s="103">
        <f t="shared" si="588"/>
        <v>1.1021097</v>
      </c>
      <c r="P1122" s="103">
        <f t="shared" si="594"/>
        <v>58.851882310000001</v>
      </c>
      <c r="Q1122" s="11">
        <f t="shared" si="608"/>
        <v>0</v>
      </c>
      <c r="R1122" s="30">
        <f t="shared" si="603"/>
        <v>0</v>
      </c>
      <c r="S1122" s="8">
        <f t="shared" si="595"/>
        <v>0</v>
      </c>
      <c r="T1122" s="113">
        <f t="shared" si="604"/>
        <v>0.16</v>
      </c>
      <c r="U1122" s="111">
        <f t="shared" si="585"/>
        <v>11</v>
      </c>
      <c r="V1122" s="111">
        <v>252</v>
      </c>
      <c r="W1122" s="110">
        <f t="shared" si="596"/>
        <v>1.0064996829999999</v>
      </c>
      <c r="X1122" s="103">
        <f t="shared" si="597"/>
        <v>0.38251857</v>
      </c>
      <c r="Y1122" s="103">
        <f t="shared" si="598"/>
        <v>0</v>
      </c>
      <c r="Z1122" s="114" t="str">
        <f t="shared" si="606"/>
        <v>A+J=</v>
      </c>
      <c r="AA1122" s="108">
        <f t="shared" si="607"/>
        <v>46013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4"/>
      <c r="DR1122" s="1"/>
      <c r="DS1122" s="1"/>
      <c r="DT1122" s="1"/>
      <c r="DU1122" s="1"/>
      <c r="DV1122" s="1"/>
      <c r="DW1122" s="1"/>
    </row>
    <row r="1123" spans="1:127" ht="15" x14ac:dyDescent="0.2">
      <c r="A1123" s="102">
        <f t="shared" si="599"/>
        <v>45999</v>
      </c>
      <c r="B1123" s="103">
        <f t="shared" si="591"/>
        <v>59.234400880000003</v>
      </c>
      <c r="C1123" s="180">
        <f t="shared" si="609"/>
        <v>53.399296201174877</v>
      </c>
      <c r="D1123" s="104">
        <f t="shared" si="600"/>
        <v>1143.3130000000001</v>
      </c>
      <c r="E1123" s="105">
        <f t="shared" si="586"/>
        <v>1146.575</v>
      </c>
      <c r="F1123" s="106">
        <f t="shared" si="587"/>
        <v>45951</v>
      </c>
      <c r="G1123" s="107">
        <f t="shared" si="592"/>
        <v>2.8531119649648495E-3</v>
      </c>
      <c r="H1123" s="108">
        <f t="shared" si="605"/>
        <v>46013</v>
      </c>
      <c r="I1123" s="108">
        <f t="shared" si="593"/>
        <v>46013</v>
      </c>
      <c r="J1123" s="109">
        <f t="shared" si="601"/>
        <v>21</v>
      </c>
      <c r="K1123" s="109">
        <f t="shared" si="590"/>
        <v>11</v>
      </c>
      <c r="L1123" s="8">
        <f t="shared" si="602"/>
        <v>1.00149347</v>
      </c>
      <c r="M1123" s="110">
        <f t="shared" si="589"/>
        <v>1.00285311</v>
      </c>
      <c r="N1123" s="110">
        <f t="shared" si="610"/>
        <v>1.1004661917857723</v>
      </c>
      <c r="O1123" s="103">
        <f t="shared" si="588"/>
        <v>1.1021097</v>
      </c>
      <c r="P1123" s="103">
        <f t="shared" si="594"/>
        <v>58.851882310000001</v>
      </c>
      <c r="Q1123" s="11">
        <f t="shared" si="608"/>
        <v>0</v>
      </c>
      <c r="R1123" s="30">
        <f t="shared" si="603"/>
        <v>0</v>
      </c>
      <c r="S1123" s="8">
        <f t="shared" si="595"/>
        <v>0</v>
      </c>
      <c r="T1123" s="113">
        <f t="shared" si="604"/>
        <v>0.16</v>
      </c>
      <c r="U1123" s="111">
        <f t="shared" si="585"/>
        <v>11</v>
      </c>
      <c r="V1123" s="111">
        <v>252</v>
      </c>
      <c r="W1123" s="110">
        <f t="shared" si="596"/>
        <v>1.0064996829999999</v>
      </c>
      <c r="X1123" s="103">
        <f t="shared" si="597"/>
        <v>0.38251857</v>
      </c>
      <c r="Y1123" s="103">
        <f t="shared" si="598"/>
        <v>0</v>
      </c>
      <c r="Z1123" s="114" t="str">
        <f t="shared" si="606"/>
        <v>A+J=</v>
      </c>
      <c r="AA1123" s="108">
        <f t="shared" si="607"/>
        <v>46013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4"/>
      <c r="DR1123" s="1"/>
      <c r="DS1123" s="1"/>
      <c r="DT1123" s="1"/>
      <c r="DU1123" s="1"/>
      <c r="DV1123" s="1"/>
      <c r="DW1123" s="1"/>
    </row>
    <row r="1124" spans="1:127" ht="15" x14ac:dyDescent="0.2">
      <c r="A1124" s="102">
        <f t="shared" si="599"/>
        <v>46000</v>
      </c>
      <c r="B1124" s="103">
        <f t="shared" si="591"/>
        <v>59.277339780000005</v>
      </c>
      <c r="C1124" s="180">
        <f t="shared" si="609"/>
        <v>53.399296201174877</v>
      </c>
      <c r="D1124" s="104">
        <f t="shared" si="600"/>
        <v>1143.3130000000001</v>
      </c>
      <c r="E1124" s="105">
        <f t="shared" si="586"/>
        <v>1146.575</v>
      </c>
      <c r="F1124" s="106">
        <f t="shared" si="587"/>
        <v>45951</v>
      </c>
      <c r="G1124" s="107">
        <f t="shared" si="592"/>
        <v>2.8531119649648495E-3</v>
      </c>
      <c r="H1124" s="108">
        <f t="shared" si="605"/>
        <v>46013</v>
      </c>
      <c r="I1124" s="108">
        <f t="shared" si="593"/>
        <v>46013</v>
      </c>
      <c r="J1124" s="109">
        <f t="shared" si="601"/>
        <v>21</v>
      </c>
      <c r="K1124" s="109">
        <f t="shared" si="590"/>
        <v>12</v>
      </c>
      <c r="L1124" s="8">
        <f t="shared" si="602"/>
        <v>1.00162935</v>
      </c>
      <c r="M1124" s="110">
        <f t="shared" si="589"/>
        <v>1.00285311</v>
      </c>
      <c r="N1124" s="110">
        <f t="shared" si="610"/>
        <v>1.1004661917857723</v>
      </c>
      <c r="O1124" s="103">
        <f t="shared" si="588"/>
        <v>1.10225923</v>
      </c>
      <c r="P1124" s="103">
        <f t="shared" si="594"/>
        <v>58.859867110000003</v>
      </c>
      <c r="Q1124" s="11">
        <f t="shared" si="608"/>
        <v>0</v>
      </c>
      <c r="R1124" s="30">
        <f t="shared" si="603"/>
        <v>0</v>
      </c>
      <c r="S1124" s="8">
        <f t="shared" si="595"/>
        <v>0</v>
      </c>
      <c r="T1124" s="113">
        <f t="shared" si="604"/>
        <v>0.16</v>
      </c>
      <c r="U1124" s="111">
        <f t="shared" si="585"/>
        <v>12</v>
      </c>
      <c r="V1124" s="111">
        <v>252</v>
      </c>
      <c r="W1124" s="110">
        <f t="shared" si="596"/>
        <v>1.007092654</v>
      </c>
      <c r="X1124" s="103">
        <f t="shared" si="597"/>
        <v>0.41747266999999999</v>
      </c>
      <c r="Y1124" s="103">
        <f t="shared" si="598"/>
        <v>0</v>
      </c>
      <c r="Z1124" s="114" t="str">
        <f t="shared" si="606"/>
        <v>A+J=</v>
      </c>
      <c r="AA1124" s="108">
        <f t="shared" si="607"/>
        <v>46013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4"/>
      <c r="DR1124" s="1"/>
      <c r="DS1124" s="1"/>
      <c r="DT1124" s="1"/>
      <c r="DU1124" s="1"/>
      <c r="DV1124" s="1"/>
      <c r="DW1124" s="1"/>
    </row>
    <row r="1125" spans="1:127" ht="15" x14ac:dyDescent="0.2">
      <c r="A1125" s="102">
        <f t="shared" si="599"/>
        <v>46001</v>
      </c>
      <c r="B1125" s="103">
        <f t="shared" si="591"/>
        <v>59.32030975</v>
      </c>
      <c r="C1125" s="180">
        <f t="shared" si="609"/>
        <v>53.399296201174877</v>
      </c>
      <c r="D1125" s="104">
        <f t="shared" si="600"/>
        <v>1143.3130000000001</v>
      </c>
      <c r="E1125" s="105">
        <f t="shared" si="586"/>
        <v>1146.575</v>
      </c>
      <c r="F1125" s="106">
        <f t="shared" si="587"/>
        <v>45951</v>
      </c>
      <c r="G1125" s="107">
        <f t="shared" si="592"/>
        <v>2.8531119649648495E-3</v>
      </c>
      <c r="H1125" s="108">
        <f t="shared" si="605"/>
        <v>46013</v>
      </c>
      <c r="I1125" s="108">
        <f t="shared" si="593"/>
        <v>46013</v>
      </c>
      <c r="J1125" s="109">
        <f t="shared" si="601"/>
        <v>21</v>
      </c>
      <c r="K1125" s="109">
        <f t="shared" si="590"/>
        <v>13</v>
      </c>
      <c r="L1125" s="8">
        <f t="shared" si="602"/>
        <v>1.0017652500000001</v>
      </c>
      <c r="M1125" s="110">
        <f t="shared" si="589"/>
        <v>1.00285311</v>
      </c>
      <c r="N1125" s="110">
        <f t="shared" si="610"/>
        <v>1.1004661917857723</v>
      </c>
      <c r="O1125" s="103">
        <f t="shared" si="588"/>
        <v>1.10240878</v>
      </c>
      <c r="P1125" s="103">
        <f t="shared" si="594"/>
        <v>58.867852970000001</v>
      </c>
      <c r="Q1125" s="11">
        <f t="shared" si="608"/>
        <v>0</v>
      </c>
      <c r="R1125" s="30">
        <f t="shared" si="603"/>
        <v>0</v>
      </c>
      <c r="S1125" s="8">
        <f t="shared" si="595"/>
        <v>0</v>
      </c>
      <c r="T1125" s="113">
        <f t="shared" si="604"/>
        <v>0.16</v>
      </c>
      <c r="U1125" s="111">
        <f t="shared" ref="U1125:U1188" si="611">IF(Q1124&gt;0,1,IF(K1125=K1124,U1124,U1124+1))</f>
        <v>13</v>
      </c>
      <c r="V1125" s="111">
        <v>252</v>
      </c>
      <c r="W1125" s="110">
        <f t="shared" si="596"/>
        <v>1.0076859739999999</v>
      </c>
      <c r="X1125" s="103">
        <f t="shared" si="597"/>
        <v>0.45245678</v>
      </c>
      <c r="Y1125" s="103">
        <f t="shared" si="598"/>
        <v>0</v>
      </c>
      <c r="Z1125" s="114" t="str">
        <f t="shared" si="606"/>
        <v>A+J=</v>
      </c>
      <c r="AA1125" s="108">
        <f t="shared" si="607"/>
        <v>46013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4"/>
      <c r="DR1125" s="1"/>
      <c r="DS1125" s="1"/>
      <c r="DT1125" s="1"/>
      <c r="DU1125" s="1"/>
      <c r="DV1125" s="1"/>
      <c r="DW1125" s="1"/>
    </row>
    <row r="1126" spans="1:127" ht="15" x14ac:dyDescent="0.2">
      <c r="A1126" s="102">
        <f t="shared" si="599"/>
        <v>46002</v>
      </c>
      <c r="B1126" s="103">
        <f t="shared" si="591"/>
        <v>59.363311429999996</v>
      </c>
      <c r="C1126" s="180">
        <f t="shared" si="609"/>
        <v>53.399296201174877</v>
      </c>
      <c r="D1126" s="104">
        <f t="shared" si="600"/>
        <v>1143.3130000000001</v>
      </c>
      <c r="E1126" s="105">
        <f t="shared" si="586"/>
        <v>1146.575</v>
      </c>
      <c r="F1126" s="106">
        <f t="shared" si="587"/>
        <v>45951</v>
      </c>
      <c r="G1126" s="107">
        <f t="shared" si="592"/>
        <v>2.8531119649648495E-3</v>
      </c>
      <c r="H1126" s="108">
        <f t="shared" si="605"/>
        <v>46013</v>
      </c>
      <c r="I1126" s="108">
        <f t="shared" si="593"/>
        <v>46013</v>
      </c>
      <c r="J1126" s="109">
        <f t="shared" si="601"/>
        <v>21</v>
      </c>
      <c r="K1126" s="109">
        <f t="shared" si="590"/>
        <v>14</v>
      </c>
      <c r="L1126" s="8">
        <f t="shared" si="602"/>
        <v>1.00190117</v>
      </c>
      <c r="M1126" s="110">
        <f t="shared" si="589"/>
        <v>1.00285311</v>
      </c>
      <c r="N1126" s="110">
        <f t="shared" si="610"/>
        <v>1.1004661917857723</v>
      </c>
      <c r="O1126" s="103">
        <f t="shared" si="588"/>
        <v>1.10255836</v>
      </c>
      <c r="P1126" s="103">
        <f t="shared" si="594"/>
        <v>58.875840439999997</v>
      </c>
      <c r="Q1126" s="11">
        <f t="shared" si="608"/>
        <v>0</v>
      </c>
      <c r="R1126" s="30">
        <f t="shared" si="603"/>
        <v>0</v>
      </c>
      <c r="S1126" s="8">
        <f t="shared" si="595"/>
        <v>0</v>
      </c>
      <c r="T1126" s="113">
        <f t="shared" si="604"/>
        <v>0.16</v>
      </c>
      <c r="U1126" s="111">
        <f t="shared" si="611"/>
        <v>14</v>
      </c>
      <c r="V1126" s="111">
        <v>252</v>
      </c>
      <c r="W1126" s="110">
        <f t="shared" si="596"/>
        <v>1.0082796439999999</v>
      </c>
      <c r="X1126" s="103">
        <f t="shared" si="597"/>
        <v>0.48747098999999999</v>
      </c>
      <c r="Y1126" s="103">
        <f t="shared" si="598"/>
        <v>0</v>
      </c>
      <c r="Z1126" s="114" t="str">
        <f t="shared" si="606"/>
        <v>A+J=</v>
      </c>
      <c r="AA1126" s="108">
        <f t="shared" si="607"/>
        <v>46013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4"/>
      <c r="DR1126" s="1"/>
      <c r="DS1126" s="1"/>
      <c r="DT1126" s="1"/>
      <c r="DU1126" s="1"/>
      <c r="DV1126" s="1"/>
      <c r="DW1126" s="1"/>
    </row>
    <row r="1127" spans="1:127" ht="15" x14ac:dyDescent="0.2">
      <c r="A1127" s="102">
        <f t="shared" si="599"/>
        <v>46003</v>
      </c>
      <c r="B1127" s="103">
        <f t="shared" si="591"/>
        <v>59.406343740000004</v>
      </c>
      <c r="C1127" s="180">
        <f t="shared" si="609"/>
        <v>53.399296201174877</v>
      </c>
      <c r="D1127" s="104">
        <f t="shared" si="600"/>
        <v>1143.3130000000001</v>
      </c>
      <c r="E1127" s="105">
        <f t="shared" si="586"/>
        <v>1146.575</v>
      </c>
      <c r="F1127" s="106">
        <f t="shared" si="587"/>
        <v>45951</v>
      </c>
      <c r="G1127" s="107">
        <f t="shared" si="592"/>
        <v>2.8531119649648495E-3</v>
      </c>
      <c r="H1127" s="108">
        <f t="shared" si="605"/>
        <v>46013</v>
      </c>
      <c r="I1127" s="108">
        <f t="shared" si="593"/>
        <v>46013</v>
      </c>
      <c r="J1127" s="109">
        <f t="shared" si="601"/>
        <v>21</v>
      </c>
      <c r="K1127" s="109">
        <f t="shared" si="590"/>
        <v>15</v>
      </c>
      <c r="L1127" s="8">
        <f t="shared" si="602"/>
        <v>1.0020370999999999</v>
      </c>
      <c r="M1127" s="110">
        <f t="shared" si="589"/>
        <v>1.00285311</v>
      </c>
      <c r="N1127" s="110">
        <f t="shared" si="610"/>
        <v>1.1004661917857723</v>
      </c>
      <c r="O1127" s="103">
        <f t="shared" si="588"/>
        <v>1.1027079500000001</v>
      </c>
      <c r="P1127" s="103">
        <f t="shared" si="594"/>
        <v>58.883828440000002</v>
      </c>
      <c r="Q1127" s="11">
        <f t="shared" si="608"/>
        <v>0</v>
      </c>
      <c r="R1127" s="30">
        <f t="shared" si="603"/>
        <v>0</v>
      </c>
      <c r="S1127" s="8">
        <f t="shared" si="595"/>
        <v>0</v>
      </c>
      <c r="T1127" s="113">
        <f t="shared" si="604"/>
        <v>0.16</v>
      </c>
      <c r="U1127" s="111">
        <f t="shared" si="611"/>
        <v>15</v>
      </c>
      <c r="V1127" s="111">
        <v>252</v>
      </c>
      <c r="W1127" s="110">
        <f t="shared" si="596"/>
        <v>1.008873664</v>
      </c>
      <c r="X1127" s="103">
        <f t="shared" si="597"/>
        <v>0.52251530000000002</v>
      </c>
      <c r="Y1127" s="103">
        <f t="shared" si="598"/>
        <v>0</v>
      </c>
      <c r="Z1127" s="114" t="str">
        <f t="shared" si="606"/>
        <v>A+J=</v>
      </c>
      <c r="AA1127" s="108">
        <f t="shared" si="607"/>
        <v>46013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4"/>
      <c r="DR1127" s="1"/>
      <c r="DS1127" s="1"/>
      <c r="DT1127" s="1"/>
      <c r="DU1127" s="1"/>
      <c r="DV1127" s="1"/>
      <c r="DW1127" s="1"/>
    </row>
    <row r="1128" spans="1:127" ht="15" x14ac:dyDescent="0.2">
      <c r="A1128" s="102">
        <f t="shared" si="599"/>
        <v>46004</v>
      </c>
      <c r="B1128" s="103">
        <f t="shared" si="591"/>
        <v>59.449407709999996</v>
      </c>
      <c r="C1128" s="180">
        <f t="shared" si="609"/>
        <v>53.399296201174877</v>
      </c>
      <c r="D1128" s="104">
        <f t="shared" si="600"/>
        <v>1143.3130000000001</v>
      </c>
      <c r="E1128" s="105">
        <f t="shared" ref="E1128:E1191" si="612">IF($K1128=1,VLOOKUP($A1127,$AO$10:$AS$165,4),E1127)</f>
        <v>1146.575</v>
      </c>
      <c r="F1128" s="106">
        <f t="shared" ref="F1128:F1191" si="613">IF($K1128=1,VLOOKUP($A1127,$AO$10:$AS$165,5),F1127)</f>
        <v>45951</v>
      </c>
      <c r="G1128" s="107">
        <f t="shared" si="592"/>
        <v>2.8531119649648495E-3</v>
      </c>
      <c r="H1128" s="108">
        <f t="shared" si="605"/>
        <v>46013</v>
      </c>
      <c r="I1128" s="108">
        <f t="shared" si="593"/>
        <v>46013</v>
      </c>
      <c r="J1128" s="109">
        <f t="shared" si="601"/>
        <v>21</v>
      </c>
      <c r="K1128" s="109">
        <f t="shared" si="590"/>
        <v>16</v>
      </c>
      <c r="L1128" s="8">
        <f t="shared" si="602"/>
        <v>1.0021730600000001</v>
      </c>
      <c r="M1128" s="110">
        <f t="shared" si="589"/>
        <v>1.00285311</v>
      </c>
      <c r="N1128" s="110">
        <f t="shared" si="610"/>
        <v>1.1004661917857723</v>
      </c>
      <c r="O1128" s="103">
        <f t="shared" si="588"/>
        <v>1.1028575700000001</v>
      </c>
      <c r="P1128" s="103">
        <f t="shared" si="594"/>
        <v>58.891818039999997</v>
      </c>
      <c r="Q1128" s="11">
        <f t="shared" si="608"/>
        <v>0</v>
      </c>
      <c r="R1128" s="30">
        <f t="shared" si="603"/>
        <v>0</v>
      </c>
      <c r="S1128" s="8">
        <f t="shared" si="595"/>
        <v>0</v>
      </c>
      <c r="T1128" s="113">
        <f t="shared" si="604"/>
        <v>0.16</v>
      </c>
      <c r="U1128" s="111">
        <f t="shared" si="611"/>
        <v>16</v>
      </c>
      <c r="V1128" s="111">
        <v>252</v>
      </c>
      <c r="W1128" s="110">
        <f t="shared" si="596"/>
        <v>1.0094680330000001</v>
      </c>
      <c r="X1128" s="103">
        <f t="shared" si="597"/>
        <v>0.55758967000000004</v>
      </c>
      <c r="Y1128" s="103">
        <f t="shared" si="598"/>
        <v>0</v>
      </c>
      <c r="Z1128" s="114" t="str">
        <f t="shared" si="606"/>
        <v>A+J=</v>
      </c>
      <c r="AA1128" s="108">
        <f t="shared" si="607"/>
        <v>46013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4"/>
      <c r="DR1128" s="1"/>
      <c r="DS1128" s="1"/>
      <c r="DT1128" s="1"/>
      <c r="DU1128" s="1"/>
      <c r="DV1128" s="1"/>
      <c r="DW1128" s="1"/>
    </row>
    <row r="1129" spans="1:127" ht="15" x14ac:dyDescent="0.2">
      <c r="A1129" s="102">
        <f t="shared" si="599"/>
        <v>46005</v>
      </c>
      <c r="B1129" s="103">
        <f t="shared" si="591"/>
        <v>59.449407709999996</v>
      </c>
      <c r="C1129" s="180">
        <f t="shared" si="609"/>
        <v>53.399296201174877</v>
      </c>
      <c r="D1129" s="104">
        <f t="shared" si="600"/>
        <v>1143.3130000000001</v>
      </c>
      <c r="E1129" s="105">
        <f t="shared" si="612"/>
        <v>1146.575</v>
      </c>
      <c r="F1129" s="106">
        <f t="shared" si="613"/>
        <v>45951</v>
      </c>
      <c r="G1129" s="107">
        <f t="shared" si="592"/>
        <v>2.8531119649648495E-3</v>
      </c>
      <c r="H1129" s="108">
        <f t="shared" si="605"/>
        <v>46013</v>
      </c>
      <c r="I1129" s="108">
        <f t="shared" si="593"/>
        <v>46013</v>
      </c>
      <c r="J1129" s="109">
        <f t="shared" si="601"/>
        <v>21</v>
      </c>
      <c r="K1129" s="109">
        <f t="shared" si="590"/>
        <v>16</v>
      </c>
      <c r="L1129" s="8">
        <f t="shared" si="602"/>
        <v>1.0021730600000001</v>
      </c>
      <c r="M1129" s="110">
        <f t="shared" si="589"/>
        <v>1.00285311</v>
      </c>
      <c r="N1129" s="110">
        <f t="shared" si="610"/>
        <v>1.1004661917857723</v>
      </c>
      <c r="O1129" s="103">
        <f t="shared" ref="O1129:O1192" si="614">TRUNC(TRUNC((L1129*N1129),15),8)</f>
        <v>1.1028575700000001</v>
      </c>
      <c r="P1129" s="103">
        <f t="shared" si="594"/>
        <v>58.891818039999997</v>
      </c>
      <c r="Q1129" s="11">
        <f t="shared" si="608"/>
        <v>0</v>
      </c>
      <c r="R1129" s="30">
        <f t="shared" si="603"/>
        <v>0</v>
      </c>
      <c r="S1129" s="8">
        <f t="shared" si="595"/>
        <v>0</v>
      </c>
      <c r="T1129" s="113">
        <f t="shared" si="604"/>
        <v>0.16</v>
      </c>
      <c r="U1129" s="111">
        <f t="shared" si="611"/>
        <v>16</v>
      </c>
      <c r="V1129" s="111">
        <v>252</v>
      </c>
      <c r="W1129" s="110">
        <f t="shared" si="596"/>
        <v>1.0094680330000001</v>
      </c>
      <c r="X1129" s="103">
        <f t="shared" si="597"/>
        <v>0.55758967000000004</v>
      </c>
      <c r="Y1129" s="103">
        <f t="shared" si="598"/>
        <v>0</v>
      </c>
      <c r="Z1129" s="114" t="str">
        <f t="shared" si="606"/>
        <v>A+J=</v>
      </c>
      <c r="AA1129" s="108">
        <f t="shared" si="607"/>
        <v>46013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4"/>
      <c r="DR1129" s="1"/>
      <c r="DS1129" s="1"/>
      <c r="DT1129" s="1"/>
      <c r="DU1129" s="1"/>
      <c r="DV1129" s="1"/>
      <c r="DW1129" s="1"/>
    </row>
    <row r="1130" spans="1:127" ht="15" x14ac:dyDescent="0.2">
      <c r="A1130" s="102">
        <f t="shared" si="599"/>
        <v>46006</v>
      </c>
      <c r="B1130" s="103">
        <f t="shared" si="591"/>
        <v>59.449407709999996</v>
      </c>
      <c r="C1130" s="180">
        <f t="shared" si="609"/>
        <v>53.399296201174877</v>
      </c>
      <c r="D1130" s="104">
        <f t="shared" si="600"/>
        <v>1143.3130000000001</v>
      </c>
      <c r="E1130" s="105">
        <f t="shared" si="612"/>
        <v>1146.575</v>
      </c>
      <c r="F1130" s="106">
        <f t="shared" si="613"/>
        <v>45951</v>
      </c>
      <c r="G1130" s="107">
        <f t="shared" si="592"/>
        <v>2.8531119649648495E-3</v>
      </c>
      <c r="H1130" s="108">
        <f t="shared" si="605"/>
        <v>46013</v>
      </c>
      <c r="I1130" s="108">
        <f t="shared" si="593"/>
        <v>46013</v>
      </c>
      <c r="J1130" s="109">
        <f t="shared" si="601"/>
        <v>21</v>
      </c>
      <c r="K1130" s="109">
        <f t="shared" si="590"/>
        <v>16</v>
      </c>
      <c r="L1130" s="8">
        <f t="shared" si="602"/>
        <v>1.0021730600000001</v>
      </c>
      <c r="M1130" s="110">
        <f t="shared" ref="M1130:M1193" si="615">IF(I1130&gt;I1129,L1129,M1129)</f>
        <v>1.00285311</v>
      </c>
      <c r="N1130" s="110">
        <f t="shared" si="610"/>
        <v>1.1004661917857723</v>
      </c>
      <c r="O1130" s="103">
        <f t="shared" si="614"/>
        <v>1.1028575700000001</v>
      </c>
      <c r="P1130" s="103">
        <f t="shared" si="594"/>
        <v>58.891818039999997</v>
      </c>
      <c r="Q1130" s="11">
        <f t="shared" si="608"/>
        <v>0</v>
      </c>
      <c r="R1130" s="30">
        <f t="shared" si="603"/>
        <v>0</v>
      </c>
      <c r="S1130" s="8">
        <f t="shared" si="595"/>
        <v>0</v>
      </c>
      <c r="T1130" s="113">
        <f t="shared" si="604"/>
        <v>0.16</v>
      </c>
      <c r="U1130" s="111">
        <f t="shared" si="611"/>
        <v>16</v>
      </c>
      <c r="V1130" s="111">
        <v>252</v>
      </c>
      <c r="W1130" s="110">
        <f t="shared" si="596"/>
        <v>1.0094680330000001</v>
      </c>
      <c r="X1130" s="103">
        <f t="shared" si="597"/>
        <v>0.55758967000000004</v>
      </c>
      <c r="Y1130" s="103">
        <f t="shared" si="598"/>
        <v>0</v>
      </c>
      <c r="Z1130" s="114" t="str">
        <f t="shared" si="606"/>
        <v>A+J=</v>
      </c>
      <c r="AA1130" s="108">
        <f t="shared" si="607"/>
        <v>46013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4"/>
      <c r="DR1130" s="1"/>
      <c r="DS1130" s="1"/>
      <c r="DT1130" s="1"/>
      <c r="DU1130" s="1"/>
      <c r="DV1130" s="1"/>
      <c r="DW1130" s="1"/>
    </row>
    <row r="1131" spans="1:127" ht="15" x14ac:dyDescent="0.2">
      <c r="A1131" s="102">
        <f t="shared" si="599"/>
        <v>46007</v>
      </c>
      <c r="B1131" s="103">
        <f t="shared" si="591"/>
        <v>59.492502399999999</v>
      </c>
      <c r="C1131" s="180">
        <f t="shared" si="609"/>
        <v>53.399296201174877</v>
      </c>
      <c r="D1131" s="104">
        <f t="shared" si="600"/>
        <v>1143.3130000000001</v>
      </c>
      <c r="E1131" s="105">
        <f t="shared" si="612"/>
        <v>1146.575</v>
      </c>
      <c r="F1131" s="106">
        <f t="shared" si="613"/>
        <v>45951</v>
      </c>
      <c r="G1131" s="107">
        <f t="shared" si="592"/>
        <v>2.8531119649648495E-3</v>
      </c>
      <c r="H1131" s="108">
        <f t="shared" si="605"/>
        <v>46013</v>
      </c>
      <c r="I1131" s="108">
        <f t="shared" si="593"/>
        <v>46013</v>
      </c>
      <c r="J1131" s="109">
        <f t="shared" si="601"/>
        <v>21</v>
      </c>
      <c r="K1131" s="109">
        <f t="shared" si="590"/>
        <v>17</v>
      </c>
      <c r="L1131" s="8">
        <f t="shared" si="602"/>
        <v>1.0023090299999999</v>
      </c>
      <c r="M1131" s="110">
        <f t="shared" si="615"/>
        <v>1.00285311</v>
      </c>
      <c r="N1131" s="110">
        <f t="shared" si="610"/>
        <v>1.1004661917857723</v>
      </c>
      <c r="O1131" s="103">
        <f t="shared" si="614"/>
        <v>1.1030072</v>
      </c>
      <c r="P1131" s="103">
        <f t="shared" si="594"/>
        <v>58.899808180000001</v>
      </c>
      <c r="Q1131" s="11">
        <f t="shared" si="608"/>
        <v>0</v>
      </c>
      <c r="R1131" s="30">
        <f t="shared" si="603"/>
        <v>0</v>
      </c>
      <c r="S1131" s="8">
        <f t="shared" si="595"/>
        <v>0</v>
      </c>
      <c r="T1131" s="113">
        <f t="shared" si="604"/>
        <v>0.16</v>
      </c>
      <c r="U1131" s="111">
        <f t="shared" si="611"/>
        <v>17</v>
      </c>
      <c r="V1131" s="111">
        <v>252</v>
      </c>
      <c r="W1131" s="110">
        <f t="shared" si="596"/>
        <v>1.0100627529999999</v>
      </c>
      <c r="X1131" s="103">
        <f t="shared" si="597"/>
        <v>0.59269422000000005</v>
      </c>
      <c r="Y1131" s="103">
        <f t="shared" si="598"/>
        <v>0</v>
      </c>
      <c r="Z1131" s="114" t="str">
        <f t="shared" si="606"/>
        <v>A+J=</v>
      </c>
      <c r="AA1131" s="108">
        <f t="shared" si="607"/>
        <v>46013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4"/>
      <c r="DR1131" s="1"/>
      <c r="DS1131" s="1"/>
      <c r="DT1131" s="1"/>
      <c r="DU1131" s="1"/>
      <c r="DV1131" s="1"/>
      <c r="DW1131" s="1"/>
    </row>
    <row r="1132" spans="1:127" ht="15" x14ac:dyDescent="0.2">
      <c r="A1132" s="102">
        <f t="shared" si="599"/>
        <v>46008</v>
      </c>
      <c r="B1132" s="103">
        <f t="shared" si="591"/>
        <v>59.535628270000004</v>
      </c>
      <c r="C1132" s="180">
        <f t="shared" si="609"/>
        <v>53.399296201174877</v>
      </c>
      <c r="D1132" s="104">
        <f t="shared" si="600"/>
        <v>1143.3130000000001</v>
      </c>
      <c r="E1132" s="105">
        <f t="shared" si="612"/>
        <v>1146.575</v>
      </c>
      <c r="F1132" s="106">
        <f t="shared" si="613"/>
        <v>45951</v>
      </c>
      <c r="G1132" s="107">
        <f t="shared" si="592"/>
        <v>2.8531119649648495E-3</v>
      </c>
      <c r="H1132" s="108">
        <f t="shared" si="605"/>
        <v>46013</v>
      </c>
      <c r="I1132" s="108">
        <f t="shared" si="593"/>
        <v>46013</v>
      </c>
      <c r="J1132" s="109">
        <f t="shared" si="601"/>
        <v>21</v>
      </c>
      <c r="K1132" s="109">
        <f t="shared" ref="K1132:K1195" si="616">(J1132-(NETWORKDAYS(A1132,I1132,AD$171:AD$502)-1))</f>
        <v>18</v>
      </c>
      <c r="L1132" s="8">
        <f t="shared" si="602"/>
        <v>1.0024450199999999</v>
      </c>
      <c r="M1132" s="110">
        <f t="shared" si="615"/>
        <v>1.00285311</v>
      </c>
      <c r="N1132" s="110">
        <f t="shared" si="610"/>
        <v>1.1004661917857723</v>
      </c>
      <c r="O1132" s="103">
        <f t="shared" si="614"/>
        <v>1.10315685</v>
      </c>
      <c r="P1132" s="103">
        <f t="shared" si="594"/>
        <v>58.90779938</v>
      </c>
      <c r="Q1132" s="11">
        <f t="shared" si="608"/>
        <v>0</v>
      </c>
      <c r="R1132" s="30">
        <f t="shared" si="603"/>
        <v>0</v>
      </c>
      <c r="S1132" s="8">
        <f t="shared" si="595"/>
        <v>0</v>
      </c>
      <c r="T1132" s="113">
        <f t="shared" si="604"/>
        <v>0.16</v>
      </c>
      <c r="U1132" s="111">
        <f t="shared" si="611"/>
        <v>18</v>
      </c>
      <c r="V1132" s="111">
        <v>252</v>
      </c>
      <c r="W1132" s="110">
        <f t="shared" si="596"/>
        <v>1.0106578230000001</v>
      </c>
      <c r="X1132" s="103">
        <f t="shared" si="597"/>
        <v>0.62782888999999997</v>
      </c>
      <c r="Y1132" s="103">
        <f t="shared" si="598"/>
        <v>0</v>
      </c>
      <c r="Z1132" s="114" t="str">
        <f t="shared" si="606"/>
        <v>A+J=</v>
      </c>
      <c r="AA1132" s="108">
        <f t="shared" si="607"/>
        <v>46013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4"/>
      <c r="DR1132" s="1"/>
      <c r="DS1132" s="1"/>
      <c r="DT1132" s="1"/>
      <c r="DU1132" s="1"/>
      <c r="DV1132" s="1"/>
      <c r="DW1132" s="1"/>
    </row>
    <row r="1133" spans="1:127" ht="15" x14ac:dyDescent="0.2">
      <c r="A1133" s="102">
        <f t="shared" si="599"/>
        <v>46009</v>
      </c>
      <c r="B1133" s="103">
        <f t="shared" si="591"/>
        <v>59.578785429999996</v>
      </c>
      <c r="C1133" s="180">
        <f t="shared" si="609"/>
        <v>53.399296201174877</v>
      </c>
      <c r="D1133" s="104">
        <f t="shared" si="600"/>
        <v>1143.3130000000001</v>
      </c>
      <c r="E1133" s="105">
        <f t="shared" si="612"/>
        <v>1146.575</v>
      </c>
      <c r="F1133" s="106">
        <f t="shared" si="613"/>
        <v>45951</v>
      </c>
      <c r="G1133" s="107">
        <f t="shared" si="592"/>
        <v>2.8531119649648495E-3</v>
      </c>
      <c r="H1133" s="108">
        <f t="shared" si="605"/>
        <v>46013</v>
      </c>
      <c r="I1133" s="108">
        <f t="shared" si="593"/>
        <v>46013</v>
      </c>
      <c r="J1133" s="109">
        <f t="shared" si="601"/>
        <v>21</v>
      </c>
      <c r="K1133" s="109">
        <f t="shared" si="616"/>
        <v>19</v>
      </c>
      <c r="L1133" s="8">
        <f t="shared" si="602"/>
        <v>1.00258103</v>
      </c>
      <c r="M1133" s="110">
        <f t="shared" si="615"/>
        <v>1.00285311</v>
      </c>
      <c r="N1133" s="110">
        <f t="shared" si="610"/>
        <v>1.1004661917857723</v>
      </c>
      <c r="O1133" s="103">
        <f t="shared" si="614"/>
        <v>1.1033065200000001</v>
      </c>
      <c r="P1133" s="103">
        <f t="shared" si="594"/>
        <v>58.915791659999996</v>
      </c>
      <c r="Q1133" s="11">
        <f t="shared" si="608"/>
        <v>0</v>
      </c>
      <c r="R1133" s="30">
        <f t="shared" si="603"/>
        <v>0</v>
      </c>
      <c r="S1133" s="8">
        <f t="shared" si="595"/>
        <v>0</v>
      </c>
      <c r="T1133" s="113">
        <f t="shared" si="604"/>
        <v>0.16</v>
      </c>
      <c r="U1133" s="111">
        <f t="shared" si="611"/>
        <v>19</v>
      </c>
      <c r="V1133" s="111">
        <v>252</v>
      </c>
      <c r="W1133" s="110">
        <f t="shared" si="596"/>
        <v>1.0112532439999999</v>
      </c>
      <c r="X1133" s="103">
        <f t="shared" si="597"/>
        <v>0.66299377000000004</v>
      </c>
      <c r="Y1133" s="103">
        <f t="shared" si="598"/>
        <v>0</v>
      </c>
      <c r="Z1133" s="114" t="str">
        <f t="shared" si="606"/>
        <v>A+J=</v>
      </c>
      <c r="AA1133" s="108">
        <f t="shared" si="607"/>
        <v>46013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4"/>
      <c r="DR1133" s="1"/>
      <c r="DS1133" s="1"/>
      <c r="DT1133" s="1"/>
      <c r="DU1133" s="1"/>
      <c r="DV1133" s="1"/>
      <c r="DW1133" s="1"/>
    </row>
    <row r="1134" spans="1:127" ht="15" x14ac:dyDescent="0.2">
      <c r="A1134" s="102">
        <f t="shared" si="599"/>
        <v>46010</v>
      </c>
      <c r="B1134" s="103">
        <f t="shared" si="591"/>
        <v>59.621974340000001</v>
      </c>
      <c r="C1134" s="180">
        <f t="shared" si="609"/>
        <v>53.399296201174877</v>
      </c>
      <c r="D1134" s="104">
        <f t="shared" si="600"/>
        <v>1143.3130000000001</v>
      </c>
      <c r="E1134" s="105">
        <f t="shared" si="612"/>
        <v>1146.575</v>
      </c>
      <c r="F1134" s="106">
        <f t="shared" si="613"/>
        <v>45951</v>
      </c>
      <c r="G1134" s="107">
        <f t="shared" si="592"/>
        <v>2.8531119649648495E-3</v>
      </c>
      <c r="H1134" s="108">
        <f t="shared" si="605"/>
        <v>46013</v>
      </c>
      <c r="I1134" s="108">
        <f t="shared" si="593"/>
        <v>46013</v>
      </c>
      <c r="J1134" s="109">
        <f t="shared" si="601"/>
        <v>21</v>
      </c>
      <c r="K1134" s="109">
        <f t="shared" si="616"/>
        <v>20</v>
      </c>
      <c r="L1134" s="8">
        <f t="shared" si="602"/>
        <v>1.0027170599999999</v>
      </c>
      <c r="M1134" s="110">
        <f t="shared" si="615"/>
        <v>1.00285311</v>
      </c>
      <c r="N1134" s="110">
        <f t="shared" si="610"/>
        <v>1.1004661917857723</v>
      </c>
      <c r="O1134" s="103">
        <f t="shared" si="614"/>
        <v>1.10345622</v>
      </c>
      <c r="P1134" s="103">
        <f t="shared" si="594"/>
        <v>58.923785530000004</v>
      </c>
      <c r="Q1134" s="11">
        <f t="shared" si="608"/>
        <v>0</v>
      </c>
      <c r="R1134" s="30">
        <f t="shared" si="603"/>
        <v>0</v>
      </c>
      <c r="S1134" s="8">
        <f t="shared" si="595"/>
        <v>0</v>
      </c>
      <c r="T1134" s="113">
        <f t="shared" si="604"/>
        <v>0.16</v>
      </c>
      <c r="U1134" s="111">
        <f t="shared" si="611"/>
        <v>20</v>
      </c>
      <c r="V1134" s="111">
        <v>252</v>
      </c>
      <c r="W1134" s="110">
        <f t="shared" si="596"/>
        <v>1.0118490149999999</v>
      </c>
      <c r="X1134" s="103">
        <f t="shared" si="597"/>
        <v>0.69818880999999999</v>
      </c>
      <c r="Y1134" s="103">
        <f t="shared" si="598"/>
        <v>0</v>
      </c>
      <c r="Z1134" s="114" t="str">
        <f t="shared" si="606"/>
        <v>A+J=</v>
      </c>
      <c r="AA1134" s="108">
        <f t="shared" si="607"/>
        <v>46013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4"/>
      <c r="DR1134" s="1"/>
      <c r="DS1134" s="1"/>
      <c r="DT1134" s="1"/>
      <c r="DU1134" s="1"/>
      <c r="DV1134" s="1"/>
      <c r="DW1134" s="1"/>
    </row>
    <row r="1135" spans="1:127" ht="15" x14ac:dyDescent="0.2">
      <c r="A1135" s="102">
        <f t="shared" si="599"/>
        <v>46011</v>
      </c>
      <c r="B1135" s="103">
        <f t="shared" si="591"/>
        <v>59.66519461</v>
      </c>
      <c r="C1135" s="180">
        <f t="shared" si="609"/>
        <v>53.399296201174877</v>
      </c>
      <c r="D1135" s="104">
        <f t="shared" si="600"/>
        <v>1143.3130000000001</v>
      </c>
      <c r="E1135" s="105">
        <f t="shared" si="612"/>
        <v>1146.575</v>
      </c>
      <c r="F1135" s="106">
        <f t="shared" si="613"/>
        <v>45951</v>
      </c>
      <c r="G1135" s="107">
        <f t="shared" si="592"/>
        <v>2.8531119649648495E-3</v>
      </c>
      <c r="H1135" s="108">
        <f t="shared" si="605"/>
        <v>46042</v>
      </c>
      <c r="I1135" s="108">
        <f t="shared" si="593"/>
        <v>46013</v>
      </c>
      <c r="J1135" s="109">
        <f t="shared" si="601"/>
        <v>21</v>
      </c>
      <c r="K1135" s="109">
        <f t="shared" si="616"/>
        <v>21</v>
      </c>
      <c r="L1135" s="8">
        <f t="shared" si="602"/>
        <v>1.00285311</v>
      </c>
      <c r="M1135" s="110">
        <f t="shared" si="615"/>
        <v>1.00285311</v>
      </c>
      <c r="N1135" s="110">
        <f t="shared" si="610"/>
        <v>1.1004661917857723</v>
      </c>
      <c r="O1135" s="103">
        <f t="shared" si="614"/>
        <v>1.10360594</v>
      </c>
      <c r="P1135" s="103">
        <f t="shared" si="594"/>
        <v>58.93178047</v>
      </c>
      <c r="Q1135" s="11">
        <f t="shared" si="608"/>
        <v>0</v>
      </c>
      <c r="R1135" s="30">
        <f t="shared" si="603"/>
        <v>0</v>
      </c>
      <c r="S1135" s="8">
        <f t="shared" si="595"/>
        <v>0</v>
      </c>
      <c r="T1135" s="113">
        <f t="shared" si="604"/>
        <v>0.16</v>
      </c>
      <c r="U1135" s="111">
        <f t="shared" si="611"/>
        <v>21</v>
      </c>
      <c r="V1135" s="111">
        <v>252</v>
      </c>
      <c r="W1135" s="110">
        <f t="shared" si="596"/>
        <v>1.0124451379999999</v>
      </c>
      <c r="X1135" s="103">
        <f t="shared" si="597"/>
        <v>0.73341414000000005</v>
      </c>
      <c r="Y1135" s="103">
        <f t="shared" si="598"/>
        <v>0</v>
      </c>
      <c r="Z1135" s="114" t="str">
        <f t="shared" si="606"/>
        <v>A+J=</v>
      </c>
      <c r="AA1135" s="108">
        <f t="shared" si="607"/>
        <v>46013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4"/>
      <c r="DR1135" s="1"/>
      <c r="DS1135" s="1"/>
      <c r="DT1135" s="1"/>
      <c r="DU1135" s="1"/>
      <c r="DV1135" s="1"/>
      <c r="DW1135" s="1"/>
    </row>
    <row r="1136" spans="1:127" ht="15" x14ac:dyDescent="0.2">
      <c r="A1136" s="102">
        <f t="shared" si="599"/>
        <v>46012</v>
      </c>
      <c r="B1136" s="103">
        <f t="shared" si="591"/>
        <v>59.66519461</v>
      </c>
      <c r="C1136" s="180">
        <f t="shared" si="609"/>
        <v>53.399296201174877</v>
      </c>
      <c r="D1136" s="104">
        <f t="shared" si="600"/>
        <v>1143.3130000000001</v>
      </c>
      <c r="E1136" s="105">
        <f t="shared" si="612"/>
        <v>1146.575</v>
      </c>
      <c r="F1136" s="106">
        <f t="shared" si="613"/>
        <v>45951</v>
      </c>
      <c r="G1136" s="107">
        <f t="shared" si="592"/>
        <v>2.8531119649648495E-3</v>
      </c>
      <c r="H1136" s="108">
        <f t="shared" si="605"/>
        <v>46042</v>
      </c>
      <c r="I1136" s="108">
        <f t="shared" si="593"/>
        <v>46013</v>
      </c>
      <c r="J1136" s="109">
        <f t="shared" si="601"/>
        <v>21</v>
      </c>
      <c r="K1136" s="109">
        <f t="shared" si="616"/>
        <v>21</v>
      </c>
      <c r="L1136" s="8">
        <f t="shared" si="602"/>
        <v>1.00285311</v>
      </c>
      <c r="M1136" s="110">
        <f t="shared" si="615"/>
        <v>1.00285311</v>
      </c>
      <c r="N1136" s="110">
        <f t="shared" si="610"/>
        <v>1.1004661917857723</v>
      </c>
      <c r="O1136" s="103">
        <f t="shared" si="614"/>
        <v>1.10360594</v>
      </c>
      <c r="P1136" s="103">
        <f t="shared" si="594"/>
        <v>58.93178047</v>
      </c>
      <c r="Q1136" s="11">
        <f t="shared" si="608"/>
        <v>0</v>
      </c>
      <c r="R1136" s="30">
        <f t="shared" si="603"/>
        <v>0</v>
      </c>
      <c r="S1136" s="8">
        <f t="shared" si="595"/>
        <v>0</v>
      </c>
      <c r="T1136" s="113">
        <f t="shared" si="604"/>
        <v>0.16</v>
      </c>
      <c r="U1136" s="111">
        <f t="shared" si="611"/>
        <v>21</v>
      </c>
      <c r="V1136" s="111">
        <v>252</v>
      </c>
      <c r="W1136" s="110">
        <f t="shared" si="596"/>
        <v>1.0124451379999999</v>
      </c>
      <c r="X1136" s="103">
        <f t="shared" si="597"/>
        <v>0.73341414000000005</v>
      </c>
      <c r="Y1136" s="103">
        <f t="shared" si="598"/>
        <v>0</v>
      </c>
      <c r="Z1136" s="114" t="str">
        <f t="shared" si="606"/>
        <v>A+J=</v>
      </c>
      <c r="AA1136" s="108">
        <f t="shared" si="607"/>
        <v>46013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4"/>
      <c r="DR1136" s="1"/>
      <c r="DS1136" s="1"/>
      <c r="DT1136" s="1"/>
      <c r="DU1136" s="1"/>
      <c r="DV1136" s="1"/>
      <c r="DW1136" s="1"/>
    </row>
    <row r="1137" spans="1:127" ht="15" x14ac:dyDescent="0.2">
      <c r="A1137" s="102">
        <f t="shared" si="599"/>
        <v>46013</v>
      </c>
      <c r="B1137" s="103">
        <f t="shared" si="591"/>
        <v>59.66519461</v>
      </c>
      <c r="C1137" s="180">
        <f t="shared" si="609"/>
        <v>53.399296201174877</v>
      </c>
      <c r="D1137" s="104">
        <f t="shared" si="600"/>
        <v>1143.3130000000001</v>
      </c>
      <c r="E1137" s="105">
        <f t="shared" si="612"/>
        <v>1146.575</v>
      </c>
      <c r="F1137" s="106">
        <f t="shared" si="613"/>
        <v>45951</v>
      </c>
      <c r="G1137" s="107">
        <f t="shared" si="592"/>
        <v>2.8531119649648495E-3</v>
      </c>
      <c r="H1137" s="108">
        <f t="shared" si="605"/>
        <v>46042</v>
      </c>
      <c r="I1137" s="108">
        <f t="shared" si="593"/>
        <v>46013</v>
      </c>
      <c r="J1137" s="109">
        <f t="shared" si="601"/>
        <v>21</v>
      </c>
      <c r="K1137" s="109">
        <f t="shared" si="616"/>
        <v>21</v>
      </c>
      <c r="L1137" s="8">
        <f t="shared" si="602"/>
        <v>1.00285311</v>
      </c>
      <c r="M1137" s="110">
        <f t="shared" si="615"/>
        <v>1.00285311</v>
      </c>
      <c r="N1137" s="110">
        <f t="shared" si="610"/>
        <v>1.1004661917857723</v>
      </c>
      <c r="O1137" s="103">
        <f t="shared" si="614"/>
        <v>1.10360594</v>
      </c>
      <c r="P1137" s="103">
        <f t="shared" si="594"/>
        <v>58.93178047</v>
      </c>
      <c r="Q1137" s="11">
        <f t="shared" si="608"/>
        <v>37</v>
      </c>
      <c r="R1137" s="30">
        <f t="shared" si="603"/>
        <v>0.21043400000000001</v>
      </c>
      <c r="S1137" s="8">
        <f t="shared" si="595"/>
        <v>12.40125029</v>
      </c>
      <c r="T1137" s="113">
        <f t="shared" si="604"/>
        <v>0.16</v>
      </c>
      <c r="U1137" s="111">
        <f t="shared" si="611"/>
        <v>21</v>
      </c>
      <c r="V1137" s="111">
        <v>252</v>
      </c>
      <c r="W1137" s="110">
        <f t="shared" si="596"/>
        <v>1.0124451379999999</v>
      </c>
      <c r="X1137" s="103">
        <f t="shared" si="597"/>
        <v>0.73341414000000005</v>
      </c>
      <c r="Y1137" s="103">
        <f t="shared" si="598"/>
        <v>13.134664430000001</v>
      </c>
      <c r="Z1137" s="114" t="str">
        <f t="shared" si="606"/>
        <v>A+J=</v>
      </c>
      <c r="AA1137" s="108">
        <f t="shared" si="607"/>
        <v>46013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4"/>
      <c r="DR1137" s="1"/>
      <c r="DS1137" s="1"/>
      <c r="DT1137" s="1"/>
      <c r="DU1137" s="1"/>
      <c r="DV1137" s="1"/>
      <c r="DW1137" s="1"/>
    </row>
    <row r="1138" spans="1:127" ht="15" x14ac:dyDescent="0.2">
      <c r="A1138" s="102">
        <f t="shared" si="599"/>
        <v>46014</v>
      </c>
      <c r="B1138" s="103">
        <f t="shared" si="591"/>
        <v>46.564924820000002</v>
      </c>
      <c r="C1138" s="180">
        <f t="shared" si="609"/>
        <v>42.162268707466389</v>
      </c>
      <c r="D1138" s="104">
        <f t="shared" si="600"/>
        <v>1143.3130000000001</v>
      </c>
      <c r="E1138" s="105">
        <f t="shared" si="612"/>
        <v>1146.575</v>
      </c>
      <c r="F1138" s="106">
        <f t="shared" si="613"/>
        <v>45983</v>
      </c>
      <c r="G1138" s="107">
        <f t="shared" si="592"/>
        <v>2.8531119649648495E-3</v>
      </c>
      <c r="H1138" s="108">
        <f t="shared" si="605"/>
        <v>46042</v>
      </c>
      <c r="I1138" s="108">
        <f t="shared" si="593"/>
        <v>46042</v>
      </c>
      <c r="J1138" s="109">
        <f t="shared" si="601"/>
        <v>19</v>
      </c>
      <c r="K1138" s="109">
        <f t="shared" si="616"/>
        <v>1</v>
      </c>
      <c r="L1138" s="8">
        <f t="shared" si="602"/>
        <v>1.0001499599999999</v>
      </c>
      <c r="M1138" s="110">
        <f t="shared" si="615"/>
        <v>1.00285311</v>
      </c>
      <c r="N1138" s="110">
        <f t="shared" si="610"/>
        <v>1.1036059428822182</v>
      </c>
      <c r="O1138" s="103">
        <f t="shared" si="614"/>
        <v>1.1037714300000001</v>
      </c>
      <c r="P1138" s="103">
        <f t="shared" si="594"/>
        <v>46.53750762</v>
      </c>
      <c r="Q1138" s="11">
        <f t="shared" si="608"/>
        <v>0</v>
      </c>
      <c r="R1138" s="30">
        <f t="shared" si="603"/>
        <v>0</v>
      </c>
      <c r="S1138" s="8">
        <f t="shared" si="595"/>
        <v>0</v>
      </c>
      <c r="T1138" s="113">
        <f t="shared" si="604"/>
        <v>0.16</v>
      </c>
      <c r="U1138" s="111">
        <f t="shared" si="611"/>
        <v>1</v>
      </c>
      <c r="V1138" s="111">
        <v>252</v>
      </c>
      <c r="W1138" s="110">
        <f t="shared" si="596"/>
        <v>1.0005891419999999</v>
      </c>
      <c r="X1138" s="103">
        <f t="shared" si="597"/>
        <v>2.7417199999999999E-2</v>
      </c>
      <c r="Y1138" s="103">
        <f t="shared" si="598"/>
        <v>0</v>
      </c>
      <c r="Z1138" s="114" t="str">
        <f t="shared" si="606"/>
        <v>A+J=</v>
      </c>
      <c r="AA1138" s="108">
        <f t="shared" si="607"/>
        <v>46042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4"/>
      <c r="DR1138" s="1"/>
      <c r="DS1138" s="1"/>
      <c r="DT1138" s="1"/>
      <c r="DU1138" s="1"/>
      <c r="DV1138" s="1"/>
      <c r="DW1138" s="1"/>
    </row>
    <row r="1139" spans="1:127" ht="15" x14ac:dyDescent="0.2">
      <c r="A1139" s="102">
        <f t="shared" si="599"/>
        <v>46015</v>
      </c>
      <c r="B1139" s="103">
        <f t="shared" si="591"/>
        <v>46.599345039999996</v>
      </c>
      <c r="C1139" s="180">
        <f t="shared" si="609"/>
        <v>42.162268707466389</v>
      </c>
      <c r="D1139" s="104">
        <f t="shared" si="600"/>
        <v>1143.3130000000001</v>
      </c>
      <c r="E1139" s="105">
        <f t="shared" si="612"/>
        <v>1146.575</v>
      </c>
      <c r="F1139" s="106">
        <f t="shared" si="613"/>
        <v>45983</v>
      </c>
      <c r="G1139" s="107">
        <f t="shared" si="592"/>
        <v>2.8531119649648495E-3</v>
      </c>
      <c r="H1139" s="108">
        <f t="shared" si="605"/>
        <v>46042</v>
      </c>
      <c r="I1139" s="108">
        <f t="shared" si="593"/>
        <v>46042</v>
      </c>
      <c r="J1139" s="109">
        <f t="shared" si="601"/>
        <v>19</v>
      </c>
      <c r="K1139" s="109">
        <f t="shared" si="616"/>
        <v>2</v>
      </c>
      <c r="L1139" s="8">
        <f t="shared" si="602"/>
        <v>1.0002999400000001</v>
      </c>
      <c r="M1139" s="110">
        <f t="shared" si="615"/>
        <v>1.00285311</v>
      </c>
      <c r="N1139" s="110">
        <f t="shared" si="610"/>
        <v>1.1036059428822182</v>
      </c>
      <c r="O1139" s="103">
        <f t="shared" si="614"/>
        <v>1.10393695</v>
      </c>
      <c r="P1139" s="103">
        <f t="shared" si="594"/>
        <v>46.544486319999997</v>
      </c>
      <c r="Q1139" s="11">
        <f t="shared" si="608"/>
        <v>0</v>
      </c>
      <c r="R1139" s="30">
        <f t="shared" si="603"/>
        <v>0</v>
      </c>
      <c r="S1139" s="8">
        <f t="shared" si="595"/>
        <v>0</v>
      </c>
      <c r="T1139" s="113">
        <f t="shared" si="604"/>
        <v>0.16</v>
      </c>
      <c r="U1139" s="111">
        <f t="shared" si="611"/>
        <v>2</v>
      </c>
      <c r="V1139" s="111">
        <v>252</v>
      </c>
      <c r="W1139" s="110">
        <f t="shared" si="596"/>
        <v>1.0011786300000001</v>
      </c>
      <c r="X1139" s="103">
        <f t="shared" si="597"/>
        <v>5.485872E-2</v>
      </c>
      <c r="Y1139" s="103">
        <f t="shared" si="598"/>
        <v>0</v>
      </c>
      <c r="Z1139" s="114" t="str">
        <f t="shared" si="606"/>
        <v>A+J=</v>
      </c>
      <c r="AA1139" s="108">
        <f t="shared" si="607"/>
        <v>46042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4"/>
      <c r="DR1139" s="1"/>
      <c r="DS1139" s="1"/>
      <c r="DT1139" s="1"/>
      <c r="DU1139" s="1"/>
      <c r="DV1139" s="1"/>
      <c r="DW1139" s="1"/>
    </row>
    <row r="1140" spans="1:127" ht="15" x14ac:dyDescent="0.2">
      <c r="A1140" s="102">
        <f t="shared" si="599"/>
        <v>46016</v>
      </c>
      <c r="B1140" s="103">
        <f t="shared" si="591"/>
        <v>46.633791430000002</v>
      </c>
      <c r="C1140" s="180">
        <f t="shared" si="609"/>
        <v>42.162268707466389</v>
      </c>
      <c r="D1140" s="104">
        <f t="shared" si="600"/>
        <v>1143.3130000000001</v>
      </c>
      <c r="E1140" s="105">
        <f t="shared" si="612"/>
        <v>1146.575</v>
      </c>
      <c r="F1140" s="106">
        <f t="shared" si="613"/>
        <v>45983</v>
      </c>
      <c r="G1140" s="107">
        <f t="shared" si="592"/>
        <v>2.8531119649648495E-3</v>
      </c>
      <c r="H1140" s="108">
        <f t="shared" si="605"/>
        <v>46042</v>
      </c>
      <c r="I1140" s="108">
        <f t="shared" si="593"/>
        <v>46042</v>
      </c>
      <c r="J1140" s="109">
        <f t="shared" si="601"/>
        <v>19</v>
      </c>
      <c r="K1140" s="109">
        <f t="shared" si="616"/>
        <v>3</v>
      </c>
      <c r="L1140" s="8">
        <f t="shared" si="602"/>
        <v>1.0004499499999999</v>
      </c>
      <c r="M1140" s="110">
        <f t="shared" si="615"/>
        <v>1.00285311</v>
      </c>
      <c r="N1140" s="110">
        <f t="shared" si="610"/>
        <v>1.1036059428822182</v>
      </c>
      <c r="O1140" s="103">
        <f t="shared" si="614"/>
        <v>1.1041025099999999</v>
      </c>
      <c r="P1140" s="103">
        <f t="shared" si="594"/>
        <v>46.551466699999999</v>
      </c>
      <c r="Q1140" s="11">
        <f t="shared" si="608"/>
        <v>0</v>
      </c>
      <c r="R1140" s="30">
        <f t="shared" si="603"/>
        <v>0</v>
      </c>
      <c r="S1140" s="8">
        <f t="shared" si="595"/>
        <v>0</v>
      </c>
      <c r="T1140" s="113">
        <f t="shared" si="604"/>
        <v>0.16</v>
      </c>
      <c r="U1140" s="111">
        <f t="shared" si="611"/>
        <v>3</v>
      </c>
      <c r="V1140" s="111">
        <v>252</v>
      </c>
      <c r="W1140" s="110">
        <f t="shared" si="596"/>
        <v>1.001768467</v>
      </c>
      <c r="X1140" s="103">
        <f t="shared" si="597"/>
        <v>8.2324729999999999E-2</v>
      </c>
      <c r="Y1140" s="103">
        <f t="shared" si="598"/>
        <v>0</v>
      </c>
      <c r="Z1140" s="114" t="str">
        <f t="shared" si="606"/>
        <v>A+J=</v>
      </c>
      <c r="AA1140" s="108">
        <f t="shared" si="607"/>
        <v>46042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4"/>
      <c r="DR1140" s="1"/>
      <c r="DS1140" s="1"/>
      <c r="DT1140" s="1"/>
      <c r="DU1140" s="1"/>
      <c r="DV1140" s="1"/>
      <c r="DW1140" s="1"/>
    </row>
    <row r="1141" spans="1:127" ht="15" x14ac:dyDescent="0.2">
      <c r="A1141" s="102">
        <f t="shared" si="599"/>
        <v>46017</v>
      </c>
      <c r="B1141" s="103">
        <f t="shared" si="591"/>
        <v>46.633791430000002</v>
      </c>
      <c r="C1141" s="180">
        <f t="shared" si="609"/>
        <v>42.162268707466389</v>
      </c>
      <c r="D1141" s="104">
        <f t="shared" si="600"/>
        <v>1143.3130000000001</v>
      </c>
      <c r="E1141" s="105">
        <f t="shared" si="612"/>
        <v>1146.575</v>
      </c>
      <c r="F1141" s="106">
        <f t="shared" si="613"/>
        <v>45983</v>
      </c>
      <c r="G1141" s="107">
        <f t="shared" si="592"/>
        <v>2.8531119649648495E-3</v>
      </c>
      <c r="H1141" s="108">
        <f t="shared" si="605"/>
        <v>46042</v>
      </c>
      <c r="I1141" s="108">
        <f t="shared" si="593"/>
        <v>46042</v>
      </c>
      <c r="J1141" s="109">
        <f t="shared" si="601"/>
        <v>19</v>
      </c>
      <c r="K1141" s="109">
        <f t="shared" si="616"/>
        <v>3</v>
      </c>
      <c r="L1141" s="8">
        <f t="shared" si="602"/>
        <v>1.0004499499999999</v>
      </c>
      <c r="M1141" s="110">
        <f t="shared" si="615"/>
        <v>1.00285311</v>
      </c>
      <c r="N1141" s="110">
        <f t="shared" si="610"/>
        <v>1.1036059428822182</v>
      </c>
      <c r="O1141" s="103">
        <f t="shared" si="614"/>
        <v>1.1041025099999999</v>
      </c>
      <c r="P1141" s="103">
        <f t="shared" si="594"/>
        <v>46.551466699999999</v>
      </c>
      <c r="Q1141" s="11">
        <f t="shared" si="608"/>
        <v>0</v>
      </c>
      <c r="R1141" s="30">
        <f t="shared" si="603"/>
        <v>0</v>
      </c>
      <c r="S1141" s="8">
        <f t="shared" si="595"/>
        <v>0</v>
      </c>
      <c r="T1141" s="113">
        <f t="shared" si="604"/>
        <v>0.16</v>
      </c>
      <c r="U1141" s="111">
        <f t="shared" si="611"/>
        <v>3</v>
      </c>
      <c r="V1141" s="111">
        <v>252</v>
      </c>
      <c r="W1141" s="110">
        <f t="shared" si="596"/>
        <v>1.001768467</v>
      </c>
      <c r="X1141" s="103">
        <f t="shared" si="597"/>
        <v>8.2324729999999999E-2</v>
      </c>
      <c r="Y1141" s="103">
        <f t="shared" si="598"/>
        <v>0</v>
      </c>
      <c r="Z1141" s="114" t="str">
        <f t="shared" si="606"/>
        <v>A+J=</v>
      </c>
      <c r="AA1141" s="108">
        <f t="shared" si="607"/>
        <v>46042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4"/>
      <c r="DR1141" s="1"/>
      <c r="DS1141" s="1"/>
      <c r="DT1141" s="1"/>
      <c r="DU1141" s="1"/>
      <c r="DV1141" s="1"/>
      <c r="DW1141" s="1"/>
    </row>
    <row r="1142" spans="1:127" ht="15" x14ac:dyDescent="0.2">
      <c r="A1142" s="102">
        <f t="shared" si="599"/>
        <v>46018</v>
      </c>
      <c r="B1142" s="103">
        <f t="shared" si="591"/>
        <v>46.668262169999998</v>
      </c>
      <c r="C1142" s="180">
        <f t="shared" si="609"/>
        <v>42.162268707466389</v>
      </c>
      <c r="D1142" s="104">
        <f t="shared" si="600"/>
        <v>1143.3130000000001</v>
      </c>
      <c r="E1142" s="105">
        <f t="shared" si="612"/>
        <v>1146.575</v>
      </c>
      <c r="F1142" s="106">
        <f t="shared" si="613"/>
        <v>45983</v>
      </c>
      <c r="G1142" s="107">
        <f t="shared" si="592"/>
        <v>2.8531119649648495E-3</v>
      </c>
      <c r="H1142" s="108">
        <f t="shared" si="605"/>
        <v>46042</v>
      </c>
      <c r="I1142" s="108">
        <f t="shared" si="593"/>
        <v>46042</v>
      </c>
      <c r="J1142" s="109">
        <f t="shared" si="601"/>
        <v>19</v>
      </c>
      <c r="K1142" s="109">
        <f t="shared" si="616"/>
        <v>4</v>
      </c>
      <c r="L1142" s="8">
        <f t="shared" si="602"/>
        <v>1.0005999699999999</v>
      </c>
      <c r="M1142" s="110">
        <f t="shared" si="615"/>
        <v>1.00285311</v>
      </c>
      <c r="N1142" s="110">
        <f t="shared" si="610"/>
        <v>1.1036059428822182</v>
      </c>
      <c r="O1142" s="103">
        <f t="shared" si="614"/>
        <v>1.10426807</v>
      </c>
      <c r="P1142" s="103">
        <f t="shared" si="594"/>
        <v>46.558447090000001</v>
      </c>
      <c r="Q1142" s="11">
        <f t="shared" si="608"/>
        <v>0</v>
      </c>
      <c r="R1142" s="30">
        <f t="shared" si="603"/>
        <v>0</v>
      </c>
      <c r="S1142" s="8">
        <f t="shared" si="595"/>
        <v>0</v>
      </c>
      <c r="T1142" s="113">
        <f t="shared" si="604"/>
        <v>0.16</v>
      </c>
      <c r="U1142" s="111">
        <f t="shared" si="611"/>
        <v>4</v>
      </c>
      <c r="V1142" s="111">
        <v>252</v>
      </c>
      <c r="W1142" s="110">
        <f t="shared" si="596"/>
        <v>1.0023586499999999</v>
      </c>
      <c r="X1142" s="103">
        <f t="shared" si="597"/>
        <v>0.10981508</v>
      </c>
      <c r="Y1142" s="103">
        <f t="shared" si="598"/>
        <v>0</v>
      </c>
      <c r="Z1142" s="114" t="str">
        <f t="shared" si="606"/>
        <v>A+J=</v>
      </c>
      <c r="AA1142" s="108">
        <f t="shared" si="607"/>
        <v>46042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4"/>
      <c r="DR1142" s="1"/>
      <c r="DS1142" s="1"/>
      <c r="DT1142" s="1"/>
      <c r="DU1142" s="1"/>
      <c r="DV1142" s="1"/>
      <c r="DW1142" s="1"/>
    </row>
    <row r="1143" spans="1:127" ht="15" x14ac:dyDescent="0.2">
      <c r="A1143" s="102">
        <f t="shared" si="599"/>
        <v>46019</v>
      </c>
      <c r="B1143" s="103">
        <f t="shared" si="591"/>
        <v>46.668262169999998</v>
      </c>
      <c r="C1143" s="180">
        <f t="shared" si="609"/>
        <v>42.162268707466389</v>
      </c>
      <c r="D1143" s="104">
        <f t="shared" si="600"/>
        <v>1143.3130000000001</v>
      </c>
      <c r="E1143" s="105">
        <f t="shared" si="612"/>
        <v>1146.575</v>
      </c>
      <c r="F1143" s="106">
        <f t="shared" si="613"/>
        <v>45983</v>
      </c>
      <c r="G1143" s="107">
        <f t="shared" si="592"/>
        <v>2.8531119649648495E-3</v>
      </c>
      <c r="H1143" s="108">
        <f t="shared" si="605"/>
        <v>46042</v>
      </c>
      <c r="I1143" s="108">
        <f t="shared" si="593"/>
        <v>46042</v>
      </c>
      <c r="J1143" s="109">
        <f t="shared" si="601"/>
        <v>19</v>
      </c>
      <c r="K1143" s="109">
        <f t="shared" si="616"/>
        <v>4</v>
      </c>
      <c r="L1143" s="8">
        <f t="shared" si="602"/>
        <v>1.0005999699999999</v>
      </c>
      <c r="M1143" s="110">
        <f t="shared" si="615"/>
        <v>1.00285311</v>
      </c>
      <c r="N1143" s="110">
        <f t="shared" si="610"/>
        <v>1.1036059428822182</v>
      </c>
      <c r="O1143" s="103">
        <f t="shared" si="614"/>
        <v>1.10426807</v>
      </c>
      <c r="P1143" s="103">
        <f t="shared" si="594"/>
        <v>46.558447090000001</v>
      </c>
      <c r="Q1143" s="11">
        <f t="shared" si="608"/>
        <v>0</v>
      </c>
      <c r="R1143" s="30">
        <f t="shared" si="603"/>
        <v>0</v>
      </c>
      <c r="S1143" s="8">
        <f t="shared" si="595"/>
        <v>0</v>
      </c>
      <c r="T1143" s="113">
        <f t="shared" si="604"/>
        <v>0.16</v>
      </c>
      <c r="U1143" s="111">
        <f t="shared" si="611"/>
        <v>4</v>
      </c>
      <c r="V1143" s="111">
        <v>252</v>
      </c>
      <c r="W1143" s="110">
        <f t="shared" si="596"/>
        <v>1.0023586499999999</v>
      </c>
      <c r="X1143" s="103">
        <f t="shared" si="597"/>
        <v>0.10981508</v>
      </c>
      <c r="Y1143" s="103">
        <f t="shared" si="598"/>
        <v>0</v>
      </c>
      <c r="Z1143" s="114" t="str">
        <f t="shared" si="606"/>
        <v>A+J=</v>
      </c>
      <c r="AA1143" s="108">
        <f t="shared" si="607"/>
        <v>46042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4"/>
      <c r="DR1143" s="1"/>
      <c r="DS1143" s="1"/>
      <c r="DT1143" s="1"/>
      <c r="DU1143" s="1"/>
      <c r="DV1143" s="1"/>
      <c r="DW1143" s="1"/>
    </row>
    <row r="1144" spans="1:127" ht="15" x14ac:dyDescent="0.2">
      <c r="A1144" s="102">
        <f t="shared" si="599"/>
        <v>46020</v>
      </c>
      <c r="B1144" s="103">
        <f t="shared" si="591"/>
        <v>46.668262169999998</v>
      </c>
      <c r="C1144" s="180">
        <f t="shared" si="609"/>
        <v>42.162268707466389</v>
      </c>
      <c r="D1144" s="104">
        <f t="shared" si="600"/>
        <v>1143.3130000000001</v>
      </c>
      <c r="E1144" s="105">
        <f t="shared" si="612"/>
        <v>1146.575</v>
      </c>
      <c r="F1144" s="106">
        <f t="shared" si="613"/>
        <v>45983</v>
      </c>
      <c r="G1144" s="107">
        <f t="shared" si="592"/>
        <v>2.8531119649648495E-3</v>
      </c>
      <c r="H1144" s="108">
        <f t="shared" si="605"/>
        <v>46042</v>
      </c>
      <c r="I1144" s="108">
        <f t="shared" si="593"/>
        <v>46042</v>
      </c>
      <c r="J1144" s="109">
        <f t="shared" si="601"/>
        <v>19</v>
      </c>
      <c r="K1144" s="109">
        <f t="shared" si="616"/>
        <v>4</v>
      </c>
      <c r="L1144" s="8">
        <f t="shared" si="602"/>
        <v>1.0005999699999999</v>
      </c>
      <c r="M1144" s="110">
        <f t="shared" si="615"/>
        <v>1.00285311</v>
      </c>
      <c r="N1144" s="110">
        <f t="shared" si="610"/>
        <v>1.1036059428822182</v>
      </c>
      <c r="O1144" s="103">
        <f t="shared" si="614"/>
        <v>1.10426807</v>
      </c>
      <c r="P1144" s="103">
        <f t="shared" si="594"/>
        <v>46.558447090000001</v>
      </c>
      <c r="Q1144" s="11">
        <f t="shared" si="608"/>
        <v>0</v>
      </c>
      <c r="R1144" s="30">
        <f t="shared" si="603"/>
        <v>0</v>
      </c>
      <c r="S1144" s="8">
        <f t="shared" si="595"/>
        <v>0</v>
      </c>
      <c r="T1144" s="113">
        <f t="shared" si="604"/>
        <v>0.16</v>
      </c>
      <c r="U1144" s="111">
        <f t="shared" si="611"/>
        <v>4</v>
      </c>
      <c r="V1144" s="111">
        <v>252</v>
      </c>
      <c r="W1144" s="110">
        <f t="shared" si="596"/>
        <v>1.0023586499999999</v>
      </c>
      <c r="X1144" s="103">
        <f t="shared" si="597"/>
        <v>0.10981508</v>
      </c>
      <c r="Y1144" s="103">
        <f t="shared" si="598"/>
        <v>0</v>
      </c>
      <c r="Z1144" s="114" t="str">
        <f t="shared" si="606"/>
        <v>A+J=</v>
      </c>
      <c r="AA1144" s="108">
        <f t="shared" si="607"/>
        <v>46042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4"/>
      <c r="DR1144" s="1"/>
      <c r="DS1144" s="1"/>
      <c r="DT1144" s="1"/>
      <c r="DU1144" s="1"/>
      <c r="DV1144" s="1"/>
      <c r="DW1144" s="1"/>
    </row>
    <row r="1145" spans="1:127" ht="15" x14ac:dyDescent="0.2">
      <c r="A1145" s="102">
        <f t="shared" si="599"/>
        <v>46021</v>
      </c>
      <c r="B1145" s="103">
        <f t="shared" si="591"/>
        <v>46.702759499999999</v>
      </c>
      <c r="C1145" s="180">
        <f t="shared" si="609"/>
        <v>42.162268707466389</v>
      </c>
      <c r="D1145" s="104">
        <f t="shared" si="600"/>
        <v>1143.3130000000001</v>
      </c>
      <c r="E1145" s="105">
        <f t="shared" si="612"/>
        <v>1146.575</v>
      </c>
      <c r="F1145" s="106">
        <f t="shared" si="613"/>
        <v>45983</v>
      </c>
      <c r="G1145" s="107">
        <f t="shared" si="592"/>
        <v>2.8531119649648495E-3</v>
      </c>
      <c r="H1145" s="108">
        <f t="shared" si="605"/>
        <v>46042</v>
      </c>
      <c r="I1145" s="108">
        <f t="shared" si="593"/>
        <v>46042</v>
      </c>
      <c r="J1145" s="109">
        <f t="shared" si="601"/>
        <v>19</v>
      </c>
      <c r="K1145" s="109">
        <f t="shared" si="616"/>
        <v>5</v>
      </c>
      <c r="L1145" s="8">
        <f t="shared" si="602"/>
        <v>1.0007500300000001</v>
      </c>
      <c r="M1145" s="110">
        <f t="shared" si="615"/>
        <v>1.00285311</v>
      </c>
      <c r="N1145" s="110">
        <f t="shared" si="610"/>
        <v>1.1036059428822182</v>
      </c>
      <c r="O1145" s="103">
        <f t="shared" si="614"/>
        <v>1.1044336800000001</v>
      </c>
      <c r="P1145" s="103">
        <f t="shared" si="594"/>
        <v>46.56542958</v>
      </c>
      <c r="Q1145" s="11">
        <f t="shared" si="608"/>
        <v>0</v>
      </c>
      <c r="R1145" s="30">
        <f t="shared" si="603"/>
        <v>0</v>
      </c>
      <c r="S1145" s="8">
        <f t="shared" si="595"/>
        <v>0</v>
      </c>
      <c r="T1145" s="113">
        <f t="shared" si="604"/>
        <v>0.16</v>
      </c>
      <c r="U1145" s="111">
        <f t="shared" si="611"/>
        <v>5</v>
      </c>
      <c r="V1145" s="111">
        <v>252</v>
      </c>
      <c r="W1145" s="110">
        <f t="shared" si="596"/>
        <v>1.0029491820000001</v>
      </c>
      <c r="X1145" s="103">
        <f t="shared" si="597"/>
        <v>0.13732991999999999</v>
      </c>
      <c r="Y1145" s="103">
        <f t="shared" si="598"/>
        <v>0</v>
      </c>
      <c r="Z1145" s="114" t="str">
        <f t="shared" si="606"/>
        <v>A+J=</v>
      </c>
      <c r="AA1145" s="108">
        <f t="shared" si="607"/>
        <v>46042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4"/>
      <c r="DR1145" s="1"/>
      <c r="DS1145" s="1"/>
      <c r="DT1145" s="1"/>
      <c r="DU1145" s="1"/>
      <c r="DV1145" s="1"/>
      <c r="DW1145" s="1"/>
    </row>
    <row r="1146" spans="1:127" ht="15" x14ac:dyDescent="0.2">
      <c r="A1146" s="102">
        <f t="shared" si="599"/>
        <v>46022</v>
      </c>
      <c r="B1146" s="103">
        <f t="shared" si="591"/>
        <v>46.737281240000002</v>
      </c>
      <c r="C1146" s="180">
        <f t="shared" si="609"/>
        <v>42.162268707466389</v>
      </c>
      <c r="D1146" s="104">
        <f t="shared" si="600"/>
        <v>1143.3130000000001</v>
      </c>
      <c r="E1146" s="105">
        <f t="shared" si="612"/>
        <v>1146.575</v>
      </c>
      <c r="F1146" s="106">
        <f t="shared" si="613"/>
        <v>45983</v>
      </c>
      <c r="G1146" s="107">
        <f t="shared" si="592"/>
        <v>2.8531119649648495E-3</v>
      </c>
      <c r="H1146" s="108">
        <f t="shared" si="605"/>
        <v>46042</v>
      </c>
      <c r="I1146" s="108">
        <f t="shared" si="593"/>
        <v>46042</v>
      </c>
      <c r="J1146" s="109">
        <f t="shared" si="601"/>
        <v>19</v>
      </c>
      <c r="K1146" s="109">
        <f t="shared" si="616"/>
        <v>6</v>
      </c>
      <c r="L1146" s="8">
        <f t="shared" si="602"/>
        <v>1.0009001</v>
      </c>
      <c r="M1146" s="110">
        <f t="shared" si="615"/>
        <v>1.00285311</v>
      </c>
      <c r="N1146" s="110">
        <f t="shared" si="610"/>
        <v>1.1036059428822182</v>
      </c>
      <c r="O1146" s="103">
        <f t="shared" si="614"/>
        <v>1.1045992899999999</v>
      </c>
      <c r="P1146" s="103">
        <f t="shared" si="594"/>
        <v>46.572412069999999</v>
      </c>
      <c r="Q1146" s="11">
        <f t="shared" si="608"/>
        <v>0</v>
      </c>
      <c r="R1146" s="30">
        <f t="shared" si="603"/>
        <v>0</v>
      </c>
      <c r="S1146" s="8">
        <f t="shared" si="595"/>
        <v>0</v>
      </c>
      <c r="T1146" s="113">
        <f t="shared" si="604"/>
        <v>0.16</v>
      </c>
      <c r="U1146" s="111">
        <f t="shared" si="611"/>
        <v>6</v>
      </c>
      <c r="V1146" s="111">
        <v>252</v>
      </c>
      <c r="W1146" s="110">
        <f t="shared" si="596"/>
        <v>1.003540061</v>
      </c>
      <c r="X1146" s="103">
        <f t="shared" si="597"/>
        <v>0.16486917000000001</v>
      </c>
      <c r="Y1146" s="103">
        <f t="shared" si="598"/>
        <v>0</v>
      </c>
      <c r="Z1146" s="114" t="str">
        <f t="shared" si="606"/>
        <v>A+J=</v>
      </c>
      <c r="AA1146" s="108">
        <f t="shared" si="607"/>
        <v>46042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4"/>
      <c r="DR1146" s="1"/>
      <c r="DS1146" s="1"/>
      <c r="DT1146" s="1"/>
      <c r="DU1146" s="1"/>
      <c r="DV1146" s="1"/>
      <c r="DW1146" s="1"/>
    </row>
    <row r="1147" spans="1:127" ht="15" x14ac:dyDescent="0.2">
      <c r="A1147" s="102">
        <f t="shared" si="599"/>
        <v>46023</v>
      </c>
      <c r="B1147" s="103">
        <f t="shared" si="591"/>
        <v>46.771829150000002</v>
      </c>
      <c r="C1147" s="180">
        <f t="shared" si="609"/>
        <v>42.162268707466389</v>
      </c>
      <c r="D1147" s="104">
        <f t="shared" si="600"/>
        <v>1143.3130000000001</v>
      </c>
      <c r="E1147" s="105">
        <f t="shared" si="612"/>
        <v>1146.575</v>
      </c>
      <c r="F1147" s="106">
        <f t="shared" si="613"/>
        <v>45983</v>
      </c>
      <c r="G1147" s="107">
        <f t="shared" si="592"/>
        <v>2.8531119649648495E-3</v>
      </c>
      <c r="H1147" s="108">
        <f t="shared" si="605"/>
        <v>46042</v>
      </c>
      <c r="I1147" s="108">
        <f t="shared" si="593"/>
        <v>46042</v>
      </c>
      <c r="J1147" s="109">
        <f t="shared" si="601"/>
        <v>19</v>
      </c>
      <c r="K1147" s="109">
        <f t="shared" si="616"/>
        <v>7</v>
      </c>
      <c r="L1147" s="8">
        <f t="shared" si="602"/>
        <v>1.0010501999999999</v>
      </c>
      <c r="M1147" s="110">
        <f t="shared" si="615"/>
        <v>1.00285311</v>
      </c>
      <c r="N1147" s="110">
        <f t="shared" si="610"/>
        <v>1.1036059428822182</v>
      </c>
      <c r="O1147" s="103">
        <f t="shared" si="614"/>
        <v>1.1047649399999999</v>
      </c>
      <c r="P1147" s="103">
        <f t="shared" si="594"/>
        <v>46.579396250000002</v>
      </c>
      <c r="Q1147" s="11">
        <f t="shared" si="608"/>
        <v>0</v>
      </c>
      <c r="R1147" s="30">
        <f t="shared" si="603"/>
        <v>0</v>
      </c>
      <c r="S1147" s="8">
        <f t="shared" si="595"/>
        <v>0</v>
      </c>
      <c r="T1147" s="113">
        <f t="shared" si="604"/>
        <v>0.16</v>
      </c>
      <c r="U1147" s="111">
        <f t="shared" si="611"/>
        <v>7</v>
      </c>
      <c r="V1147" s="111">
        <v>252</v>
      </c>
      <c r="W1147" s="110">
        <f t="shared" si="596"/>
        <v>1.004131288</v>
      </c>
      <c r="X1147" s="103">
        <f t="shared" si="597"/>
        <v>0.19243289999999999</v>
      </c>
      <c r="Y1147" s="103">
        <f t="shared" si="598"/>
        <v>0</v>
      </c>
      <c r="Z1147" s="114" t="str">
        <f t="shared" si="606"/>
        <v>A+J=</v>
      </c>
      <c r="AA1147" s="108">
        <f t="shared" si="607"/>
        <v>46042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4"/>
      <c r="DR1147" s="1"/>
      <c r="DS1147" s="1"/>
      <c r="DT1147" s="1"/>
      <c r="DU1147" s="1"/>
      <c r="DV1147" s="1"/>
      <c r="DW1147" s="1"/>
    </row>
    <row r="1148" spans="1:127" ht="15" x14ac:dyDescent="0.2">
      <c r="A1148" s="102">
        <f t="shared" si="599"/>
        <v>46024</v>
      </c>
      <c r="B1148" s="103">
        <f t="shared" si="591"/>
        <v>46.771829150000002</v>
      </c>
      <c r="C1148" s="180">
        <f t="shared" si="609"/>
        <v>42.162268707466389</v>
      </c>
      <c r="D1148" s="104">
        <f t="shared" si="600"/>
        <v>1143.3130000000001</v>
      </c>
      <c r="E1148" s="105">
        <f t="shared" si="612"/>
        <v>1146.575</v>
      </c>
      <c r="F1148" s="106">
        <f t="shared" si="613"/>
        <v>45983</v>
      </c>
      <c r="G1148" s="107">
        <f t="shared" si="592"/>
        <v>2.8531119649648495E-3</v>
      </c>
      <c r="H1148" s="108">
        <f t="shared" si="605"/>
        <v>46042</v>
      </c>
      <c r="I1148" s="108">
        <f t="shared" si="593"/>
        <v>46042</v>
      </c>
      <c r="J1148" s="109">
        <f t="shared" si="601"/>
        <v>19</v>
      </c>
      <c r="K1148" s="109">
        <f t="shared" si="616"/>
        <v>7</v>
      </c>
      <c r="L1148" s="8">
        <f t="shared" si="602"/>
        <v>1.0010501999999999</v>
      </c>
      <c r="M1148" s="110">
        <f t="shared" si="615"/>
        <v>1.00285311</v>
      </c>
      <c r="N1148" s="110">
        <f t="shared" si="610"/>
        <v>1.1036059428822182</v>
      </c>
      <c r="O1148" s="103">
        <f t="shared" si="614"/>
        <v>1.1047649399999999</v>
      </c>
      <c r="P1148" s="103">
        <f t="shared" si="594"/>
        <v>46.579396250000002</v>
      </c>
      <c r="Q1148" s="11">
        <f t="shared" si="608"/>
        <v>0</v>
      </c>
      <c r="R1148" s="30">
        <f t="shared" si="603"/>
        <v>0</v>
      </c>
      <c r="S1148" s="8">
        <f t="shared" si="595"/>
        <v>0</v>
      </c>
      <c r="T1148" s="113">
        <f t="shared" si="604"/>
        <v>0.16</v>
      </c>
      <c r="U1148" s="111">
        <f t="shared" si="611"/>
        <v>7</v>
      </c>
      <c r="V1148" s="111">
        <v>252</v>
      </c>
      <c r="W1148" s="110">
        <f t="shared" si="596"/>
        <v>1.004131288</v>
      </c>
      <c r="X1148" s="103">
        <f t="shared" si="597"/>
        <v>0.19243289999999999</v>
      </c>
      <c r="Y1148" s="103">
        <f t="shared" si="598"/>
        <v>0</v>
      </c>
      <c r="Z1148" s="114" t="str">
        <f t="shared" si="606"/>
        <v>A+J=</v>
      </c>
      <c r="AA1148" s="108">
        <f t="shared" si="607"/>
        <v>46042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4"/>
      <c r="DR1148" s="1"/>
      <c r="DS1148" s="1"/>
      <c r="DT1148" s="1"/>
      <c r="DU1148" s="1"/>
      <c r="DV1148" s="1"/>
      <c r="DW1148" s="1"/>
    </row>
    <row r="1149" spans="1:127" ht="15" x14ac:dyDescent="0.2">
      <c r="A1149" s="102">
        <f t="shared" si="599"/>
        <v>46025</v>
      </c>
      <c r="B1149" s="103">
        <f t="shared" si="591"/>
        <v>46.806402419999998</v>
      </c>
      <c r="C1149" s="180">
        <f t="shared" si="609"/>
        <v>42.162268707466389</v>
      </c>
      <c r="D1149" s="104">
        <f t="shared" si="600"/>
        <v>1143.3130000000001</v>
      </c>
      <c r="E1149" s="105">
        <f t="shared" si="612"/>
        <v>1146.575</v>
      </c>
      <c r="F1149" s="106">
        <f t="shared" si="613"/>
        <v>45983</v>
      </c>
      <c r="G1149" s="107">
        <f t="shared" si="592"/>
        <v>2.8531119649648495E-3</v>
      </c>
      <c r="H1149" s="108">
        <f t="shared" si="605"/>
        <v>46042</v>
      </c>
      <c r="I1149" s="108">
        <f t="shared" si="593"/>
        <v>46042</v>
      </c>
      <c r="J1149" s="109">
        <f t="shared" si="601"/>
        <v>19</v>
      </c>
      <c r="K1149" s="109">
        <f t="shared" si="616"/>
        <v>8</v>
      </c>
      <c r="L1149" s="8">
        <f t="shared" si="602"/>
        <v>1.00120031</v>
      </c>
      <c r="M1149" s="110">
        <f t="shared" si="615"/>
        <v>1.00285311</v>
      </c>
      <c r="N1149" s="110">
        <f t="shared" si="610"/>
        <v>1.1036059428822182</v>
      </c>
      <c r="O1149" s="103">
        <f t="shared" si="614"/>
        <v>1.10493061</v>
      </c>
      <c r="P1149" s="103">
        <f t="shared" si="594"/>
        <v>46.586381279999998</v>
      </c>
      <c r="Q1149" s="11">
        <f t="shared" si="608"/>
        <v>0</v>
      </c>
      <c r="R1149" s="30">
        <f t="shared" si="603"/>
        <v>0</v>
      </c>
      <c r="S1149" s="8">
        <f t="shared" si="595"/>
        <v>0</v>
      </c>
      <c r="T1149" s="113">
        <f t="shared" si="604"/>
        <v>0.16</v>
      </c>
      <c r="U1149" s="111">
        <f t="shared" si="611"/>
        <v>8</v>
      </c>
      <c r="V1149" s="111">
        <v>252</v>
      </c>
      <c r="W1149" s="110">
        <f t="shared" si="596"/>
        <v>1.0047228640000001</v>
      </c>
      <c r="X1149" s="103">
        <f t="shared" si="597"/>
        <v>0.22002114</v>
      </c>
      <c r="Y1149" s="103">
        <f t="shared" si="598"/>
        <v>0</v>
      </c>
      <c r="Z1149" s="114" t="str">
        <f t="shared" si="606"/>
        <v>A+J=</v>
      </c>
      <c r="AA1149" s="108">
        <f t="shared" si="607"/>
        <v>46042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4"/>
      <c r="DR1149" s="1"/>
      <c r="DS1149" s="1"/>
      <c r="DT1149" s="1"/>
      <c r="DU1149" s="1"/>
      <c r="DV1149" s="1"/>
      <c r="DW1149" s="1"/>
    </row>
    <row r="1150" spans="1:127" ht="15" x14ac:dyDescent="0.2">
      <c r="A1150" s="102">
        <f t="shared" si="599"/>
        <v>46026</v>
      </c>
      <c r="B1150" s="103">
        <f t="shared" si="591"/>
        <v>46.806402419999998</v>
      </c>
      <c r="C1150" s="180">
        <f t="shared" si="609"/>
        <v>42.162268707466389</v>
      </c>
      <c r="D1150" s="104">
        <f t="shared" si="600"/>
        <v>1143.3130000000001</v>
      </c>
      <c r="E1150" s="105">
        <f t="shared" si="612"/>
        <v>1146.575</v>
      </c>
      <c r="F1150" s="106">
        <f t="shared" si="613"/>
        <v>45983</v>
      </c>
      <c r="G1150" s="107">
        <f t="shared" si="592"/>
        <v>2.8531119649648495E-3</v>
      </c>
      <c r="H1150" s="108">
        <f t="shared" si="605"/>
        <v>46042</v>
      </c>
      <c r="I1150" s="108">
        <f t="shared" si="593"/>
        <v>46042</v>
      </c>
      <c r="J1150" s="109">
        <f t="shared" si="601"/>
        <v>19</v>
      </c>
      <c r="K1150" s="109">
        <f t="shared" si="616"/>
        <v>8</v>
      </c>
      <c r="L1150" s="8">
        <f t="shared" si="602"/>
        <v>1.00120031</v>
      </c>
      <c r="M1150" s="110">
        <f t="shared" si="615"/>
        <v>1.00285311</v>
      </c>
      <c r="N1150" s="110">
        <f t="shared" si="610"/>
        <v>1.1036059428822182</v>
      </c>
      <c r="O1150" s="103">
        <f t="shared" si="614"/>
        <v>1.10493061</v>
      </c>
      <c r="P1150" s="103">
        <f t="shared" si="594"/>
        <v>46.586381279999998</v>
      </c>
      <c r="Q1150" s="11">
        <f t="shared" si="608"/>
        <v>0</v>
      </c>
      <c r="R1150" s="30">
        <f t="shared" si="603"/>
        <v>0</v>
      </c>
      <c r="S1150" s="8">
        <f t="shared" si="595"/>
        <v>0</v>
      </c>
      <c r="T1150" s="113">
        <f t="shared" si="604"/>
        <v>0.16</v>
      </c>
      <c r="U1150" s="111">
        <f t="shared" si="611"/>
        <v>8</v>
      </c>
      <c r="V1150" s="111">
        <v>252</v>
      </c>
      <c r="W1150" s="110">
        <f t="shared" si="596"/>
        <v>1.0047228640000001</v>
      </c>
      <c r="X1150" s="103">
        <f t="shared" si="597"/>
        <v>0.22002114</v>
      </c>
      <c r="Y1150" s="103">
        <f t="shared" si="598"/>
        <v>0</v>
      </c>
      <c r="Z1150" s="114" t="str">
        <f t="shared" si="606"/>
        <v>A+J=</v>
      </c>
      <c r="AA1150" s="108">
        <f t="shared" si="607"/>
        <v>46042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4"/>
      <c r="DR1150" s="1"/>
      <c r="DS1150" s="1"/>
      <c r="DT1150" s="1"/>
      <c r="DU1150" s="1"/>
      <c r="DV1150" s="1"/>
      <c r="DW1150" s="1"/>
    </row>
    <row r="1151" spans="1:127" ht="15" x14ac:dyDescent="0.2">
      <c r="A1151" s="102">
        <f t="shared" si="599"/>
        <v>46027</v>
      </c>
      <c r="B1151" s="103">
        <f t="shared" si="591"/>
        <v>46.806402419999998</v>
      </c>
      <c r="C1151" s="180">
        <f t="shared" si="609"/>
        <v>42.162268707466389</v>
      </c>
      <c r="D1151" s="104">
        <f t="shared" si="600"/>
        <v>1143.3130000000001</v>
      </c>
      <c r="E1151" s="105">
        <f t="shared" si="612"/>
        <v>1146.575</v>
      </c>
      <c r="F1151" s="106">
        <f t="shared" si="613"/>
        <v>45983</v>
      </c>
      <c r="G1151" s="107">
        <f t="shared" si="592"/>
        <v>2.8531119649648495E-3</v>
      </c>
      <c r="H1151" s="108">
        <f t="shared" si="605"/>
        <v>46042</v>
      </c>
      <c r="I1151" s="108">
        <f t="shared" si="593"/>
        <v>46042</v>
      </c>
      <c r="J1151" s="109">
        <f t="shared" si="601"/>
        <v>19</v>
      </c>
      <c r="K1151" s="109">
        <f t="shared" si="616"/>
        <v>8</v>
      </c>
      <c r="L1151" s="8">
        <f t="shared" si="602"/>
        <v>1.00120031</v>
      </c>
      <c r="M1151" s="110">
        <f t="shared" si="615"/>
        <v>1.00285311</v>
      </c>
      <c r="N1151" s="110">
        <f t="shared" si="610"/>
        <v>1.1036059428822182</v>
      </c>
      <c r="O1151" s="103">
        <f t="shared" si="614"/>
        <v>1.10493061</v>
      </c>
      <c r="P1151" s="103">
        <f t="shared" si="594"/>
        <v>46.586381279999998</v>
      </c>
      <c r="Q1151" s="11">
        <f t="shared" si="608"/>
        <v>0</v>
      </c>
      <c r="R1151" s="30">
        <f t="shared" si="603"/>
        <v>0</v>
      </c>
      <c r="S1151" s="8">
        <f t="shared" si="595"/>
        <v>0</v>
      </c>
      <c r="T1151" s="113">
        <f t="shared" si="604"/>
        <v>0.16</v>
      </c>
      <c r="U1151" s="111">
        <f t="shared" si="611"/>
        <v>8</v>
      </c>
      <c r="V1151" s="111">
        <v>252</v>
      </c>
      <c r="W1151" s="110">
        <f t="shared" si="596"/>
        <v>1.0047228640000001</v>
      </c>
      <c r="X1151" s="103">
        <f t="shared" si="597"/>
        <v>0.22002114</v>
      </c>
      <c r="Y1151" s="103">
        <f t="shared" si="598"/>
        <v>0</v>
      </c>
      <c r="Z1151" s="114" t="str">
        <f t="shared" si="606"/>
        <v>A+J=</v>
      </c>
      <c r="AA1151" s="108">
        <f t="shared" si="607"/>
        <v>46042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4"/>
      <c r="DR1151" s="1"/>
      <c r="DS1151" s="1"/>
      <c r="DT1151" s="1"/>
      <c r="DU1151" s="1"/>
      <c r="DV1151" s="1"/>
      <c r="DW1151" s="1"/>
    </row>
    <row r="1152" spans="1:127" ht="15" x14ac:dyDescent="0.2">
      <c r="A1152" s="102">
        <f t="shared" si="599"/>
        <v>46028</v>
      </c>
      <c r="B1152" s="103">
        <f t="shared" si="591"/>
        <v>46.841001429999999</v>
      </c>
      <c r="C1152" s="180">
        <f t="shared" si="609"/>
        <v>42.162268707466389</v>
      </c>
      <c r="D1152" s="104">
        <f t="shared" si="600"/>
        <v>1143.3130000000001</v>
      </c>
      <c r="E1152" s="105">
        <f t="shared" si="612"/>
        <v>1146.575</v>
      </c>
      <c r="F1152" s="106">
        <f t="shared" si="613"/>
        <v>45983</v>
      </c>
      <c r="G1152" s="107">
        <f t="shared" si="592"/>
        <v>2.8531119649648495E-3</v>
      </c>
      <c r="H1152" s="108">
        <f t="shared" si="605"/>
        <v>46042</v>
      </c>
      <c r="I1152" s="108">
        <f t="shared" si="593"/>
        <v>46042</v>
      </c>
      <c r="J1152" s="109">
        <f t="shared" si="601"/>
        <v>19</v>
      </c>
      <c r="K1152" s="109">
        <f t="shared" si="616"/>
        <v>9</v>
      </c>
      <c r="L1152" s="8">
        <f t="shared" si="602"/>
        <v>1.0013504600000001</v>
      </c>
      <c r="M1152" s="110">
        <f t="shared" si="615"/>
        <v>1.00285311</v>
      </c>
      <c r="N1152" s="110">
        <f t="shared" si="610"/>
        <v>1.1036059428822182</v>
      </c>
      <c r="O1152" s="103">
        <f t="shared" si="614"/>
        <v>1.10509631</v>
      </c>
      <c r="P1152" s="103">
        <f t="shared" si="594"/>
        <v>46.593367559999997</v>
      </c>
      <c r="Q1152" s="11">
        <f t="shared" si="608"/>
        <v>0</v>
      </c>
      <c r="R1152" s="30">
        <f t="shared" si="603"/>
        <v>0</v>
      </c>
      <c r="S1152" s="8">
        <f t="shared" si="595"/>
        <v>0</v>
      </c>
      <c r="T1152" s="113">
        <f t="shared" si="604"/>
        <v>0.16</v>
      </c>
      <c r="U1152" s="111">
        <f t="shared" si="611"/>
        <v>9</v>
      </c>
      <c r="V1152" s="111">
        <v>252</v>
      </c>
      <c r="W1152" s="110">
        <f t="shared" si="596"/>
        <v>1.005314788</v>
      </c>
      <c r="X1152" s="103">
        <f t="shared" si="597"/>
        <v>0.24763387000000001</v>
      </c>
      <c r="Y1152" s="103">
        <f t="shared" si="598"/>
        <v>0</v>
      </c>
      <c r="Z1152" s="114" t="str">
        <f t="shared" si="606"/>
        <v>A+J=</v>
      </c>
      <c r="AA1152" s="108">
        <f t="shared" si="607"/>
        <v>46042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4"/>
      <c r="DR1152" s="1"/>
      <c r="DS1152" s="1"/>
      <c r="DT1152" s="1"/>
      <c r="DU1152" s="1"/>
      <c r="DV1152" s="1"/>
      <c r="DW1152" s="1"/>
    </row>
    <row r="1153" spans="1:127" ht="15" x14ac:dyDescent="0.2">
      <c r="A1153" s="102">
        <f t="shared" si="599"/>
        <v>46029</v>
      </c>
      <c r="B1153" s="103">
        <f t="shared" si="591"/>
        <v>46.875625829999997</v>
      </c>
      <c r="C1153" s="180">
        <f t="shared" si="609"/>
        <v>42.162268707466389</v>
      </c>
      <c r="D1153" s="104">
        <f t="shared" si="600"/>
        <v>1143.3130000000001</v>
      </c>
      <c r="E1153" s="105">
        <f t="shared" si="612"/>
        <v>1146.575</v>
      </c>
      <c r="F1153" s="106">
        <f t="shared" si="613"/>
        <v>45983</v>
      </c>
      <c r="G1153" s="107">
        <f t="shared" si="592"/>
        <v>2.8531119649648495E-3</v>
      </c>
      <c r="H1153" s="108">
        <f t="shared" si="605"/>
        <v>46042</v>
      </c>
      <c r="I1153" s="108">
        <f t="shared" si="593"/>
        <v>46042</v>
      </c>
      <c r="J1153" s="109">
        <f t="shared" si="601"/>
        <v>19</v>
      </c>
      <c r="K1153" s="109">
        <f t="shared" si="616"/>
        <v>10</v>
      </c>
      <c r="L1153" s="8">
        <f t="shared" si="602"/>
        <v>1.0015006200000001</v>
      </c>
      <c r="M1153" s="110">
        <f t="shared" si="615"/>
        <v>1.00285311</v>
      </c>
      <c r="N1153" s="110">
        <f t="shared" si="610"/>
        <v>1.1036059428822182</v>
      </c>
      <c r="O1153" s="103">
        <f t="shared" si="614"/>
        <v>1.10526203</v>
      </c>
      <c r="P1153" s="103">
        <f t="shared" si="594"/>
        <v>46.600354699999997</v>
      </c>
      <c r="Q1153" s="11">
        <f t="shared" si="608"/>
        <v>0</v>
      </c>
      <c r="R1153" s="30">
        <f t="shared" si="603"/>
        <v>0</v>
      </c>
      <c r="S1153" s="8">
        <f t="shared" si="595"/>
        <v>0</v>
      </c>
      <c r="T1153" s="113">
        <f t="shared" si="604"/>
        <v>0.16</v>
      </c>
      <c r="U1153" s="111">
        <f t="shared" si="611"/>
        <v>10</v>
      </c>
      <c r="V1153" s="111">
        <v>252</v>
      </c>
      <c r="W1153" s="110">
        <f t="shared" si="596"/>
        <v>1.005907061</v>
      </c>
      <c r="X1153" s="103">
        <f t="shared" si="597"/>
        <v>0.27527112999999998</v>
      </c>
      <c r="Y1153" s="103">
        <f t="shared" si="598"/>
        <v>0</v>
      </c>
      <c r="Z1153" s="114" t="str">
        <f t="shared" si="606"/>
        <v>A+J=</v>
      </c>
      <c r="AA1153" s="108">
        <f t="shared" si="607"/>
        <v>46042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4"/>
      <c r="DR1153" s="1"/>
      <c r="DS1153" s="1"/>
      <c r="DT1153" s="1"/>
      <c r="DU1153" s="1"/>
      <c r="DV1153" s="1"/>
      <c r="DW1153" s="1"/>
    </row>
    <row r="1154" spans="1:127" ht="15" x14ac:dyDescent="0.2">
      <c r="A1154" s="102">
        <f t="shared" si="599"/>
        <v>46030</v>
      </c>
      <c r="B1154" s="103">
        <f t="shared" si="591"/>
        <v>46.910276039999999</v>
      </c>
      <c r="C1154" s="180">
        <f t="shared" si="609"/>
        <v>42.162268707466389</v>
      </c>
      <c r="D1154" s="104">
        <f t="shared" si="600"/>
        <v>1143.3130000000001</v>
      </c>
      <c r="E1154" s="105">
        <f t="shared" si="612"/>
        <v>1146.575</v>
      </c>
      <c r="F1154" s="106">
        <f t="shared" si="613"/>
        <v>45983</v>
      </c>
      <c r="G1154" s="107">
        <f t="shared" si="592"/>
        <v>2.8531119649648495E-3</v>
      </c>
      <c r="H1154" s="108">
        <f t="shared" si="605"/>
        <v>46042</v>
      </c>
      <c r="I1154" s="108">
        <f t="shared" si="593"/>
        <v>46042</v>
      </c>
      <c r="J1154" s="109">
        <f t="shared" si="601"/>
        <v>19</v>
      </c>
      <c r="K1154" s="109">
        <f t="shared" si="616"/>
        <v>11</v>
      </c>
      <c r="L1154" s="8">
        <f t="shared" si="602"/>
        <v>1.0016508099999999</v>
      </c>
      <c r="M1154" s="110">
        <f t="shared" si="615"/>
        <v>1.00285311</v>
      </c>
      <c r="N1154" s="110">
        <f t="shared" si="610"/>
        <v>1.1036059428822182</v>
      </c>
      <c r="O1154" s="103">
        <f t="shared" si="614"/>
        <v>1.1054277800000001</v>
      </c>
      <c r="P1154" s="103">
        <f t="shared" si="594"/>
        <v>46.607343090000001</v>
      </c>
      <c r="Q1154" s="11">
        <f t="shared" si="608"/>
        <v>0</v>
      </c>
      <c r="R1154" s="30">
        <f t="shared" si="603"/>
        <v>0</v>
      </c>
      <c r="S1154" s="8">
        <f t="shared" si="595"/>
        <v>0</v>
      </c>
      <c r="T1154" s="113">
        <f t="shared" si="604"/>
        <v>0.16</v>
      </c>
      <c r="U1154" s="111">
        <f t="shared" si="611"/>
        <v>11</v>
      </c>
      <c r="V1154" s="111">
        <v>252</v>
      </c>
      <c r="W1154" s="110">
        <f t="shared" si="596"/>
        <v>1.0064996829999999</v>
      </c>
      <c r="X1154" s="103">
        <f t="shared" si="597"/>
        <v>0.30293294999999998</v>
      </c>
      <c r="Y1154" s="103">
        <f t="shared" si="598"/>
        <v>0</v>
      </c>
      <c r="Z1154" s="114" t="str">
        <f t="shared" si="606"/>
        <v>A+J=</v>
      </c>
      <c r="AA1154" s="108">
        <f t="shared" si="607"/>
        <v>46042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4"/>
      <c r="DR1154" s="1"/>
      <c r="DS1154" s="1"/>
      <c r="DT1154" s="1"/>
      <c r="DU1154" s="1"/>
      <c r="DV1154" s="1"/>
      <c r="DW1154" s="1"/>
    </row>
    <row r="1155" spans="1:127" ht="15" x14ac:dyDescent="0.2">
      <c r="A1155" s="102">
        <f t="shared" si="599"/>
        <v>46031</v>
      </c>
      <c r="B1155" s="103">
        <f t="shared" si="591"/>
        <v>46.944951229999994</v>
      </c>
      <c r="C1155" s="180">
        <f t="shared" si="609"/>
        <v>42.162268707466389</v>
      </c>
      <c r="D1155" s="104">
        <f t="shared" si="600"/>
        <v>1143.3130000000001</v>
      </c>
      <c r="E1155" s="105">
        <f t="shared" si="612"/>
        <v>1146.575</v>
      </c>
      <c r="F1155" s="106">
        <f t="shared" si="613"/>
        <v>45983</v>
      </c>
      <c r="G1155" s="107">
        <f t="shared" si="592"/>
        <v>2.8531119649648495E-3</v>
      </c>
      <c r="H1155" s="108">
        <f t="shared" si="605"/>
        <v>46042</v>
      </c>
      <c r="I1155" s="108">
        <f t="shared" si="593"/>
        <v>46042</v>
      </c>
      <c r="J1155" s="109">
        <f t="shared" si="601"/>
        <v>19</v>
      </c>
      <c r="K1155" s="109">
        <f t="shared" si="616"/>
        <v>12</v>
      </c>
      <c r="L1155" s="8">
        <f t="shared" si="602"/>
        <v>1.0018010100000001</v>
      </c>
      <c r="M1155" s="110">
        <f t="shared" si="615"/>
        <v>1.00285311</v>
      </c>
      <c r="N1155" s="110">
        <f t="shared" si="610"/>
        <v>1.1036059428822182</v>
      </c>
      <c r="O1155" s="103">
        <f t="shared" si="614"/>
        <v>1.1055935400000001</v>
      </c>
      <c r="P1155" s="103">
        <f t="shared" si="594"/>
        <v>46.614331909999997</v>
      </c>
      <c r="Q1155" s="11">
        <f t="shared" si="608"/>
        <v>0</v>
      </c>
      <c r="R1155" s="30">
        <f t="shared" si="603"/>
        <v>0</v>
      </c>
      <c r="S1155" s="8">
        <f t="shared" si="595"/>
        <v>0</v>
      </c>
      <c r="T1155" s="113">
        <f t="shared" si="604"/>
        <v>0.16</v>
      </c>
      <c r="U1155" s="111">
        <f t="shared" si="611"/>
        <v>12</v>
      </c>
      <c r="V1155" s="111">
        <v>252</v>
      </c>
      <c r="W1155" s="110">
        <f t="shared" si="596"/>
        <v>1.007092654</v>
      </c>
      <c r="X1155" s="103">
        <f t="shared" si="597"/>
        <v>0.33061931999999999</v>
      </c>
      <c r="Y1155" s="103">
        <f t="shared" si="598"/>
        <v>0</v>
      </c>
      <c r="Z1155" s="114" t="str">
        <f t="shared" si="606"/>
        <v>A+J=</v>
      </c>
      <c r="AA1155" s="108">
        <f t="shared" si="607"/>
        <v>46042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4"/>
      <c r="DR1155" s="1"/>
      <c r="DS1155" s="1"/>
      <c r="DT1155" s="1"/>
      <c r="DU1155" s="1"/>
      <c r="DV1155" s="1"/>
      <c r="DW1155" s="1"/>
    </row>
    <row r="1156" spans="1:127" ht="15" x14ac:dyDescent="0.2">
      <c r="A1156" s="102">
        <f t="shared" si="599"/>
        <v>46032</v>
      </c>
      <c r="B1156" s="103">
        <f t="shared" si="591"/>
        <v>46.979653110000001</v>
      </c>
      <c r="C1156" s="180">
        <f t="shared" si="609"/>
        <v>42.162268707466389</v>
      </c>
      <c r="D1156" s="104">
        <f t="shared" si="600"/>
        <v>1143.3130000000001</v>
      </c>
      <c r="E1156" s="105">
        <f t="shared" si="612"/>
        <v>1146.575</v>
      </c>
      <c r="F1156" s="106">
        <f t="shared" si="613"/>
        <v>45983</v>
      </c>
      <c r="G1156" s="107">
        <f t="shared" si="592"/>
        <v>2.8531119649648495E-3</v>
      </c>
      <c r="H1156" s="108">
        <f t="shared" si="605"/>
        <v>46042</v>
      </c>
      <c r="I1156" s="108">
        <f t="shared" si="593"/>
        <v>46042</v>
      </c>
      <c r="J1156" s="109">
        <f t="shared" si="601"/>
        <v>19</v>
      </c>
      <c r="K1156" s="109">
        <f t="shared" si="616"/>
        <v>13</v>
      </c>
      <c r="L1156" s="8">
        <f t="shared" si="602"/>
        <v>1.0019512500000001</v>
      </c>
      <c r="M1156" s="110">
        <f t="shared" si="615"/>
        <v>1.00285311</v>
      </c>
      <c r="N1156" s="110">
        <f t="shared" si="610"/>
        <v>1.1036059428822182</v>
      </c>
      <c r="O1156" s="103">
        <f t="shared" si="614"/>
        <v>1.10575935</v>
      </c>
      <c r="P1156" s="103">
        <f t="shared" si="594"/>
        <v>46.621322839999998</v>
      </c>
      <c r="Q1156" s="11">
        <f t="shared" si="608"/>
        <v>0</v>
      </c>
      <c r="R1156" s="30">
        <f t="shared" si="603"/>
        <v>0</v>
      </c>
      <c r="S1156" s="8">
        <f t="shared" si="595"/>
        <v>0</v>
      </c>
      <c r="T1156" s="113">
        <f t="shared" si="604"/>
        <v>0.16</v>
      </c>
      <c r="U1156" s="111">
        <f t="shared" si="611"/>
        <v>13</v>
      </c>
      <c r="V1156" s="111">
        <v>252</v>
      </c>
      <c r="W1156" s="110">
        <f t="shared" si="596"/>
        <v>1.0076859739999999</v>
      </c>
      <c r="X1156" s="103">
        <f t="shared" si="597"/>
        <v>0.35833027000000001</v>
      </c>
      <c r="Y1156" s="103">
        <f t="shared" si="598"/>
        <v>0</v>
      </c>
      <c r="Z1156" s="114" t="str">
        <f t="shared" si="606"/>
        <v>A+J=</v>
      </c>
      <c r="AA1156" s="108">
        <f t="shared" si="607"/>
        <v>46042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4"/>
      <c r="DR1156" s="1"/>
      <c r="DS1156" s="1"/>
      <c r="DT1156" s="1"/>
      <c r="DU1156" s="1"/>
      <c r="DV1156" s="1"/>
      <c r="DW1156" s="1"/>
    </row>
    <row r="1157" spans="1:127" ht="15" x14ac:dyDescent="0.2">
      <c r="A1157" s="102">
        <f t="shared" si="599"/>
        <v>46033</v>
      </c>
      <c r="B1157" s="103">
        <f t="shared" si="591"/>
        <v>46.979653110000001</v>
      </c>
      <c r="C1157" s="180">
        <f t="shared" si="609"/>
        <v>42.162268707466389</v>
      </c>
      <c r="D1157" s="104">
        <f t="shared" si="600"/>
        <v>1143.3130000000001</v>
      </c>
      <c r="E1157" s="105">
        <f t="shared" si="612"/>
        <v>1146.575</v>
      </c>
      <c r="F1157" s="106">
        <f t="shared" si="613"/>
        <v>45983</v>
      </c>
      <c r="G1157" s="107">
        <f t="shared" si="592"/>
        <v>2.8531119649648495E-3</v>
      </c>
      <c r="H1157" s="108">
        <f t="shared" si="605"/>
        <v>46042</v>
      </c>
      <c r="I1157" s="108">
        <f t="shared" si="593"/>
        <v>46042</v>
      </c>
      <c r="J1157" s="109">
        <f t="shared" si="601"/>
        <v>19</v>
      </c>
      <c r="K1157" s="109">
        <f t="shared" si="616"/>
        <v>13</v>
      </c>
      <c r="L1157" s="8">
        <f t="shared" si="602"/>
        <v>1.0019512500000001</v>
      </c>
      <c r="M1157" s="110">
        <f t="shared" si="615"/>
        <v>1.00285311</v>
      </c>
      <c r="N1157" s="110">
        <f t="shared" si="610"/>
        <v>1.1036059428822182</v>
      </c>
      <c r="O1157" s="103">
        <f t="shared" si="614"/>
        <v>1.10575935</v>
      </c>
      <c r="P1157" s="103">
        <f t="shared" si="594"/>
        <v>46.621322839999998</v>
      </c>
      <c r="Q1157" s="11">
        <f t="shared" si="608"/>
        <v>0</v>
      </c>
      <c r="R1157" s="30">
        <f t="shared" si="603"/>
        <v>0</v>
      </c>
      <c r="S1157" s="8">
        <f t="shared" si="595"/>
        <v>0</v>
      </c>
      <c r="T1157" s="113">
        <f t="shared" si="604"/>
        <v>0.16</v>
      </c>
      <c r="U1157" s="111">
        <f t="shared" si="611"/>
        <v>13</v>
      </c>
      <c r="V1157" s="111">
        <v>252</v>
      </c>
      <c r="W1157" s="110">
        <f t="shared" si="596"/>
        <v>1.0076859739999999</v>
      </c>
      <c r="X1157" s="103">
        <f t="shared" si="597"/>
        <v>0.35833027000000001</v>
      </c>
      <c r="Y1157" s="103">
        <f t="shared" si="598"/>
        <v>0</v>
      </c>
      <c r="Z1157" s="114" t="str">
        <f t="shared" si="606"/>
        <v>A+J=</v>
      </c>
      <c r="AA1157" s="108">
        <f t="shared" si="607"/>
        <v>46042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4"/>
      <c r="DR1157" s="1"/>
      <c r="DS1157" s="1"/>
      <c r="DT1157" s="1"/>
      <c r="DU1157" s="1"/>
      <c r="DV1157" s="1"/>
      <c r="DW1157" s="1"/>
    </row>
    <row r="1158" spans="1:127" ht="15" x14ac:dyDescent="0.2">
      <c r="A1158" s="102">
        <f t="shared" si="599"/>
        <v>46034</v>
      </c>
      <c r="B1158" s="103">
        <f t="shared" si="591"/>
        <v>46.979653110000001</v>
      </c>
      <c r="C1158" s="180">
        <f t="shared" si="609"/>
        <v>42.162268707466389</v>
      </c>
      <c r="D1158" s="104">
        <f t="shared" si="600"/>
        <v>1143.3130000000001</v>
      </c>
      <c r="E1158" s="105">
        <f t="shared" si="612"/>
        <v>1146.575</v>
      </c>
      <c r="F1158" s="106">
        <f t="shared" si="613"/>
        <v>45983</v>
      </c>
      <c r="G1158" s="107">
        <f t="shared" si="592"/>
        <v>2.8531119649648495E-3</v>
      </c>
      <c r="H1158" s="108">
        <f t="shared" si="605"/>
        <v>46042</v>
      </c>
      <c r="I1158" s="108">
        <f t="shared" si="593"/>
        <v>46042</v>
      </c>
      <c r="J1158" s="109">
        <f t="shared" si="601"/>
        <v>19</v>
      </c>
      <c r="K1158" s="109">
        <f t="shared" si="616"/>
        <v>13</v>
      </c>
      <c r="L1158" s="8">
        <f t="shared" si="602"/>
        <v>1.0019512500000001</v>
      </c>
      <c r="M1158" s="110">
        <f t="shared" si="615"/>
        <v>1.00285311</v>
      </c>
      <c r="N1158" s="110">
        <f t="shared" si="610"/>
        <v>1.1036059428822182</v>
      </c>
      <c r="O1158" s="103">
        <f t="shared" si="614"/>
        <v>1.10575935</v>
      </c>
      <c r="P1158" s="103">
        <f t="shared" si="594"/>
        <v>46.621322839999998</v>
      </c>
      <c r="Q1158" s="11">
        <f t="shared" si="608"/>
        <v>0</v>
      </c>
      <c r="R1158" s="30">
        <f t="shared" si="603"/>
        <v>0</v>
      </c>
      <c r="S1158" s="8">
        <f t="shared" si="595"/>
        <v>0</v>
      </c>
      <c r="T1158" s="113">
        <f t="shared" si="604"/>
        <v>0.16</v>
      </c>
      <c r="U1158" s="111">
        <f t="shared" si="611"/>
        <v>13</v>
      </c>
      <c r="V1158" s="111">
        <v>252</v>
      </c>
      <c r="W1158" s="110">
        <f t="shared" si="596"/>
        <v>1.0076859739999999</v>
      </c>
      <c r="X1158" s="103">
        <f t="shared" si="597"/>
        <v>0.35833027000000001</v>
      </c>
      <c r="Y1158" s="103">
        <f t="shared" si="598"/>
        <v>0</v>
      </c>
      <c r="Z1158" s="114" t="str">
        <f t="shared" si="606"/>
        <v>A+J=</v>
      </c>
      <c r="AA1158" s="108">
        <f t="shared" si="607"/>
        <v>46042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4"/>
      <c r="DR1158" s="1"/>
      <c r="DS1158" s="1"/>
      <c r="DT1158" s="1"/>
      <c r="DU1158" s="1"/>
      <c r="DV1158" s="1"/>
      <c r="DW1158" s="1"/>
    </row>
    <row r="1159" spans="1:127" ht="15" x14ac:dyDescent="0.2">
      <c r="A1159" s="102">
        <f t="shared" si="599"/>
        <v>46035</v>
      </c>
      <c r="B1159" s="103">
        <f t="shared" si="591"/>
        <v>47.014380019999997</v>
      </c>
      <c r="C1159" s="180">
        <f t="shared" si="609"/>
        <v>42.162268707466389</v>
      </c>
      <c r="D1159" s="104">
        <f t="shared" si="600"/>
        <v>1143.3130000000001</v>
      </c>
      <c r="E1159" s="105">
        <f t="shared" si="612"/>
        <v>1146.575</v>
      </c>
      <c r="F1159" s="106">
        <f t="shared" si="613"/>
        <v>45983</v>
      </c>
      <c r="G1159" s="107">
        <f t="shared" si="592"/>
        <v>2.8531119649648495E-3</v>
      </c>
      <c r="H1159" s="108">
        <f t="shared" si="605"/>
        <v>46042</v>
      </c>
      <c r="I1159" s="108">
        <f t="shared" si="593"/>
        <v>46042</v>
      </c>
      <c r="J1159" s="109">
        <f t="shared" si="601"/>
        <v>19</v>
      </c>
      <c r="K1159" s="109">
        <f t="shared" si="616"/>
        <v>14</v>
      </c>
      <c r="L1159" s="8">
        <f t="shared" si="602"/>
        <v>1.0021015</v>
      </c>
      <c r="M1159" s="110">
        <f t="shared" si="615"/>
        <v>1.00285311</v>
      </c>
      <c r="N1159" s="110">
        <f t="shared" si="610"/>
        <v>1.1036059428822182</v>
      </c>
      <c r="O1159" s="103">
        <f t="shared" si="614"/>
        <v>1.1059251699999999</v>
      </c>
      <c r="P1159" s="103">
        <f t="shared" si="594"/>
        <v>46.628314179999997</v>
      </c>
      <c r="Q1159" s="11">
        <f t="shared" si="608"/>
        <v>0</v>
      </c>
      <c r="R1159" s="30">
        <f t="shared" si="603"/>
        <v>0</v>
      </c>
      <c r="S1159" s="8">
        <f t="shared" si="595"/>
        <v>0</v>
      </c>
      <c r="T1159" s="113">
        <f t="shared" si="604"/>
        <v>0.16</v>
      </c>
      <c r="U1159" s="111">
        <f t="shared" si="611"/>
        <v>14</v>
      </c>
      <c r="V1159" s="111">
        <v>252</v>
      </c>
      <c r="W1159" s="110">
        <f t="shared" si="596"/>
        <v>1.0082796439999999</v>
      </c>
      <c r="X1159" s="103">
        <f t="shared" si="597"/>
        <v>0.38606583999999999</v>
      </c>
      <c r="Y1159" s="103">
        <f t="shared" si="598"/>
        <v>0</v>
      </c>
      <c r="Z1159" s="114" t="str">
        <f t="shared" si="606"/>
        <v>A+J=</v>
      </c>
      <c r="AA1159" s="108">
        <f t="shared" si="607"/>
        <v>46042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4"/>
      <c r="DR1159" s="1"/>
      <c r="DS1159" s="1"/>
      <c r="DT1159" s="1"/>
      <c r="DU1159" s="1"/>
      <c r="DV1159" s="1"/>
      <c r="DW1159" s="1"/>
    </row>
    <row r="1160" spans="1:127" ht="15" x14ac:dyDescent="0.2">
      <c r="A1160" s="102">
        <f t="shared" si="599"/>
        <v>46036</v>
      </c>
      <c r="B1160" s="103">
        <f t="shared" si="591"/>
        <v>47.049132839999999</v>
      </c>
      <c r="C1160" s="180">
        <f t="shared" si="609"/>
        <v>42.162268707466389</v>
      </c>
      <c r="D1160" s="104">
        <f t="shared" si="600"/>
        <v>1143.3130000000001</v>
      </c>
      <c r="E1160" s="105">
        <f t="shared" si="612"/>
        <v>1146.575</v>
      </c>
      <c r="F1160" s="106">
        <f t="shared" si="613"/>
        <v>45983</v>
      </c>
      <c r="G1160" s="107">
        <f t="shared" si="592"/>
        <v>2.8531119649648495E-3</v>
      </c>
      <c r="H1160" s="108">
        <f t="shared" si="605"/>
        <v>46042</v>
      </c>
      <c r="I1160" s="108">
        <f t="shared" si="593"/>
        <v>46042</v>
      </c>
      <c r="J1160" s="109">
        <f t="shared" si="601"/>
        <v>19</v>
      </c>
      <c r="K1160" s="109">
        <f t="shared" si="616"/>
        <v>15</v>
      </c>
      <c r="L1160" s="8">
        <f t="shared" si="602"/>
        <v>1.0022517799999999</v>
      </c>
      <c r="M1160" s="110">
        <f t="shared" si="615"/>
        <v>1.00285311</v>
      </c>
      <c r="N1160" s="110">
        <f t="shared" si="610"/>
        <v>1.1036059428822182</v>
      </c>
      <c r="O1160" s="103">
        <f t="shared" si="614"/>
        <v>1.10609102</v>
      </c>
      <c r="P1160" s="103">
        <f t="shared" si="594"/>
        <v>46.635306800000002</v>
      </c>
      <c r="Q1160" s="11">
        <f t="shared" si="608"/>
        <v>0</v>
      </c>
      <c r="R1160" s="30">
        <f t="shared" si="603"/>
        <v>0</v>
      </c>
      <c r="S1160" s="8">
        <f t="shared" si="595"/>
        <v>0</v>
      </c>
      <c r="T1160" s="113">
        <f t="shared" si="604"/>
        <v>0.16</v>
      </c>
      <c r="U1160" s="111">
        <f t="shared" si="611"/>
        <v>15</v>
      </c>
      <c r="V1160" s="111">
        <v>252</v>
      </c>
      <c r="W1160" s="110">
        <f t="shared" si="596"/>
        <v>1.008873664</v>
      </c>
      <c r="X1160" s="103">
        <f t="shared" si="597"/>
        <v>0.41382604000000001</v>
      </c>
      <c r="Y1160" s="103">
        <f t="shared" si="598"/>
        <v>0</v>
      </c>
      <c r="Z1160" s="114" t="str">
        <f t="shared" si="606"/>
        <v>A+J=</v>
      </c>
      <c r="AA1160" s="108">
        <f t="shared" si="607"/>
        <v>46042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4"/>
      <c r="DR1160" s="1"/>
      <c r="DS1160" s="1"/>
      <c r="DT1160" s="1"/>
      <c r="DU1160" s="1"/>
      <c r="DV1160" s="1"/>
      <c r="DW1160" s="1"/>
    </row>
    <row r="1161" spans="1:127" ht="15" x14ac:dyDescent="0.2">
      <c r="A1161" s="102">
        <f t="shared" si="599"/>
        <v>46037</v>
      </c>
      <c r="B1161" s="103">
        <f t="shared" si="591"/>
        <v>47.08391108</v>
      </c>
      <c r="C1161" s="180">
        <f t="shared" si="609"/>
        <v>42.162268707466389</v>
      </c>
      <c r="D1161" s="104">
        <f t="shared" si="600"/>
        <v>1143.3130000000001</v>
      </c>
      <c r="E1161" s="105">
        <f t="shared" si="612"/>
        <v>1146.575</v>
      </c>
      <c r="F1161" s="106">
        <f t="shared" si="613"/>
        <v>45983</v>
      </c>
      <c r="G1161" s="107">
        <f t="shared" si="592"/>
        <v>2.8531119649648495E-3</v>
      </c>
      <c r="H1161" s="108">
        <f t="shared" si="605"/>
        <v>46042</v>
      </c>
      <c r="I1161" s="108">
        <f t="shared" si="593"/>
        <v>46042</v>
      </c>
      <c r="J1161" s="109">
        <f t="shared" si="601"/>
        <v>19</v>
      </c>
      <c r="K1161" s="109">
        <f t="shared" si="616"/>
        <v>16</v>
      </c>
      <c r="L1161" s="8">
        <f t="shared" si="602"/>
        <v>1.00240208</v>
      </c>
      <c r="M1161" s="110">
        <f t="shared" si="615"/>
        <v>1.00285311</v>
      </c>
      <c r="N1161" s="110">
        <f t="shared" si="610"/>
        <v>1.1036059428822182</v>
      </c>
      <c r="O1161" s="103">
        <f t="shared" si="614"/>
        <v>1.10625689</v>
      </c>
      <c r="P1161" s="103">
        <f t="shared" si="594"/>
        <v>46.642300249999998</v>
      </c>
      <c r="Q1161" s="11">
        <f t="shared" si="608"/>
        <v>0</v>
      </c>
      <c r="R1161" s="30">
        <f t="shared" si="603"/>
        <v>0</v>
      </c>
      <c r="S1161" s="8">
        <f t="shared" si="595"/>
        <v>0</v>
      </c>
      <c r="T1161" s="113">
        <f t="shared" si="604"/>
        <v>0.16</v>
      </c>
      <c r="U1161" s="111">
        <f t="shared" si="611"/>
        <v>16</v>
      </c>
      <c r="V1161" s="111">
        <v>252</v>
      </c>
      <c r="W1161" s="110">
        <f t="shared" si="596"/>
        <v>1.0094680330000001</v>
      </c>
      <c r="X1161" s="103">
        <f t="shared" si="597"/>
        <v>0.44161083000000001</v>
      </c>
      <c r="Y1161" s="103">
        <f t="shared" si="598"/>
        <v>0</v>
      </c>
      <c r="Z1161" s="114" t="str">
        <f t="shared" si="606"/>
        <v>A+J=</v>
      </c>
      <c r="AA1161" s="108">
        <f t="shared" si="607"/>
        <v>46042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4"/>
      <c r="DR1161" s="1"/>
      <c r="DS1161" s="1"/>
      <c r="DT1161" s="1"/>
      <c r="DU1161" s="1"/>
      <c r="DV1161" s="1"/>
      <c r="DW1161" s="1"/>
    </row>
    <row r="1162" spans="1:127" ht="15" x14ac:dyDescent="0.2">
      <c r="A1162" s="102">
        <f t="shared" si="599"/>
        <v>46038</v>
      </c>
      <c r="B1162" s="103">
        <f t="shared" ref="B1162:B1225" si="617">(P1162+X1162)</f>
        <v>47.118714869999998</v>
      </c>
      <c r="C1162" s="180">
        <f t="shared" si="609"/>
        <v>42.162268707466389</v>
      </c>
      <c r="D1162" s="104">
        <f t="shared" si="600"/>
        <v>1143.3130000000001</v>
      </c>
      <c r="E1162" s="105">
        <f t="shared" si="612"/>
        <v>1146.575</v>
      </c>
      <c r="F1162" s="106">
        <f t="shared" si="613"/>
        <v>45983</v>
      </c>
      <c r="G1162" s="107">
        <f t="shared" ref="G1162:G1225" si="618">(E1162/D1162)-1</f>
        <v>2.8531119649648495E-3</v>
      </c>
      <c r="H1162" s="108">
        <f t="shared" si="605"/>
        <v>46042</v>
      </c>
      <c r="I1162" s="108">
        <f t="shared" ref="I1162:I1225" si="619">IF(A1162&gt;I1161,H1162,I1161)</f>
        <v>46042</v>
      </c>
      <c r="J1162" s="109">
        <f t="shared" si="601"/>
        <v>19</v>
      </c>
      <c r="K1162" s="109">
        <f t="shared" si="616"/>
        <v>17</v>
      </c>
      <c r="L1162" s="8">
        <f t="shared" si="602"/>
        <v>1.0025523999999999</v>
      </c>
      <c r="M1162" s="110">
        <f t="shared" si="615"/>
        <v>1.00285311</v>
      </c>
      <c r="N1162" s="110">
        <f t="shared" si="610"/>
        <v>1.1036059428822182</v>
      </c>
      <c r="O1162" s="103">
        <f t="shared" si="614"/>
        <v>1.1064227799999999</v>
      </c>
      <c r="P1162" s="103">
        <f t="shared" ref="P1162:P1225" si="620">TRUNC(C1162*O1162,8)</f>
        <v>46.64929455</v>
      </c>
      <c r="Q1162" s="11">
        <f t="shared" si="608"/>
        <v>0</v>
      </c>
      <c r="R1162" s="30">
        <f t="shared" si="603"/>
        <v>0</v>
      </c>
      <c r="S1162" s="8">
        <f t="shared" ref="S1162:S1225" si="621">IF(R1162&gt;0,TRUNC(R1162*P1162,8),0)</f>
        <v>0</v>
      </c>
      <c r="T1162" s="113">
        <f t="shared" si="604"/>
        <v>0.16</v>
      </c>
      <c r="U1162" s="111">
        <f t="shared" si="611"/>
        <v>17</v>
      </c>
      <c r="V1162" s="111">
        <v>252</v>
      </c>
      <c r="W1162" s="110">
        <f t="shared" ref="W1162:W1225" si="622">ROUND((1+T1162)^TRUNC((U1162/V1162),9),9)</f>
        <v>1.0100627529999999</v>
      </c>
      <c r="X1162" s="103">
        <f t="shared" ref="X1162:X1225" si="623">TRUNC((P1162*(W1162-1)),8)</f>
        <v>0.46942032</v>
      </c>
      <c r="Y1162" s="103">
        <f t="shared" ref="Y1162:Y1225" si="624">IF(Q1162&gt;0,S1162+X1162,0)</f>
        <v>0</v>
      </c>
      <c r="Z1162" s="114" t="str">
        <f t="shared" si="606"/>
        <v>A+J=</v>
      </c>
      <c r="AA1162" s="108">
        <f t="shared" si="607"/>
        <v>46042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4"/>
      <c r="DR1162" s="1"/>
      <c r="DS1162" s="1"/>
      <c r="DT1162" s="1"/>
      <c r="DU1162" s="1"/>
      <c r="DV1162" s="1"/>
      <c r="DW1162" s="1"/>
    </row>
    <row r="1163" spans="1:127" ht="15" x14ac:dyDescent="0.2">
      <c r="A1163" s="102">
        <f t="shared" ref="A1163:A1226" si="625">(A1162+1)</f>
        <v>46039</v>
      </c>
      <c r="B1163" s="103">
        <f t="shared" si="617"/>
        <v>47.153544590000003</v>
      </c>
      <c r="C1163" s="180">
        <f t="shared" si="609"/>
        <v>42.162268707466389</v>
      </c>
      <c r="D1163" s="104">
        <f t="shared" ref="D1163:D1226" si="626">IF(E1163=E1162,D1162,E1162)</f>
        <v>1143.3130000000001</v>
      </c>
      <c r="E1163" s="105">
        <f t="shared" si="612"/>
        <v>1146.575</v>
      </c>
      <c r="F1163" s="106">
        <f t="shared" si="613"/>
        <v>45983</v>
      </c>
      <c r="G1163" s="107">
        <f t="shared" si="618"/>
        <v>2.8531119649648495E-3</v>
      </c>
      <c r="H1163" s="108">
        <f t="shared" si="605"/>
        <v>46042</v>
      </c>
      <c r="I1163" s="108">
        <f t="shared" si="619"/>
        <v>46042</v>
      </c>
      <c r="J1163" s="109">
        <f t="shared" ref="J1163:J1226" si="627">IF(I1163=I1162,J1162,NETWORKDAYS(I1162,I1163,$AD$171:$AD$502)-1)</f>
        <v>19</v>
      </c>
      <c r="K1163" s="109">
        <f t="shared" si="616"/>
        <v>18</v>
      </c>
      <c r="L1163" s="8">
        <f t="shared" ref="L1163:L1226" si="628">IF(E1163&lt;D1163,1,TRUNC((E1163/D1163)^TRUNC((K1163/J1163),9),8))</f>
        <v>1.0027027399999999</v>
      </c>
      <c r="M1163" s="110">
        <f t="shared" si="615"/>
        <v>1.00285311</v>
      </c>
      <c r="N1163" s="110">
        <f t="shared" si="610"/>
        <v>1.1036059428822182</v>
      </c>
      <c r="O1163" s="103">
        <f t="shared" si="614"/>
        <v>1.1065887000000001</v>
      </c>
      <c r="P1163" s="103">
        <f t="shared" si="620"/>
        <v>46.65629011</v>
      </c>
      <c r="Q1163" s="11">
        <f t="shared" si="608"/>
        <v>0</v>
      </c>
      <c r="R1163" s="30">
        <f t="shared" ref="R1163:R1226" si="629">IF(Q1163&gt;0,VLOOKUP($A1163,$AD$10:$AI$165,6),0)</f>
        <v>0</v>
      </c>
      <c r="S1163" s="8">
        <f t="shared" si="621"/>
        <v>0</v>
      </c>
      <c r="T1163" s="113">
        <f t="shared" ref="T1163:T1226" si="630">(T1162)</f>
        <v>0.16</v>
      </c>
      <c r="U1163" s="111">
        <f t="shared" si="611"/>
        <v>18</v>
      </c>
      <c r="V1163" s="111">
        <v>252</v>
      </c>
      <c r="W1163" s="110">
        <f t="shared" si="622"/>
        <v>1.0106578230000001</v>
      </c>
      <c r="X1163" s="103">
        <f t="shared" si="623"/>
        <v>0.49725448</v>
      </c>
      <c r="Y1163" s="103">
        <f t="shared" si="624"/>
        <v>0</v>
      </c>
      <c r="Z1163" s="114" t="str">
        <f t="shared" si="606"/>
        <v>A+J=</v>
      </c>
      <c r="AA1163" s="108">
        <f t="shared" si="607"/>
        <v>46042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4"/>
      <c r="DR1163" s="1"/>
      <c r="DS1163" s="1"/>
      <c r="DT1163" s="1"/>
      <c r="DU1163" s="1"/>
      <c r="DV1163" s="1"/>
      <c r="DW1163" s="1"/>
    </row>
    <row r="1164" spans="1:127" ht="15" x14ac:dyDescent="0.2">
      <c r="A1164" s="102">
        <f t="shared" si="625"/>
        <v>46040</v>
      </c>
      <c r="B1164" s="103">
        <f t="shared" si="617"/>
        <v>47.153544590000003</v>
      </c>
      <c r="C1164" s="180">
        <f t="shared" si="609"/>
        <v>42.162268707466389</v>
      </c>
      <c r="D1164" s="104">
        <f t="shared" si="626"/>
        <v>1143.3130000000001</v>
      </c>
      <c r="E1164" s="105">
        <f t="shared" si="612"/>
        <v>1146.575</v>
      </c>
      <c r="F1164" s="106">
        <f t="shared" si="613"/>
        <v>45983</v>
      </c>
      <c r="G1164" s="107">
        <f t="shared" si="618"/>
        <v>2.8531119649648495E-3</v>
      </c>
      <c r="H1164" s="108">
        <f t="shared" ref="H1164:H1227" si="631">IF(DAY(A1164)=H$9,VLOOKUP(A1164,AH$118:AN$450,4),H1163)</f>
        <v>46042</v>
      </c>
      <c r="I1164" s="108">
        <f t="shared" si="619"/>
        <v>46042</v>
      </c>
      <c r="J1164" s="109">
        <f t="shared" si="627"/>
        <v>19</v>
      </c>
      <c r="K1164" s="109">
        <f t="shared" si="616"/>
        <v>18</v>
      </c>
      <c r="L1164" s="8">
        <f t="shared" si="628"/>
        <v>1.0027027399999999</v>
      </c>
      <c r="M1164" s="110">
        <f t="shared" si="615"/>
        <v>1.00285311</v>
      </c>
      <c r="N1164" s="110">
        <f t="shared" si="610"/>
        <v>1.1036059428822182</v>
      </c>
      <c r="O1164" s="103">
        <f t="shared" si="614"/>
        <v>1.1065887000000001</v>
      </c>
      <c r="P1164" s="103">
        <f t="shared" si="620"/>
        <v>46.65629011</v>
      </c>
      <c r="Q1164" s="11">
        <f t="shared" si="608"/>
        <v>0</v>
      </c>
      <c r="R1164" s="30">
        <f t="shared" si="629"/>
        <v>0</v>
      </c>
      <c r="S1164" s="8">
        <f t="shared" si="621"/>
        <v>0</v>
      </c>
      <c r="T1164" s="113">
        <f t="shared" si="630"/>
        <v>0.16</v>
      </c>
      <c r="U1164" s="111">
        <f t="shared" si="611"/>
        <v>18</v>
      </c>
      <c r="V1164" s="111">
        <v>252</v>
      </c>
      <c r="W1164" s="110">
        <f t="shared" si="622"/>
        <v>1.0106578230000001</v>
      </c>
      <c r="X1164" s="103">
        <f t="shared" si="623"/>
        <v>0.49725448</v>
      </c>
      <c r="Y1164" s="103">
        <f t="shared" si="624"/>
        <v>0</v>
      </c>
      <c r="Z1164" s="114" t="str">
        <f t="shared" ref="Z1164:Z1227" si="632">IF($Q1163&gt;0,VLOOKUP($A1163,$AD$10:$AM$165,9),Z1163)</f>
        <v>A+J=</v>
      </c>
      <c r="AA1164" s="108">
        <f t="shared" ref="AA1164:AA1227" si="633">IF($Q1163&gt;0,VLOOKUP($A1163,$AD$10:$AM$165,10),AA1163)</f>
        <v>46042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4"/>
      <c r="DR1164" s="1"/>
      <c r="DS1164" s="1"/>
      <c r="DT1164" s="1"/>
      <c r="DU1164" s="1"/>
      <c r="DV1164" s="1"/>
      <c r="DW1164" s="1"/>
    </row>
    <row r="1165" spans="1:127" ht="15" x14ac:dyDescent="0.2">
      <c r="A1165" s="102">
        <f t="shared" si="625"/>
        <v>46041</v>
      </c>
      <c r="B1165" s="103">
        <f t="shared" si="617"/>
        <v>47.153544590000003</v>
      </c>
      <c r="C1165" s="180">
        <f t="shared" si="609"/>
        <v>42.162268707466389</v>
      </c>
      <c r="D1165" s="104">
        <f t="shared" si="626"/>
        <v>1143.3130000000001</v>
      </c>
      <c r="E1165" s="105">
        <f t="shared" si="612"/>
        <v>1146.575</v>
      </c>
      <c r="F1165" s="106">
        <f t="shared" si="613"/>
        <v>45983</v>
      </c>
      <c r="G1165" s="107">
        <f t="shared" si="618"/>
        <v>2.8531119649648495E-3</v>
      </c>
      <c r="H1165" s="108">
        <f t="shared" si="631"/>
        <v>46042</v>
      </c>
      <c r="I1165" s="108">
        <f t="shared" si="619"/>
        <v>46042</v>
      </c>
      <c r="J1165" s="109">
        <f t="shared" si="627"/>
        <v>19</v>
      </c>
      <c r="K1165" s="109">
        <f t="shared" si="616"/>
        <v>18</v>
      </c>
      <c r="L1165" s="8">
        <f t="shared" si="628"/>
        <v>1.0027027399999999</v>
      </c>
      <c r="M1165" s="110">
        <f t="shared" si="615"/>
        <v>1.00285311</v>
      </c>
      <c r="N1165" s="110">
        <f t="shared" si="610"/>
        <v>1.1036059428822182</v>
      </c>
      <c r="O1165" s="103">
        <f t="shared" si="614"/>
        <v>1.1065887000000001</v>
      </c>
      <c r="P1165" s="103">
        <f t="shared" si="620"/>
        <v>46.65629011</v>
      </c>
      <c r="Q1165" s="11">
        <f t="shared" ref="Q1165:Q1228" si="634">IF(VLOOKUP(A1165,AD$10:AK$165,8)=VLOOKUP(A1164,AD$10:AK$165,8),0,VLOOKUP(A1165,AD$10:AK$165,8))</f>
        <v>0</v>
      </c>
      <c r="R1165" s="30">
        <f t="shared" si="629"/>
        <v>0</v>
      </c>
      <c r="S1165" s="8">
        <f t="shared" si="621"/>
        <v>0</v>
      </c>
      <c r="T1165" s="113">
        <f t="shared" si="630"/>
        <v>0.16</v>
      </c>
      <c r="U1165" s="111">
        <f t="shared" si="611"/>
        <v>18</v>
      </c>
      <c r="V1165" s="111">
        <v>252</v>
      </c>
      <c r="W1165" s="110">
        <f t="shared" si="622"/>
        <v>1.0106578230000001</v>
      </c>
      <c r="X1165" s="103">
        <f t="shared" si="623"/>
        <v>0.49725448</v>
      </c>
      <c r="Y1165" s="103">
        <f t="shared" si="624"/>
        <v>0</v>
      </c>
      <c r="Z1165" s="114" t="str">
        <f t="shared" si="632"/>
        <v>A+J=</v>
      </c>
      <c r="AA1165" s="108">
        <f t="shared" si="633"/>
        <v>46042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4"/>
      <c r="DR1165" s="1"/>
      <c r="DS1165" s="1"/>
      <c r="DT1165" s="1"/>
      <c r="DU1165" s="1"/>
      <c r="DV1165" s="1"/>
      <c r="DW1165" s="1"/>
    </row>
    <row r="1166" spans="1:127" ht="15" x14ac:dyDescent="0.2">
      <c r="A1166" s="102">
        <f t="shared" si="625"/>
        <v>46042</v>
      </c>
      <c r="B1166" s="103">
        <f t="shared" si="617"/>
        <v>47.188400289999997</v>
      </c>
      <c r="C1166" s="180">
        <f t="shared" si="609"/>
        <v>42.162268707466389</v>
      </c>
      <c r="D1166" s="104">
        <f t="shared" si="626"/>
        <v>1143.3130000000001</v>
      </c>
      <c r="E1166" s="105">
        <f t="shared" si="612"/>
        <v>1146.575</v>
      </c>
      <c r="F1166" s="106">
        <f t="shared" si="613"/>
        <v>45983</v>
      </c>
      <c r="G1166" s="107">
        <f t="shared" si="618"/>
        <v>2.8531119649648495E-3</v>
      </c>
      <c r="H1166" s="108">
        <f t="shared" si="631"/>
        <v>46073</v>
      </c>
      <c r="I1166" s="108">
        <f t="shared" si="619"/>
        <v>46042</v>
      </c>
      <c r="J1166" s="109">
        <f t="shared" si="627"/>
        <v>19</v>
      </c>
      <c r="K1166" s="109">
        <f t="shared" si="616"/>
        <v>19</v>
      </c>
      <c r="L1166" s="8">
        <f t="shared" si="628"/>
        <v>1.00285311</v>
      </c>
      <c r="M1166" s="110">
        <f t="shared" si="615"/>
        <v>1.00285311</v>
      </c>
      <c r="N1166" s="110">
        <f t="shared" si="610"/>
        <v>1.1036059428822182</v>
      </c>
      <c r="O1166" s="103">
        <f t="shared" si="614"/>
        <v>1.1067546500000001</v>
      </c>
      <c r="P1166" s="103">
        <f t="shared" si="620"/>
        <v>46.663286939999999</v>
      </c>
      <c r="Q1166" s="11">
        <f t="shared" si="634"/>
        <v>38</v>
      </c>
      <c r="R1166" s="30">
        <f t="shared" si="629"/>
        <v>0.26264300000000002</v>
      </c>
      <c r="S1166" s="8">
        <f t="shared" si="621"/>
        <v>12.25578567</v>
      </c>
      <c r="T1166" s="113">
        <f t="shared" si="630"/>
        <v>0.16</v>
      </c>
      <c r="U1166" s="111">
        <f t="shared" si="611"/>
        <v>19</v>
      </c>
      <c r="V1166" s="111">
        <v>252</v>
      </c>
      <c r="W1166" s="110">
        <f t="shared" si="622"/>
        <v>1.0112532439999999</v>
      </c>
      <c r="X1166" s="103">
        <f t="shared" si="623"/>
        <v>0.52511335000000003</v>
      </c>
      <c r="Y1166" s="103">
        <f t="shared" si="624"/>
        <v>12.78089902</v>
      </c>
      <c r="Z1166" s="114" t="str">
        <f t="shared" si="632"/>
        <v>A+J=</v>
      </c>
      <c r="AA1166" s="108">
        <f t="shared" si="633"/>
        <v>46042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4"/>
      <c r="DR1166" s="1"/>
      <c r="DS1166" s="1"/>
      <c r="DT1166" s="1"/>
      <c r="DU1166" s="1"/>
      <c r="DV1166" s="1"/>
      <c r="DW1166" s="1"/>
    </row>
    <row r="1167" spans="1:127" ht="15" x14ac:dyDescent="0.2">
      <c r="A1167" s="102">
        <f t="shared" si="625"/>
        <v>46043</v>
      </c>
      <c r="B1167" s="103">
        <f t="shared" si="617"/>
        <v>34.432442880000004</v>
      </c>
      <c r="C1167" s="180">
        <f t="shared" si="609"/>
        <v>31.088643970493294</v>
      </c>
      <c r="D1167" s="104">
        <f t="shared" si="626"/>
        <v>1143.3130000000001</v>
      </c>
      <c r="E1167" s="105">
        <f t="shared" si="612"/>
        <v>1146.575</v>
      </c>
      <c r="F1167" s="106">
        <f t="shared" si="613"/>
        <v>46011</v>
      </c>
      <c r="G1167" s="107">
        <f t="shared" si="618"/>
        <v>2.8531119649648495E-3</v>
      </c>
      <c r="H1167" s="108">
        <f t="shared" si="631"/>
        <v>46073</v>
      </c>
      <c r="I1167" s="108">
        <f t="shared" si="619"/>
        <v>46073</v>
      </c>
      <c r="J1167" s="109">
        <f t="shared" si="627"/>
        <v>21</v>
      </c>
      <c r="K1167" s="109">
        <f t="shared" si="616"/>
        <v>1</v>
      </c>
      <c r="L1167" s="8">
        <f t="shared" si="628"/>
        <v>1.0001356699999999</v>
      </c>
      <c r="M1167" s="110">
        <f t="shared" si="615"/>
        <v>1.00285311</v>
      </c>
      <c r="N1167" s="110">
        <f t="shared" si="610"/>
        <v>1.1067546520339149</v>
      </c>
      <c r="O1167" s="103">
        <f t="shared" si="614"/>
        <v>1.1069047999999999</v>
      </c>
      <c r="P1167" s="103">
        <f t="shared" si="620"/>
        <v>34.412169230000003</v>
      </c>
      <c r="Q1167" s="11">
        <f t="shared" si="634"/>
        <v>0</v>
      </c>
      <c r="R1167" s="30">
        <f t="shared" si="629"/>
        <v>0</v>
      </c>
      <c r="S1167" s="8">
        <f t="shared" si="621"/>
        <v>0</v>
      </c>
      <c r="T1167" s="113">
        <f t="shared" si="630"/>
        <v>0.16</v>
      </c>
      <c r="U1167" s="111">
        <f t="shared" si="611"/>
        <v>1</v>
      </c>
      <c r="V1167" s="111">
        <v>252</v>
      </c>
      <c r="W1167" s="110">
        <f t="shared" si="622"/>
        <v>1.0005891419999999</v>
      </c>
      <c r="X1167" s="103">
        <f t="shared" si="623"/>
        <v>2.0273650000000001E-2</v>
      </c>
      <c r="Y1167" s="103">
        <f t="shared" si="624"/>
        <v>0</v>
      </c>
      <c r="Z1167" s="114" t="str">
        <f t="shared" si="632"/>
        <v>A+J=</v>
      </c>
      <c r="AA1167" s="108">
        <f t="shared" si="633"/>
        <v>46073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4"/>
      <c r="DR1167" s="1"/>
      <c r="DS1167" s="1"/>
      <c r="DT1167" s="1"/>
      <c r="DU1167" s="1"/>
      <c r="DV1167" s="1"/>
      <c r="DW1167" s="1"/>
    </row>
    <row r="1168" spans="1:127" ht="15" x14ac:dyDescent="0.2">
      <c r="A1168" s="102">
        <f t="shared" si="625"/>
        <v>46044</v>
      </c>
      <c r="B1168" s="103">
        <f t="shared" si="617"/>
        <v>34.457403139999997</v>
      </c>
      <c r="C1168" s="180">
        <f t="shared" si="609"/>
        <v>31.088643970493294</v>
      </c>
      <c r="D1168" s="104">
        <f t="shared" si="626"/>
        <v>1143.3130000000001</v>
      </c>
      <c r="E1168" s="105">
        <f t="shared" si="612"/>
        <v>1146.575</v>
      </c>
      <c r="F1168" s="106">
        <f t="shared" si="613"/>
        <v>46011</v>
      </c>
      <c r="G1168" s="107">
        <f t="shared" si="618"/>
        <v>2.8531119649648495E-3</v>
      </c>
      <c r="H1168" s="108">
        <f t="shared" si="631"/>
        <v>46073</v>
      </c>
      <c r="I1168" s="108">
        <f t="shared" si="619"/>
        <v>46073</v>
      </c>
      <c r="J1168" s="109">
        <f t="shared" si="627"/>
        <v>21</v>
      </c>
      <c r="K1168" s="109">
        <f t="shared" si="616"/>
        <v>2</v>
      </c>
      <c r="L1168" s="8">
        <f t="shared" si="628"/>
        <v>1.0002713700000001</v>
      </c>
      <c r="M1168" s="110">
        <f t="shared" si="615"/>
        <v>1.00285311</v>
      </c>
      <c r="N1168" s="110">
        <f t="shared" si="610"/>
        <v>1.1067546520339149</v>
      </c>
      <c r="O1168" s="103">
        <f t="shared" si="614"/>
        <v>1.10705499</v>
      </c>
      <c r="P1168" s="103">
        <f t="shared" si="620"/>
        <v>34.416838429999999</v>
      </c>
      <c r="Q1168" s="11">
        <f t="shared" si="634"/>
        <v>0</v>
      </c>
      <c r="R1168" s="30">
        <f t="shared" si="629"/>
        <v>0</v>
      </c>
      <c r="S1168" s="8">
        <f t="shared" si="621"/>
        <v>0</v>
      </c>
      <c r="T1168" s="113">
        <f t="shared" si="630"/>
        <v>0.16</v>
      </c>
      <c r="U1168" s="111">
        <f t="shared" si="611"/>
        <v>2</v>
      </c>
      <c r="V1168" s="111">
        <v>252</v>
      </c>
      <c r="W1168" s="110">
        <f t="shared" si="622"/>
        <v>1.0011786300000001</v>
      </c>
      <c r="X1168" s="103">
        <f t="shared" si="623"/>
        <v>4.0564709999999997E-2</v>
      </c>
      <c r="Y1168" s="103">
        <f t="shared" si="624"/>
        <v>0</v>
      </c>
      <c r="Z1168" s="114" t="str">
        <f t="shared" si="632"/>
        <v>A+J=</v>
      </c>
      <c r="AA1168" s="108">
        <f t="shared" si="633"/>
        <v>46073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4"/>
      <c r="DR1168" s="1"/>
      <c r="DS1168" s="1"/>
      <c r="DT1168" s="1"/>
      <c r="DU1168" s="1"/>
      <c r="DV1168" s="1"/>
      <c r="DW1168" s="1"/>
    </row>
    <row r="1169" spans="1:127" ht="15" x14ac:dyDescent="0.2">
      <c r="A1169" s="102">
        <f t="shared" si="625"/>
        <v>46045</v>
      </c>
      <c r="B1169" s="103">
        <f t="shared" si="617"/>
        <v>34.482380939999999</v>
      </c>
      <c r="C1169" s="180">
        <f t="shared" si="609"/>
        <v>31.088643970493294</v>
      </c>
      <c r="D1169" s="104">
        <f t="shared" si="626"/>
        <v>1143.3130000000001</v>
      </c>
      <c r="E1169" s="105">
        <f t="shared" si="612"/>
        <v>1146.575</v>
      </c>
      <c r="F1169" s="106">
        <f t="shared" si="613"/>
        <v>46011</v>
      </c>
      <c r="G1169" s="107">
        <f t="shared" si="618"/>
        <v>2.8531119649648495E-3</v>
      </c>
      <c r="H1169" s="108">
        <f t="shared" si="631"/>
        <v>46073</v>
      </c>
      <c r="I1169" s="108">
        <f t="shared" si="619"/>
        <v>46073</v>
      </c>
      <c r="J1169" s="109">
        <f t="shared" si="627"/>
        <v>21</v>
      </c>
      <c r="K1169" s="109">
        <f t="shared" si="616"/>
        <v>3</v>
      </c>
      <c r="L1169" s="8">
        <f t="shared" si="628"/>
        <v>1.00040708</v>
      </c>
      <c r="M1169" s="110">
        <f t="shared" si="615"/>
        <v>1.00285311</v>
      </c>
      <c r="N1169" s="110">
        <f t="shared" si="610"/>
        <v>1.1067546520339149</v>
      </c>
      <c r="O1169" s="103">
        <f t="shared" si="614"/>
        <v>1.10720518</v>
      </c>
      <c r="P1169" s="103">
        <f t="shared" si="620"/>
        <v>34.421507640000002</v>
      </c>
      <c r="Q1169" s="11">
        <f t="shared" si="634"/>
        <v>0</v>
      </c>
      <c r="R1169" s="30">
        <f t="shared" si="629"/>
        <v>0</v>
      </c>
      <c r="S1169" s="8">
        <f t="shared" si="621"/>
        <v>0</v>
      </c>
      <c r="T1169" s="113">
        <f t="shared" si="630"/>
        <v>0.16</v>
      </c>
      <c r="U1169" s="111">
        <f t="shared" si="611"/>
        <v>3</v>
      </c>
      <c r="V1169" s="111">
        <v>252</v>
      </c>
      <c r="W1169" s="110">
        <f t="shared" si="622"/>
        <v>1.001768467</v>
      </c>
      <c r="X1169" s="103">
        <f t="shared" si="623"/>
        <v>6.0873299999999998E-2</v>
      </c>
      <c r="Y1169" s="103">
        <f t="shared" si="624"/>
        <v>0</v>
      </c>
      <c r="Z1169" s="114" t="str">
        <f t="shared" si="632"/>
        <v>A+J=</v>
      </c>
      <c r="AA1169" s="108">
        <f t="shared" si="633"/>
        <v>46073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4"/>
      <c r="DR1169" s="1"/>
      <c r="DS1169" s="1"/>
      <c r="DT1169" s="1"/>
      <c r="DU1169" s="1"/>
      <c r="DV1169" s="1"/>
      <c r="DW1169" s="1"/>
    </row>
    <row r="1170" spans="1:127" ht="15" x14ac:dyDescent="0.2">
      <c r="A1170" s="102">
        <f t="shared" si="625"/>
        <v>46046</v>
      </c>
      <c r="B1170" s="103">
        <f t="shared" si="617"/>
        <v>34.507377699999999</v>
      </c>
      <c r="C1170" s="180">
        <f t="shared" ref="C1170:C1233" si="635">C1169-(S1169/O1169)</f>
        <v>31.088643970493294</v>
      </c>
      <c r="D1170" s="104">
        <f t="shared" si="626"/>
        <v>1143.3130000000001</v>
      </c>
      <c r="E1170" s="105">
        <f t="shared" si="612"/>
        <v>1146.575</v>
      </c>
      <c r="F1170" s="106">
        <f t="shared" si="613"/>
        <v>46011</v>
      </c>
      <c r="G1170" s="107">
        <f t="shared" si="618"/>
        <v>2.8531119649648495E-3</v>
      </c>
      <c r="H1170" s="108">
        <f t="shared" si="631"/>
        <v>46073</v>
      </c>
      <c r="I1170" s="108">
        <f t="shared" si="619"/>
        <v>46073</v>
      </c>
      <c r="J1170" s="109">
        <f t="shared" si="627"/>
        <v>21</v>
      </c>
      <c r="K1170" s="109">
        <f t="shared" si="616"/>
        <v>4</v>
      </c>
      <c r="L1170" s="8">
        <f t="shared" si="628"/>
        <v>1.0005428199999999</v>
      </c>
      <c r="M1170" s="110">
        <f t="shared" si="615"/>
        <v>1.00285311</v>
      </c>
      <c r="N1170" s="110">
        <f t="shared" si="610"/>
        <v>1.1067546520339149</v>
      </c>
      <c r="O1170" s="103">
        <f t="shared" si="614"/>
        <v>1.10735542</v>
      </c>
      <c r="P1170" s="103">
        <f t="shared" si="620"/>
        <v>34.426178399999998</v>
      </c>
      <c r="Q1170" s="11">
        <f t="shared" si="634"/>
        <v>0</v>
      </c>
      <c r="R1170" s="30">
        <f t="shared" si="629"/>
        <v>0</v>
      </c>
      <c r="S1170" s="8">
        <f t="shared" si="621"/>
        <v>0</v>
      </c>
      <c r="T1170" s="113">
        <f t="shared" si="630"/>
        <v>0.16</v>
      </c>
      <c r="U1170" s="111">
        <f t="shared" si="611"/>
        <v>4</v>
      </c>
      <c r="V1170" s="111">
        <v>252</v>
      </c>
      <c r="W1170" s="110">
        <f t="shared" si="622"/>
        <v>1.0023586499999999</v>
      </c>
      <c r="X1170" s="103">
        <f t="shared" si="623"/>
        <v>8.1199300000000002E-2</v>
      </c>
      <c r="Y1170" s="103">
        <f t="shared" si="624"/>
        <v>0</v>
      </c>
      <c r="Z1170" s="114" t="str">
        <f t="shared" si="632"/>
        <v>A+J=</v>
      </c>
      <c r="AA1170" s="108">
        <f t="shared" si="633"/>
        <v>46073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4"/>
      <c r="DR1170" s="1"/>
      <c r="DS1170" s="1"/>
      <c r="DT1170" s="1"/>
      <c r="DU1170" s="1"/>
      <c r="DV1170" s="1"/>
      <c r="DW1170" s="1"/>
    </row>
    <row r="1171" spans="1:127" ht="15" x14ac:dyDescent="0.2">
      <c r="A1171" s="102">
        <f t="shared" si="625"/>
        <v>46047</v>
      </c>
      <c r="B1171" s="103">
        <f t="shared" si="617"/>
        <v>34.507377699999999</v>
      </c>
      <c r="C1171" s="180">
        <f t="shared" si="635"/>
        <v>31.088643970493294</v>
      </c>
      <c r="D1171" s="104">
        <f t="shared" si="626"/>
        <v>1143.3130000000001</v>
      </c>
      <c r="E1171" s="105">
        <f t="shared" si="612"/>
        <v>1146.575</v>
      </c>
      <c r="F1171" s="106">
        <f t="shared" si="613"/>
        <v>46011</v>
      </c>
      <c r="G1171" s="107">
        <f t="shared" si="618"/>
        <v>2.8531119649648495E-3</v>
      </c>
      <c r="H1171" s="108">
        <f t="shared" si="631"/>
        <v>46073</v>
      </c>
      <c r="I1171" s="108">
        <f t="shared" si="619"/>
        <v>46073</v>
      </c>
      <c r="J1171" s="109">
        <f t="shared" si="627"/>
        <v>21</v>
      </c>
      <c r="K1171" s="109">
        <f t="shared" si="616"/>
        <v>4</v>
      </c>
      <c r="L1171" s="8">
        <f t="shared" si="628"/>
        <v>1.0005428199999999</v>
      </c>
      <c r="M1171" s="110">
        <f t="shared" si="615"/>
        <v>1.00285311</v>
      </c>
      <c r="N1171" s="110">
        <f t="shared" si="610"/>
        <v>1.1067546520339149</v>
      </c>
      <c r="O1171" s="103">
        <f t="shared" si="614"/>
        <v>1.10735542</v>
      </c>
      <c r="P1171" s="103">
        <f t="shared" si="620"/>
        <v>34.426178399999998</v>
      </c>
      <c r="Q1171" s="11">
        <f t="shared" si="634"/>
        <v>0</v>
      </c>
      <c r="R1171" s="30">
        <f t="shared" si="629"/>
        <v>0</v>
      </c>
      <c r="S1171" s="8">
        <f t="shared" si="621"/>
        <v>0</v>
      </c>
      <c r="T1171" s="113">
        <f t="shared" si="630"/>
        <v>0.16</v>
      </c>
      <c r="U1171" s="111">
        <f t="shared" si="611"/>
        <v>4</v>
      </c>
      <c r="V1171" s="111">
        <v>252</v>
      </c>
      <c r="W1171" s="110">
        <f t="shared" si="622"/>
        <v>1.0023586499999999</v>
      </c>
      <c r="X1171" s="103">
        <f t="shared" si="623"/>
        <v>8.1199300000000002E-2</v>
      </c>
      <c r="Y1171" s="103">
        <f t="shared" si="624"/>
        <v>0</v>
      </c>
      <c r="Z1171" s="114" t="str">
        <f t="shared" si="632"/>
        <v>A+J=</v>
      </c>
      <c r="AA1171" s="108">
        <f t="shared" si="633"/>
        <v>46073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4"/>
      <c r="DR1171" s="1"/>
      <c r="DS1171" s="1"/>
      <c r="DT1171" s="1"/>
      <c r="DU1171" s="1"/>
      <c r="DV1171" s="1"/>
      <c r="DW1171" s="1"/>
    </row>
    <row r="1172" spans="1:127" ht="15" x14ac:dyDescent="0.2">
      <c r="A1172" s="102">
        <f t="shared" si="625"/>
        <v>46048</v>
      </c>
      <c r="B1172" s="103">
        <f t="shared" si="617"/>
        <v>34.507377699999999</v>
      </c>
      <c r="C1172" s="180">
        <f t="shared" si="635"/>
        <v>31.088643970493294</v>
      </c>
      <c r="D1172" s="104">
        <f t="shared" si="626"/>
        <v>1143.3130000000001</v>
      </c>
      <c r="E1172" s="105">
        <f t="shared" si="612"/>
        <v>1146.575</v>
      </c>
      <c r="F1172" s="106">
        <f t="shared" si="613"/>
        <v>46011</v>
      </c>
      <c r="G1172" s="107">
        <f t="shared" si="618"/>
        <v>2.8531119649648495E-3</v>
      </c>
      <c r="H1172" s="108">
        <f t="shared" si="631"/>
        <v>46073</v>
      </c>
      <c r="I1172" s="108">
        <f t="shared" si="619"/>
        <v>46073</v>
      </c>
      <c r="J1172" s="109">
        <f t="shared" si="627"/>
        <v>21</v>
      </c>
      <c r="K1172" s="109">
        <f t="shared" si="616"/>
        <v>4</v>
      </c>
      <c r="L1172" s="8">
        <f t="shared" si="628"/>
        <v>1.0005428199999999</v>
      </c>
      <c r="M1172" s="110">
        <f t="shared" si="615"/>
        <v>1.00285311</v>
      </c>
      <c r="N1172" s="110">
        <f t="shared" si="610"/>
        <v>1.1067546520339149</v>
      </c>
      <c r="O1172" s="103">
        <f t="shared" si="614"/>
        <v>1.10735542</v>
      </c>
      <c r="P1172" s="103">
        <f t="shared" si="620"/>
        <v>34.426178399999998</v>
      </c>
      <c r="Q1172" s="11">
        <f t="shared" si="634"/>
        <v>0</v>
      </c>
      <c r="R1172" s="30">
        <f t="shared" si="629"/>
        <v>0</v>
      </c>
      <c r="S1172" s="8">
        <f t="shared" si="621"/>
        <v>0</v>
      </c>
      <c r="T1172" s="113">
        <f t="shared" si="630"/>
        <v>0.16</v>
      </c>
      <c r="U1172" s="111">
        <f t="shared" si="611"/>
        <v>4</v>
      </c>
      <c r="V1172" s="111">
        <v>252</v>
      </c>
      <c r="W1172" s="110">
        <f t="shared" si="622"/>
        <v>1.0023586499999999</v>
      </c>
      <c r="X1172" s="103">
        <f t="shared" si="623"/>
        <v>8.1199300000000002E-2</v>
      </c>
      <c r="Y1172" s="103">
        <f t="shared" si="624"/>
        <v>0</v>
      </c>
      <c r="Z1172" s="114" t="str">
        <f t="shared" si="632"/>
        <v>A+J=</v>
      </c>
      <c r="AA1172" s="108">
        <f t="shared" si="633"/>
        <v>46073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4"/>
      <c r="DR1172" s="1"/>
      <c r="DS1172" s="1"/>
      <c r="DT1172" s="1"/>
      <c r="DU1172" s="1"/>
      <c r="DV1172" s="1"/>
      <c r="DW1172" s="1"/>
    </row>
    <row r="1173" spans="1:127" ht="15" x14ac:dyDescent="0.2">
      <c r="A1173" s="102">
        <f t="shared" si="625"/>
        <v>46049</v>
      </c>
      <c r="B1173" s="103">
        <f t="shared" si="617"/>
        <v>34.532391990000001</v>
      </c>
      <c r="C1173" s="180">
        <f t="shared" si="635"/>
        <v>31.088643970493294</v>
      </c>
      <c r="D1173" s="104">
        <f t="shared" si="626"/>
        <v>1143.3130000000001</v>
      </c>
      <c r="E1173" s="105">
        <f t="shared" si="612"/>
        <v>1146.575</v>
      </c>
      <c r="F1173" s="106">
        <f t="shared" si="613"/>
        <v>46011</v>
      </c>
      <c r="G1173" s="107">
        <f t="shared" si="618"/>
        <v>2.8531119649648495E-3</v>
      </c>
      <c r="H1173" s="108">
        <f t="shared" si="631"/>
        <v>46073</v>
      </c>
      <c r="I1173" s="108">
        <f t="shared" si="619"/>
        <v>46073</v>
      </c>
      <c r="J1173" s="109">
        <f t="shared" si="627"/>
        <v>21</v>
      </c>
      <c r="K1173" s="109">
        <f t="shared" si="616"/>
        <v>5</v>
      </c>
      <c r="L1173" s="8">
        <f t="shared" si="628"/>
        <v>1.00067857</v>
      </c>
      <c r="M1173" s="110">
        <f t="shared" si="615"/>
        <v>1.00285311</v>
      </c>
      <c r="N1173" s="110">
        <f t="shared" si="610"/>
        <v>1.1067546520339149</v>
      </c>
      <c r="O1173" s="103">
        <f t="shared" si="614"/>
        <v>1.1075056599999999</v>
      </c>
      <c r="P1173" s="103">
        <f t="shared" si="620"/>
        <v>34.43084915</v>
      </c>
      <c r="Q1173" s="11">
        <f t="shared" si="634"/>
        <v>0</v>
      </c>
      <c r="R1173" s="30">
        <f t="shared" si="629"/>
        <v>0</v>
      </c>
      <c r="S1173" s="8">
        <f t="shared" si="621"/>
        <v>0</v>
      </c>
      <c r="T1173" s="113">
        <f t="shared" si="630"/>
        <v>0.16</v>
      </c>
      <c r="U1173" s="111">
        <f t="shared" si="611"/>
        <v>5</v>
      </c>
      <c r="V1173" s="111">
        <v>252</v>
      </c>
      <c r="W1173" s="110">
        <f t="shared" si="622"/>
        <v>1.0029491820000001</v>
      </c>
      <c r="X1173" s="103">
        <f t="shared" si="623"/>
        <v>0.10154284</v>
      </c>
      <c r="Y1173" s="103">
        <f t="shared" si="624"/>
        <v>0</v>
      </c>
      <c r="Z1173" s="114" t="str">
        <f t="shared" si="632"/>
        <v>A+J=</v>
      </c>
      <c r="AA1173" s="108">
        <f t="shared" si="633"/>
        <v>46073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4"/>
      <c r="DR1173" s="1"/>
      <c r="DS1173" s="1"/>
      <c r="DT1173" s="1"/>
      <c r="DU1173" s="1"/>
      <c r="DV1173" s="1"/>
      <c r="DW1173" s="1"/>
    </row>
    <row r="1174" spans="1:127" ht="15" x14ac:dyDescent="0.2">
      <c r="A1174" s="102">
        <f t="shared" si="625"/>
        <v>46050</v>
      </c>
      <c r="B1174" s="103">
        <f t="shared" si="617"/>
        <v>34.55742437</v>
      </c>
      <c r="C1174" s="180">
        <f t="shared" si="635"/>
        <v>31.088643970493294</v>
      </c>
      <c r="D1174" s="104">
        <f t="shared" si="626"/>
        <v>1143.3130000000001</v>
      </c>
      <c r="E1174" s="105">
        <f t="shared" si="612"/>
        <v>1146.575</v>
      </c>
      <c r="F1174" s="106">
        <f t="shared" si="613"/>
        <v>46011</v>
      </c>
      <c r="G1174" s="107">
        <f t="shared" si="618"/>
        <v>2.8531119649648495E-3</v>
      </c>
      <c r="H1174" s="108">
        <f t="shared" si="631"/>
        <v>46073</v>
      </c>
      <c r="I1174" s="108">
        <f t="shared" si="619"/>
        <v>46073</v>
      </c>
      <c r="J1174" s="109">
        <f t="shared" si="627"/>
        <v>21</v>
      </c>
      <c r="K1174" s="109">
        <f t="shared" si="616"/>
        <v>6</v>
      </c>
      <c r="L1174" s="8">
        <f t="shared" si="628"/>
        <v>1.00081434</v>
      </c>
      <c r="M1174" s="110">
        <f t="shared" si="615"/>
        <v>1.00285311</v>
      </c>
      <c r="N1174" s="110">
        <f t="shared" si="610"/>
        <v>1.1067546520339149</v>
      </c>
      <c r="O1174" s="103">
        <f t="shared" si="614"/>
        <v>1.10765592</v>
      </c>
      <c r="P1174" s="103">
        <f t="shared" si="620"/>
        <v>34.435520529999998</v>
      </c>
      <c r="Q1174" s="11">
        <f t="shared" si="634"/>
        <v>0</v>
      </c>
      <c r="R1174" s="30">
        <f t="shared" si="629"/>
        <v>0</v>
      </c>
      <c r="S1174" s="8">
        <f t="shared" si="621"/>
        <v>0</v>
      </c>
      <c r="T1174" s="113">
        <f t="shared" si="630"/>
        <v>0.16</v>
      </c>
      <c r="U1174" s="111">
        <f t="shared" si="611"/>
        <v>6</v>
      </c>
      <c r="V1174" s="111">
        <v>252</v>
      </c>
      <c r="W1174" s="110">
        <f t="shared" si="622"/>
        <v>1.003540061</v>
      </c>
      <c r="X1174" s="103">
        <f t="shared" si="623"/>
        <v>0.12190384</v>
      </c>
      <c r="Y1174" s="103">
        <f t="shared" si="624"/>
        <v>0</v>
      </c>
      <c r="Z1174" s="114" t="str">
        <f t="shared" si="632"/>
        <v>A+J=</v>
      </c>
      <c r="AA1174" s="108">
        <f t="shared" si="633"/>
        <v>46073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4"/>
      <c r="DR1174" s="1"/>
      <c r="DS1174" s="1"/>
      <c r="DT1174" s="1"/>
      <c r="DU1174" s="1"/>
      <c r="DV1174" s="1"/>
      <c r="DW1174" s="1"/>
    </row>
    <row r="1175" spans="1:127" ht="15" x14ac:dyDescent="0.2">
      <c r="A1175" s="102">
        <f t="shared" si="625"/>
        <v>46051</v>
      </c>
      <c r="B1175" s="103">
        <f t="shared" si="617"/>
        <v>34.582475200000005</v>
      </c>
      <c r="C1175" s="180">
        <f t="shared" si="635"/>
        <v>31.088643970493294</v>
      </c>
      <c r="D1175" s="104">
        <f t="shared" si="626"/>
        <v>1143.3130000000001</v>
      </c>
      <c r="E1175" s="105">
        <f t="shared" si="612"/>
        <v>1146.575</v>
      </c>
      <c r="F1175" s="106">
        <f t="shared" si="613"/>
        <v>46011</v>
      </c>
      <c r="G1175" s="107">
        <f t="shared" si="618"/>
        <v>2.8531119649648495E-3</v>
      </c>
      <c r="H1175" s="108">
        <f t="shared" si="631"/>
        <v>46073</v>
      </c>
      <c r="I1175" s="108">
        <f t="shared" si="619"/>
        <v>46073</v>
      </c>
      <c r="J1175" s="109">
        <f t="shared" si="627"/>
        <v>21</v>
      </c>
      <c r="K1175" s="109">
        <f t="shared" si="616"/>
        <v>7</v>
      </c>
      <c r="L1175" s="8">
        <f t="shared" si="628"/>
        <v>1.0009501300000001</v>
      </c>
      <c r="M1175" s="110">
        <f t="shared" si="615"/>
        <v>1.00285311</v>
      </c>
      <c r="N1175" s="110">
        <f t="shared" si="610"/>
        <v>1.1067546520339149</v>
      </c>
      <c r="O1175" s="103">
        <f t="shared" si="614"/>
        <v>1.1078062099999999</v>
      </c>
      <c r="P1175" s="103">
        <f t="shared" si="620"/>
        <v>34.440192850000003</v>
      </c>
      <c r="Q1175" s="11">
        <f t="shared" si="634"/>
        <v>0</v>
      </c>
      <c r="R1175" s="30">
        <f t="shared" si="629"/>
        <v>0</v>
      </c>
      <c r="S1175" s="8">
        <f t="shared" si="621"/>
        <v>0</v>
      </c>
      <c r="T1175" s="113">
        <f t="shared" si="630"/>
        <v>0.16</v>
      </c>
      <c r="U1175" s="111">
        <f t="shared" si="611"/>
        <v>7</v>
      </c>
      <c r="V1175" s="111">
        <v>252</v>
      </c>
      <c r="W1175" s="110">
        <f t="shared" si="622"/>
        <v>1.004131288</v>
      </c>
      <c r="X1175" s="103">
        <f t="shared" si="623"/>
        <v>0.14228235</v>
      </c>
      <c r="Y1175" s="103">
        <f t="shared" si="624"/>
        <v>0</v>
      </c>
      <c r="Z1175" s="114" t="str">
        <f t="shared" si="632"/>
        <v>A+J=</v>
      </c>
      <c r="AA1175" s="108">
        <f t="shared" si="633"/>
        <v>46073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4"/>
      <c r="DR1175" s="1"/>
      <c r="DS1175" s="1"/>
      <c r="DT1175" s="1"/>
      <c r="DU1175" s="1"/>
      <c r="DV1175" s="1"/>
      <c r="DW1175" s="1"/>
    </row>
    <row r="1176" spans="1:127" ht="15" x14ac:dyDescent="0.2">
      <c r="A1176" s="102">
        <f t="shared" si="625"/>
        <v>46052</v>
      </c>
      <c r="B1176" s="103">
        <f t="shared" si="617"/>
        <v>34.607544189999999</v>
      </c>
      <c r="C1176" s="180">
        <f t="shared" si="635"/>
        <v>31.088643970493294</v>
      </c>
      <c r="D1176" s="104">
        <f t="shared" si="626"/>
        <v>1143.3130000000001</v>
      </c>
      <c r="E1176" s="105">
        <f t="shared" si="612"/>
        <v>1146.575</v>
      </c>
      <c r="F1176" s="106">
        <f t="shared" si="613"/>
        <v>46011</v>
      </c>
      <c r="G1176" s="107">
        <f t="shared" si="618"/>
        <v>2.8531119649648495E-3</v>
      </c>
      <c r="H1176" s="108">
        <f t="shared" si="631"/>
        <v>46073</v>
      </c>
      <c r="I1176" s="108">
        <f t="shared" si="619"/>
        <v>46073</v>
      </c>
      <c r="J1176" s="109">
        <f t="shared" si="627"/>
        <v>21</v>
      </c>
      <c r="K1176" s="109">
        <f t="shared" si="616"/>
        <v>8</v>
      </c>
      <c r="L1176" s="8">
        <f t="shared" si="628"/>
        <v>1.0010859400000001</v>
      </c>
      <c r="M1176" s="110">
        <f t="shared" si="615"/>
        <v>1.00285311</v>
      </c>
      <c r="N1176" s="110">
        <f t="shared" si="610"/>
        <v>1.1067546520339149</v>
      </c>
      <c r="O1176" s="103">
        <f t="shared" si="614"/>
        <v>1.1079565199999999</v>
      </c>
      <c r="P1176" s="103">
        <f t="shared" si="620"/>
        <v>34.444865780000001</v>
      </c>
      <c r="Q1176" s="11">
        <f t="shared" si="634"/>
        <v>0</v>
      </c>
      <c r="R1176" s="30">
        <f t="shared" si="629"/>
        <v>0</v>
      </c>
      <c r="S1176" s="8">
        <f t="shared" si="621"/>
        <v>0</v>
      </c>
      <c r="T1176" s="113">
        <f t="shared" si="630"/>
        <v>0.16</v>
      </c>
      <c r="U1176" s="111">
        <f t="shared" si="611"/>
        <v>8</v>
      </c>
      <c r="V1176" s="111">
        <v>252</v>
      </c>
      <c r="W1176" s="110">
        <f t="shared" si="622"/>
        <v>1.0047228640000001</v>
      </c>
      <c r="X1176" s="103">
        <f t="shared" si="623"/>
        <v>0.16267841</v>
      </c>
      <c r="Y1176" s="103">
        <f t="shared" si="624"/>
        <v>0</v>
      </c>
      <c r="Z1176" s="114" t="str">
        <f t="shared" si="632"/>
        <v>A+J=</v>
      </c>
      <c r="AA1176" s="108">
        <f t="shared" si="633"/>
        <v>46073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4"/>
      <c r="DR1176" s="1"/>
      <c r="DS1176" s="1"/>
      <c r="DT1176" s="1"/>
      <c r="DU1176" s="1"/>
      <c r="DV1176" s="1"/>
      <c r="DW1176" s="1"/>
    </row>
    <row r="1177" spans="1:127" ht="15" x14ac:dyDescent="0.2">
      <c r="A1177" s="102">
        <f t="shared" si="625"/>
        <v>46053</v>
      </c>
      <c r="B1177" s="103">
        <f t="shared" si="617"/>
        <v>34.632631019999998</v>
      </c>
      <c r="C1177" s="180">
        <f t="shared" si="635"/>
        <v>31.088643970493294</v>
      </c>
      <c r="D1177" s="104">
        <f t="shared" si="626"/>
        <v>1143.3130000000001</v>
      </c>
      <c r="E1177" s="105">
        <f t="shared" si="612"/>
        <v>1146.575</v>
      </c>
      <c r="F1177" s="106">
        <f t="shared" si="613"/>
        <v>46011</v>
      </c>
      <c r="G1177" s="107">
        <f t="shared" si="618"/>
        <v>2.8531119649648495E-3</v>
      </c>
      <c r="H1177" s="108">
        <f t="shared" si="631"/>
        <v>46073</v>
      </c>
      <c r="I1177" s="108">
        <f t="shared" si="619"/>
        <v>46073</v>
      </c>
      <c r="J1177" s="109">
        <f t="shared" si="627"/>
        <v>21</v>
      </c>
      <c r="K1177" s="109">
        <f t="shared" si="616"/>
        <v>9</v>
      </c>
      <c r="L1177" s="8">
        <f t="shared" si="628"/>
        <v>1.00122176</v>
      </c>
      <c r="M1177" s="110">
        <f t="shared" si="615"/>
        <v>1.00285311</v>
      </c>
      <c r="N1177" s="110">
        <f t="shared" si="610"/>
        <v>1.1067546520339149</v>
      </c>
      <c r="O1177" s="103">
        <f t="shared" si="614"/>
        <v>1.10810684</v>
      </c>
      <c r="P1177" s="103">
        <f t="shared" si="620"/>
        <v>34.449539029999997</v>
      </c>
      <c r="Q1177" s="11">
        <f t="shared" si="634"/>
        <v>0</v>
      </c>
      <c r="R1177" s="30">
        <f t="shared" si="629"/>
        <v>0</v>
      </c>
      <c r="S1177" s="8">
        <f t="shared" si="621"/>
        <v>0</v>
      </c>
      <c r="T1177" s="113">
        <f t="shared" si="630"/>
        <v>0.16</v>
      </c>
      <c r="U1177" s="111">
        <f t="shared" si="611"/>
        <v>9</v>
      </c>
      <c r="V1177" s="111">
        <v>252</v>
      </c>
      <c r="W1177" s="110">
        <f t="shared" si="622"/>
        <v>1.005314788</v>
      </c>
      <c r="X1177" s="103">
        <f t="shared" si="623"/>
        <v>0.18309199000000001</v>
      </c>
      <c r="Y1177" s="103">
        <f t="shared" si="624"/>
        <v>0</v>
      </c>
      <c r="Z1177" s="114" t="str">
        <f t="shared" si="632"/>
        <v>A+J=</v>
      </c>
      <c r="AA1177" s="108">
        <f t="shared" si="633"/>
        <v>46073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4"/>
      <c r="DR1177" s="1"/>
      <c r="DS1177" s="1"/>
      <c r="DT1177" s="1"/>
      <c r="DU1177" s="1"/>
      <c r="DV1177" s="1"/>
      <c r="DW1177" s="1"/>
    </row>
    <row r="1178" spans="1:127" ht="15" x14ac:dyDescent="0.2">
      <c r="A1178" s="102">
        <f t="shared" si="625"/>
        <v>46054</v>
      </c>
      <c r="B1178" s="103">
        <f t="shared" si="617"/>
        <v>34.632631019999998</v>
      </c>
      <c r="C1178" s="180">
        <f t="shared" si="635"/>
        <v>31.088643970493294</v>
      </c>
      <c r="D1178" s="104">
        <f t="shared" si="626"/>
        <v>1143.3130000000001</v>
      </c>
      <c r="E1178" s="105">
        <f t="shared" si="612"/>
        <v>1146.575</v>
      </c>
      <c r="F1178" s="106">
        <f t="shared" si="613"/>
        <v>46011</v>
      </c>
      <c r="G1178" s="107">
        <f t="shared" si="618"/>
        <v>2.8531119649648495E-3</v>
      </c>
      <c r="H1178" s="108">
        <f t="shared" si="631"/>
        <v>46073</v>
      </c>
      <c r="I1178" s="108">
        <f t="shared" si="619"/>
        <v>46073</v>
      </c>
      <c r="J1178" s="109">
        <f t="shared" si="627"/>
        <v>21</v>
      </c>
      <c r="K1178" s="109">
        <f t="shared" si="616"/>
        <v>9</v>
      </c>
      <c r="L1178" s="8">
        <f t="shared" si="628"/>
        <v>1.00122176</v>
      </c>
      <c r="M1178" s="110">
        <f t="shared" si="615"/>
        <v>1.00285311</v>
      </c>
      <c r="N1178" s="110">
        <f t="shared" si="610"/>
        <v>1.1067546520339149</v>
      </c>
      <c r="O1178" s="103">
        <f t="shared" si="614"/>
        <v>1.10810684</v>
      </c>
      <c r="P1178" s="103">
        <f t="shared" si="620"/>
        <v>34.449539029999997</v>
      </c>
      <c r="Q1178" s="11">
        <f t="shared" si="634"/>
        <v>0</v>
      </c>
      <c r="R1178" s="30">
        <f t="shared" si="629"/>
        <v>0</v>
      </c>
      <c r="S1178" s="8">
        <f t="shared" si="621"/>
        <v>0</v>
      </c>
      <c r="T1178" s="113">
        <f t="shared" si="630"/>
        <v>0.16</v>
      </c>
      <c r="U1178" s="111">
        <f t="shared" si="611"/>
        <v>9</v>
      </c>
      <c r="V1178" s="111">
        <v>252</v>
      </c>
      <c r="W1178" s="110">
        <f t="shared" si="622"/>
        <v>1.005314788</v>
      </c>
      <c r="X1178" s="103">
        <f t="shared" si="623"/>
        <v>0.18309199000000001</v>
      </c>
      <c r="Y1178" s="103">
        <f t="shared" si="624"/>
        <v>0</v>
      </c>
      <c r="Z1178" s="114" t="str">
        <f t="shared" si="632"/>
        <v>A+J=</v>
      </c>
      <c r="AA1178" s="108">
        <f t="shared" si="633"/>
        <v>46073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4"/>
      <c r="DR1178" s="1"/>
      <c r="DS1178" s="1"/>
      <c r="DT1178" s="1"/>
      <c r="DU1178" s="1"/>
      <c r="DV1178" s="1"/>
      <c r="DW1178" s="1"/>
    </row>
    <row r="1179" spans="1:127" ht="15" x14ac:dyDescent="0.2">
      <c r="A1179" s="102">
        <f t="shared" si="625"/>
        <v>46055</v>
      </c>
      <c r="B1179" s="103">
        <f t="shared" si="617"/>
        <v>34.632631019999998</v>
      </c>
      <c r="C1179" s="180">
        <f t="shared" si="635"/>
        <v>31.088643970493294</v>
      </c>
      <c r="D1179" s="104">
        <f t="shared" si="626"/>
        <v>1143.3130000000001</v>
      </c>
      <c r="E1179" s="105">
        <f t="shared" si="612"/>
        <v>1146.575</v>
      </c>
      <c r="F1179" s="106">
        <f t="shared" si="613"/>
        <v>46011</v>
      </c>
      <c r="G1179" s="107">
        <f t="shared" si="618"/>
        <v>2.8531119649648495E-3</v>
      </c>
      <c r="H1179" s="108">
        <f t="shared" si="631"/>
        <v>46073</v>
      </c>
      <c r="I1179" s="108">
        <f t="shared" si="619"/>
        <v>46073</v>
      </c>
      <c r="J1179" s="109">
        <f t="shared" si="627"/>
        <v>21</v>
      </c>
      <c r="K1179" s="109">
        <f t="shared" si="616"/>
        <v>9</v>
      </c>
      <c r="L1179" s="8">
        <f t="shared" si="628"/>
        <v>1.00122176</v>
      </c>
      <c r="M1179" s="110">
        <f t="shared" si="615"/>
        <v>1.00285311</v>
      </c>
      <c r="N1179" s="110">
        <f t="shared" si="610"/>
        <v>1.1067546520339149</v>
      </c>
      <c r="O1179" s="103">
        <f t="shared" si="614"/>
        <v>1.10810684</v>
      </c>
      <c r="P1179" s="103">
        <f t="shared" si="620"/>
        <v>34.449539029999997</v>
      </c>
      <c r="Q1179" s="11">
        <f t="shared" si="634"/>
        <v>0</v>
      </c>
      <c r="R1179" s="30">
        <f t="shared" si="629"/>
        <v>0</v>
      </c>
      <c r="S1179" s="8">
        <f t="shared" si="621"/>
        <v>0</v>
      </c>
      <c r="T1179" s="113">
        <f t="shared" si="630"/>
        <v>0.16</v>
      </c>
      <c r="U1179" s="111">
        <f t="shared" si="611"/>
        <v>9</v>
      </c>
      <c r="V1179" s="111">
        <v>252</v>
      </c>
      <c r="W1179" s="110">
        <f t="shared" si="622"/>
        <v>1.005314788</v>
      </c>
      <c r="X1179" s="103">
        <f t="shared" si="623"/>
        <v>0.18309199000000001</v>
      </c>
      <c r="Y1179" s="103">
        <f t="shared" si="624"/>
        <v>0</v>
      </c>
      <c r="Z1179" s="114" t="str">
        <f t="shared" si="632"/>
        <v>A+J=</v>
      </c>
      <c r="AA1179" s="108">
        <f t="shared" si="633"/>
        <v>46073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4"/>
      <c r="DR1179" s="1"/>
      <c r="DS1179" s="1"/>
      <c r="DT1179" s="1"/>
      <c r="DU1179" s="1"/>
      <c r="DV1179" s="1"/>
      <c r="DW1179" s="1"/>
    </row>
    <row r="1180" spans="1:127" ht="15" x14ac:dyDescent="0.2">
      <c r="A1180" s="102">
        <f t="shared" si="625"/>
        <v>46056</v>
      </c>
      <c r="B1180" s="103">
        <f t="shared" si="617"/>
        <v>34.657736329999999</v>
      </c>
      <c r="C1180" s="180">
        <f t="shared" si="635"/>
        <v>31.088643970493294</v>
      </c>
      <c r="D1180" s="104">
        <f t="shared" si="626"/>
        <v>1143.3130000000001</v>
      </c>
      <c r="E1180" s="105">
        <f t="shared" si="612"/>
        <v>1146.575</v>
      </c>
      <c r="F1180" s="106">
        <f t="shared" si="613"/>
        <v>46011</v>
      </c>
      <c r="G1180" s="107">
        <f t="shared" si="618"/>
        <v>2.8531119649648495E-3</v>
      </c>
      <c r="H1180" s="108">
        <f t="shared" si="631"/>
        <v>46073</v>
      </c>
      <c r="I1180" s="108">
        <f t="shared" si="619"/>
        <v>46073</v>
      </c>
      <c r="J1180" s="109">
        <f t="shared" si="627"/>
        <v>21</v>
      </c>
      <c r="K1180" s="109">
        <f t="shared" si="616"/>
        <v>10</v>
      </c>
      <c r="L1180" s="8">
        <f t="shared" si="628"/>
        <v>1.0013576099999999</v>
      </c>
      <c r="M1180" s="110">
        <f t="shared" si="615"/>
        <v>1.00285311</v>
      </c>
      <c r="N1180" s="110">
        <f t="shared" si="610"/>
        <v>1.1067546520339149</v>
      </c>
      <c r="O1180" s="103">
        <f t="shared" si="614"/>
        <v>1.10825719</v>
      </c>
      <c r="P1180" s="103">
        <f t="shared" si="620"/>
        <v>34.454213199999998</v>
      </c>
      <c r="Q1180" s="11">
        <f t="shared" si="634"/>
        <v>0</v>
      </c>
      <c r="R1180" s="30">
        <f t="shared" si="629"/>
        <v>0</v>
      </c>
      <c r="S1180" s="8">
        <f t="shared" si="621"/>
        <v>0</v>
      </c>
      <c r="T1180" s="113">
        <f t="shared" si="630"/>
        <v>0.16</v>
      </c>
      <c r="U1180" s="111">
        <f t="shared" si="611"/>
        <v>10</v>
      </c>
      <c r="V1180" s="111">
        <v>252</v>
      </c>
      <c r="W1180" s="110">
        <f t="shared" si="622"/>
        <v>1.005907061</v>
      </c>
      <c r="X1180" s="103">
        <f t="shared" si="623"/>
        <v>0.20352313</v>
      </c>
      <c r="Y1180" s="103">
        <f t="shared" si="624"/>
        <v>0</v>
      </c>
      <c r="Z1180" s="114" t="str">
        <f t="shared" si="632"/>
        <v>A+J=</v>
      </c>
      <c r="AA1180" s="108">
        <f t="shared" si="633"/>
        <v>46073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4"/>
      <c r="DR1180" s="1"/>
      <c r="DS1180" s="1"/>
      <c r="DT1180" s="1"/>
      <c r="DU1180" s="1"/>
      <c r="DV1180" s="1"/>
      <c r="DW1180" s="1"/>
    </row>
    <row r="1181" spans="1:127" ht="15" x14ac:dyDescent="0.2">
      <c r="A1181" s="102">
        <f t="shared" si="625"/>
        <v>46057</v>
      </c>
      <c r="B1181" s="103">
        <f t="shared" si="617"/>
        <v>34.682859529999995</v>
      </c>
      <c r="C1181" s="180">
        <f t="shared" si="635"/>
        <v>31.088643970493294</v>
      </c>
      <c r="D1181" s="104">
        <f t="shared" si="626"/>
        <v>1143.3130000000001</v>
      </c>
      <c r="E1181" s="105">
        <f t="shared" si="612"/>
        <v>1146.575</v>
      </c>
      <c r="F1181" s="106">
        <f t="shared" si="613"/>
        <v>46011</v>
      </c>
      <c r="G1181" s="107">
        <f t="shared" si="618"/>
        <v>2.8531119649648495E-3</v>
      </c>
      <c r="H1181" s="108">
        <f t="shared" si="631"/>
        <v>46073</v>
      </c>
      <c r="I1181" s="108">
        <f t="shared" si="619"/>
        <v>46073</v>
      </c>
      <c r="J1181" s="109">
        <f t="shared" si="627"/>
        <v>21</v>
      </c>
      <c r="K1181" s="109">
        <f t="shared" si="616"/>
        <v>11</v>
      </c>
      <c r="L1181" s="8">
        <f t="shared" si="628"/>
        <v>1.00149347</v>
      </c>
      <c r="M1181" s="110">
        <f t="shared" si="615"/>
        <v>1.00285311</v>
      </c>
      <c r="N1181" s="110">
        <f t="shared" si="610"/>
        <v>1.1067546520339149</v>
      </c>
      <c r="O1181" s="103">
        <f t="shared" si="614"/>
        <v>1.1084075499999999</v>
      </c>
      <c r="P1181" s="103">
        <f t="shared" si="620"/>
        <v>34.458887689999997</v>
      </c>
      <c r="Q1181" s="11">
        <f t="shared" si="634"/>
        <v>0</v>
      </c>
      <c r="R1181" s="30">
        <f t="shared" si="629"/>
        <v>0</v>
      </c>
      <c r="S1181" s="8">
        <f t="shared" si="621"/>
        <v>0</v>
      </c>
      <c r="T1181" s="113">
        <f t="shared" si="630"/>
        <v>0.16</v>
      </c>
      <c r="U1181" s="111">
        <f t="shared" si="611"/>
        <v>11</v>
      </c>
      <c r="V1181" s="111">
        <v>252</v>
      </c>
      <c r="W1181" s="110">
        <f t="shared" si="622"/>
        <v>1.0064996829999999</v>
      </c>
      <c r="X1181" s="103">
        <f t="shared" si="623"/>
        <v>0.22397184000000001</v>
      </c>
      <c r="Y1181" s="103">
        <f t="shared" si="624"/>
        <v>0</v>
      </c>
      <c r="Z1181" s="114" t="str">
        <f t="shared" si="632"/>
        <v>A+J=</v>
      </c>
      <c r="AA1181" s="108">
        <f t="shared" si="633"/>
        <v>46073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4"/>
      <c r="DR1181" s="1"/>
      <c r="DS1181" s="1"/>
      <c r="DT1181" s="1"/>
      <c r="DU1181" s="1"/>
      <c r="DV1181" s="1"/>
      <c r="DW1181" s="1"/>
    </row>
    <row r="1182" spans="1:127" ht="15" x14ac:dyDescent="0.2">
      <c r="A1182" s="102">
        <f t="shared" si="625"/>
        <v>46058</v>
      </c>
      <c r="B1182" s="103">
        <f t="shared" si="617"/>
        <v>34.708001230000001</v>
      </c>
      <c r="C1182" s="180">
        <f t="shared" si="635"/>
        <v>31.088643970493294</v>
      </c>
      <c r="D1182" s="104">
        <f t="shared" si="626"/>
        <v>1143.3130000000001</v>
      </c>
      <c r="E1182" s="105">
        <f t="shared" si="612"/>
        <v>1146.575</v>
      </c>
      <c r="F1182" s="106">
        <f t="shared" si="613"/>
        <v>46011</v>
      </c>
      <c r="G1182" s="107">
        <f t="shared" si="618"/>
        <v>2.8531119649648495E-3</v>
      </c>
      <c r="H1182" s="108">
        <f t="shared" si="631"/>
        <v>46073</v>
      </c>
      <c r="I1182" s="108">
        <f t="shared" si="619"/>
        <v>46073</v>
      </c>
      <c r="J1182" s="109">
        <f t="shared" si="627"/>
        <v>21</v>
      </c>
      <c r="K1182" s="109">
        <f t="shared" si="616"/>
        <v>12</v>
      </c>
      <c r="L1182" s="8">
        <f t="shared" si="628"/>
        <v>1.00162935</v>
      </c>
      <c r="M1182" s="110">
        <f t="shared" si="615"/>
        <v>1.00285311</v>
      </c>
      <c r="N1182" s="110">
        <f t="shared" si="610"/>
        <v>1.1067546520339149</v>
      </c>
      <c r="O1182" s="103">
        <f t="shared" si="614"/>
        <v>1.1085579400000001</v>
      </c>
      <c r="P1182" s="103">
        <f t="shared" si="620"/>
        <v>34.463563110000003</v>
      </c>
      <c r="Q1182" s="11">
        <f t="shared" si="634"/>
        <v>0</v>
      </c>
      <c r="R1182" s="30">
        <f t="shared" si="629"/>
        <v>0</v>
      </c>
      <c r="S1182" s="8">
        <f t="shared" si="621"/>
        <v>0</v>
      </c>
      <c r="T1182" s="113">
        <f t="shared" si="630"/>
        <v>0.16</v>
      </c>
      <c r="U1182" s="111">
        <f t="shared" si="611"/>
        <v>12</v>
      </c>
      <c r="V1182" s="111">
        <v>252</v>
      </c>
      <c r="W1182" s="110">
        <f t="shared" si="622"/>
        <v>1.007092654</v>
      </c>
      <c r="X1182" s="103">
        <f t="shared" si="623"/>
        <v>0.24443812000000001</v>
      </c>
      <c r="Y1182" s="103">
        <f t="shared" si="624"/>
        <v>0</v>
      </c>
      <c r="Z1182" s="114" t="str">
        <f t="shared" si="632"/>
        <v>A+J=</v>
      </c>
      <c r="AA1182" s="108">
        <f t="shared" si="633"/>
        <v>46073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4"/>
      <c r="DR1182" s="1"/>
      <c r="DS1182" s="1"/>
      <c r="DT1182" s="1"/>
      <c r="DU1182" s="1"/>
      <c r="DV1182" s="1"/>
      <c r="DW1182" s="1"/>
    </row>
    <row r="1183" spans="1:127" ht="15" x14ac:dyDescent="0.2">
      <c r="A1183" s="102">
        <f t="shared" si="625"/>
        <v>46059</v>
      </c>
      <c r="B1183" s="103">
        <f t="shared" si="617"/>
        <v>34.733161150000001</v>
      </c>
      <c r="C1183" s="180">
        <f t="shared" si="635"/>
        <v>31.088643970493294</v>
      </c>
      <c r="D1183" s="104">
        <f t="shared" si="626"/>
        <v>1143.3130000000001</v>
      </c>
      <c r="E1183" s="105">
        <f t="shared" si="612"/>
        <v>1146.575</v>
      </c>
      <c r="F1183" s="106">
        <f t="shared" si="613"/>
        <v>46011</v>
      </c>
      <c r="G1183" s="107">
        <f t="shared" si="618"/>
        <v>2.8531119649648495E-3</v>
      </c>
      <c r="H1183" s="108">
        <f t="shared" si="631"/>
        <v>46073</v>
      </c>
      <c r="I1183" s="108">
        <f t="shared" si="619"/>
        <v>46073</v>
      </c>
      <c r="J1183" s="109">
        <f t="shared" si="627"/>
        <v>21</v>
      </c>
      <c r="K1183" s="109">
        <f t="shared" si="616"/>
        <v>13</v>
      </c>
      <c r="L1183" s="8">
        <f t="shared" si="628"/>
        <v>1.0017652500000001</v>
      </c>
      <c r="M1183" s="110">
        <f t="shared" si="615"/>
        <v>1.00285311</v>
      </c>
      <c r="N1183" s="110">
        <f t="shared" ref="N1183:N1246" si="636">IF(I1183&gt;I1182,N1182*M1183,N1182)</f>
        <v>1.1067546520339149</v>
      </c>
      <c r="O1183" s="103">
        <f t="shared" si="614"/>
        <v>1.1087083499999999</v>
      </c>
      <c r="P1183" s="103">
        <f t="shared" si="620"/>
        <v>34.468239160000003</v>
      </c>
      <c r="Q1183" s="11">
        <f t="shared" si="634"/>
        <v>0</v>
      </c>
      <c r="R1183" s="30">
        <f t="shared" si="629"/>
        <v>0</v>
      </c>
      <c r="S1183" s="8">
        <f t="shared" si="621"/>
        <v>0</v>
      </c>
      <c r="T1183" s="113">
        <f t="shared" si="630"/>
        <v>0.16</v>
      </c>
      <c r="U1183" s="111">
        <f t="shared" si="611"/>
        <v>13</v>
      </c>
      <c r="V1183" s="111">
        <v>252</v>
      </c>
      <c r="W1183" s="110">
        <f t="shared" si="622"/>
        <v>1.0076859739999999</v>
      </c>
      <c r="X1183" s="103">
        <f t="shared" si="623"/>
        <v>0.26492199</v>
      </c>
      <c r="Y1183" s="103">
        <f t="shared" si="624"/>
        <v>0</v>
      </c>
      <c r="Z1183" s="114" t="str">
        <f t="shared" si="632"/>
        <v>A+J=</v>
      </c>
      <c r="AA1183" s="108">
        <f t="shared" si="633"/>
        <v>46073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4"/>
      <c r="DR1183" s="1"/>
      <c r="DS1183" s="1"/>
      <c r="DT1183" s="1"/>
      <c r="DU1183" s="1"/>
      <c r="DV1183" s="1"/>
      <c r="DW1183" s="1"/>
    </row>
    <row r="1184" spans="1:127" ht="15" x14ac:dyDescent="0.2">
      <c r="A1184" s="102">
        <f t="shared" si="625"/>
        <v>46060</v>
      </c>
      <c r="B1184" s="103">
        <f t="shared" si="617"/>
        <v>34.758339289999995</v>
      </c>
      <c r="C1184" s="180">
        <f t="shared" si="635"/>
        <v>31.088643970493294</v>
      </c>
      <c r="D1184" s="104">
        <f t="shared" si="626"/>
        <v>1143.3130000000001</v>
      </c>
      <c r="E1184" s="105">
        <f t="shared" si="612"/>
        <v>1146.575</v>
      </c>
      <c r="F1184" s="106">
        <f t="shared" si="613"/>
        <v>46011</v>
      </c>
      <c r="G1184" s="107">
        <f t="shared" si="618"/>
        <v>2.8531119649648495E-3</v>
      </c>
      <c r="H1184" s="108">
        <f t="shared" si="631"/>
        <v>46073</v>
      </c>
      <c r="I1184" s="108">
        <f t="shared" si="619"/>
        <v>46073</v>
      </c>
      <c r="J1184" s="109">
        <f t="shared" si="627"/>
        <v>21</v>
      </c>
      <c r="K1184" s="109">
        <f t="shared" si="616"/>
        <v>14</v>
      </c>
      <c r="L1184" s="8">
        <f t="shared" si="628"/>
        <v>1.00190117</v>
      </c>
      <c r="M1184" s="110">
        <f t="shared" si="615"/>
        <v>1.00285311</v>
      </c>
      <c r="N1184" s="110">
        <f t="shared" si="636"/>
        <v>1.1067546520339149</v>
      </c>
      <c r="O1184" s="103">
        <f t="shared" si="614"/>
        <v>1.10885878</v>
      </c>
      <c r="P1184" s="103">
        <f t="shared" si="620"/>
        <v>34.472915819999997</v>
      </c>
      <c r="Q1184" s="11">
        <f t="shared" si="634"/>
        <v>0</v>
      </c>
      <c r="R1184" s="30">
        <f t="shared" si="629"/>
        <v>0</v>
      </c>
      <c r="S1184" s="8">
        <f t="shared" si="621"/>
        <v>0</v>
      </c>
      <c r="T1184" s="113">
        <f t="shared" si="630"/>
        <v>0.16</v>
      </c>
      <c r="U1184" s="111">
        <f t="shared" si="611"/>
        <v>14</v>
      </c>
      <c r="V1184" s="111">
        <v>252</v>
      </c>
      <c r="W1184" s="110">
        <f t="shared" si="622"/>
        <v>1.0082796439999999</v>
      </c>
      <c r="X1184" s="103">
        <f t="shared" si="623"/>
        <v>0.28542347000000001</v>
      </c>
      <c r="Y1184" s="103">
        <f t="shared" si="624"/>
        <v>0</v>
      </c>
      <c r="Z1184" s="114" t="str">
        <f t="shared" si="632"/>
        <v>A+J=</v>
      </c>
      <c r="AA1184" s="108">
        <f t="shared" si="633"/>
        <v>46073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4"/>
      <c r="DR1184" s="1"/>
      <c r="DS1184" s="1"/>
      <c r="DT1184" s="1"/>
      <c r="DU1184" s="1"/>
      <c r="DV1184" s="1"/>
      <c r="DW1184" s="1"/>
    </row>
    <row r="1185" spans="1:127" ht="15" x14ac:dyDescent="0.2">
      <c r="A1185" s="102">
        <f t="shared" si="625"/>
        <v>46061</v>
      </c>
      <c r="B1185" s="103">
        <f t="shared" si="617"/>
        <v>34.758339289999995</v>
      </c>
      <c r="C1185" s="180">
        <f t="shared" si="635"/>
        <v>31.088643970493294</v>
      </c>
      <c r="D1185" s="104">
        <f t="shared" si="626"/>
        <v>1143.3130000000001</v>
      </c>
      <c r="E1185" s="105">
        <f t="shared" si="612"/>
        <v>1146.575</v>
      </c>
      <c r="F1185" s="106">
        <f t="shared" si="613"/>
        <v>46011</v>
      </c>
      <c r="G1185" s="107">
        <f t="shared" si="618"/>
        <v>2.8531119649648495E-3</v>
      </c>
      <c r="H1185" s="108">
        <f t="shared" si="631"/>
        <v>46073</v>
      </c>
      <c r="I1185" s="108">
        <f t="shared" si="619"/>
        <v>46073</v>
      </c>
      <c r="J1185" s="109">
        <f t="shared" si="627"/>
        <v>21</v>
      </c>
      <c r="K1185" s="109">
        <f t="shared" si="616"/>
        <v>14</v>
      </c>
      <c r="L1185" s="8">
        <f t="shared" si="628"/>
        <v>1.00190117</v>
      </c>
      <c r="M1185" s="110">
        <f t="shared" si="615"/>
        <v>1.00285311</v>
      </c>
      <c r="N1185" s="110">
        <f t="shared" si="636"/>
        <v>1.1067546520339149</v>
      </c>
      <c r="O1185" s="103">
        <f t="shared" si="614"/>
        <v>1.10885878</v>
      </c>
      <c r="P1185" s="103">
        <f t="shared" si="620"/>
        <v>34.472915819999997</v>
      </c>
      <c r="Q1185" s="11">
        <f t="shared" si="634"/>
        <v>0</v>
      </c>
      <c r="R1185" s="30">
        <f t="shared" si="629"/>
        <v>0</v>
      </c>
      <c r="S1185" s="8">
        <f t="shared" si="621"/>
        <v>0</v>
      </c>
      <c r="T1185" s="113">
        <f t="shared" si="630"/>
        <v>0.16</v>
      </c>
      <c r="U1185" s="111">
        <f t="shared" si="611"/>
        <v>14</v>
      </c>
      <c r="V1185" s="111">
        <v>252</v>
      </c>
      <c r="W1185" s="110">
        <f t="shared" si="622"/>
        <v>1.0082796439999999</v>
      </c>
      <c r="X1185" s="103">
        <f t="shared" si="623"/>
        <v>0.28542347000000001</v>
      </c>
      <c r="Y1185" s="103">
        <f t="shared" si="624"/>
        <v>0</v>
      </c>
      <c r="Z1185" s="114" t="str">
        <f t="shared" si="632"/>
        <v>A+J=</v>
      </c>
      <c r="AA1185" s="108">
        <f t="shared" si="633"/>
        <v>46073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4"/>
      <c r="DR1185" s="1"/>
      <c r="DS1185" s="1"/>
      <c r="DT1185" s="1"/>
      <c r="DU1185" s="1"/>
      <c r="DV1185" s="1"/>
      <c r="DW1185" s="1"/>
    </row>
    <row r="1186" spans="1:127" ht="15" x14ac:dyDescent="0.2">
      <c r="A1186" s="102">
        <f t="shared" si="625"/>
        <v>46062</v>
      </c>
      <c r="B1186" s="103">
        <f t="shared" si="617"/>
        <v>34.758339289999995</v>
      </c>
      <c r="C1186" s="180">
        <f t="shared" si="635"/>
        <v>31.088643970493294</v>
      </c>
      <c r="D1186" s="104">
        <f t="shared" si="626"/>
        <v>1143.3130000000001</v>
      </c>
      <c r="E1186" s="105">
        <f t="shared" si="612"/>
        <v>1146.575</v>
      </c>
      <c r="F1186" s="106">
        <f t="shared" si="613"/>
        <v>46011</v>
      </c>
      <c r="G1186" s="107">
        <f t="shared" si="618"/>
        <v>2.8531119649648495E-3</v>
      </c>
      <c r="H1186" s="108">
        <f t="shared" si="631"/>
        <v>46073</v>
      </c>
      <c r="I1186" s="108">
        <f t="shared" si="619"/>
        <v>46073</v>
      </c>
      <c r="J1186" s="109">
        <f t="shared" si="627"/>
        <v>21</v>
      </c>
      <c r="K1186" s="109">
        <f t="shared" si="616"/>
        <v>14</v>
      </c>
      <c r="L1186" s="8">
        <f t="shared" si="628"/>
        <v>1.00190117</v>
      </c>
      <c r="M1186" s="110">
        <f t="shared" si="615"/>
        <v>1.00285311</v>
      </c>
      <c r="N1186" s="110">
        <f t="shared" si="636"/>
        <v>1.1067546520339149</v>
      </c>
      <c r="O1186" s="103">
        <f t="shared" si="614"/>
        <v>1.10885878</v>
      </c>
      <c r="P1186" s="103">
        <f t="shared" si="620"/>
        <v>34.472915819999997</v>
      </c>
      <c r="Q1186" s="11">
        <f t="shared" si="634"/>
        <v>0</v>
      </c>
      <c r="R1186" s="30">
        <f t="shared" si="629"/>
        <v>0</v>
      </c>
      <c r="S1186" s="8">
        <f t="shared" si="621"/>
        <v>0</v>
      </c>
      <c r="T1186" s="113">
        <f t="shared" si="630"/>
        <v>0.16</v>
      </c>
      <c r="U1186" s="111">
        <f t="shared" si="611"/>
        <v>14</v>
      </c>
      <c r="V1186" s="111">
        <v>252</v>
      </c>
      <c r="W1186" s="110">
        <f t="shared" si="622"/>
        <v>1.0082796439999999</v>
      </c>
      <c r="X1186" s="103">
        <f t="shared" si="623"/>
        <v>0.28542347000000001</v>
      </c>
      <c r="Y1186" s="103">
        <f t="shared" si="624"/>
        <v>0</v>
      </c>
      <c r="Z1186" s="114" t="str">
        <f t="shared" si="632"/>
        <v>A+J=</v>
      </c>
      <c r="AA1186" s="108">
        <f t="shared" si="633"/>
        <v>46073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4"/>
      <c r="DR1186" s="1"/>
      <c r="DS1186" s="1"/>
      <c r="DT1186" s="1"/>
      <c r="DU1186" s="1"/>
      <c r="DV1186" s="1"/>
      <c r="DW1186" s="1"/>
    </row>
    <row r="1187" spans="1:127" ht="15" x14ac:dyDescent="0.2">
      <c r="A1187" s="102">
        <f t="shared" si="625"/>
        <v>46063</v>
      </c>
      <c r="B1187" s="103">
        <f t="shared" si="617"/>
        <v>34.783535369999996</v>
      </c>
      <c r="C1187" s="180">
        <f t="shared" si="635"/>
        <v>31.088643970493294</v>
      </c>
      <c r="D1187" s="104">
        <f t="shared" si="626"/>
        <v>1143.3130000000001</v>
      </c>
      <c r="E1187" s="105">
        <f t="shared" si="612"/>
        <v>1146.575</v>
      </c>
      <c r="F1187" s="106">
        <f t="shared" si="613"/>
        <v>46011</v>
      </c>
      <c r="G1187" s="107">
        <f t="shared" si="618"/>
        <v>2.8531119649648495E-3</v>
      </c>
      <c r="H1187" s="108">
        <f t="shared" si="631"/>
        <v>46073</v>
      </c>
      <c r="I1187" s="108">
        <f t="shared" si="619"/>
        <v>46073</v>
      </c>
      <c r="J1187" s="109">
        <f t="shared" si="627"/>
        <v>21</v>
      </c>
      <c r="K1187" s="109">
        <f t="shared" si="616"/>
        <v>15</v>
      </c>
      <c r="L1187" s="8">
        <f t="shared" si="628"/>
        <v>1.0020370999999999</v>
      </c>
      <c r="M1187" s="110">
        <f t="shared" si="615"/>
        <v>1.00285311</v>
      </c>
      <c r="N1187" s="110">
        <f t="shared" si="636"/>
        <v>1.1067546520339149</v>
      </c>
      <c r="O1187" s="103">
        <f t="shared" si="614"/>
        <v>1.1090092199999999</v>
      </c>
      <c r="P1187" s="103">
        <f t="shared" si="620"/>
        <v>34.477592799999996</v>
      </c>
      <c r="Q1187" s="11">
        <f t="shared" si="634"/>
        <v>0</v>
      </c>
      <c r="R1187" s="30">
        <f t="shared" si="629"/>
        <v>0</v>
      </c>
      <c r="S1187" s="8">
        <f t="shared" si="621"/>
        <v>0</v>
      </c>
      <c r="T1187" s="113">
        <f t="shared" si="630"/>
        <v>0.16</v>
      </c>
      <c r="U1187" s="111">
        <f t="shared" si="611"/>
        <v>15</v>
      </c>
      <c r="V1187" s="111">
        <v>252</v>
      </c>
      <c r="W1187" s="110">
        <f t="shared" si="622"/>
        <v>1.008873664</v>
      </c>
      <c r="X1187" s="103">
        <f t="shared" si="623"/>
        <v>0.30594257000000002</v>
      </c>
      <c r="Y1187" s="103">
        <f t="shared" si="624"/>
        <v>0</v>
      </c>
      <c r="Z1187" s="114" t="str">
        <f t="shared" si="632"/>
        <v>A+J=</v>
      </c>
      <c r="AA1187" s="108">
        <f t="shared" si="633"/>
        <v>46073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4"/>
      <c r="DR1187" s="1"/>
      <c r="DS1187" s="1"/>
      <c r="DT1187" s="1"/>
      <c r="DU1187" s="1"/>
      <c r="DV1187" s="1"/>
      <c r="DW1187" s="1"/>
    </row>
    <row r="1188" spans="1:127" ht="15" x14ac:dyDescent="0.2">
      <c r="A1188" s="102">
        <f t="shared" si="625"/>
        <v>46064</v>
      </c>
      <c r="B1188" s="103">
        <f t="shared" si="617"/>
        <v>34.808749970000001</v>
      </c>
      <c r="C1188" s="180">
        <f t="shared" si="635"/>
        <v>31.088643970493294</v>
      </c>
      <c r="D1188" s="104">
        <f t="shared" si="626"/>
        <v>1143.3130000000001</v>
      </c>
      <c r="E1188" s="105">
        <f t="shared" si="612"/>
        <v>1146.575</v>
      </c>
      <c r="F1188" s="106">
        <f t="shared" si="613"/>
        <v>46011</v>
      </c>
      <c r="G1188" s="107">
        <f t="shared" si="618"/>
        <v>2.8531119649648495E-3</v>
      </c>
      <c r="H1188" s="108">
        <f t="shared" si="631"/>
        <v>46073</v>
      </c>
      <c r="I1188" s="108">
        <f t="shared" si="619"/>
        <v>46073</v>
      </c>
      <c r="J1188" s="109">
        <f t="shared" si="627"/>
        <v>21</v>
      </c>
      <c r="K1188" s="109">
        <f t="shared" si="616"/>
        <v>16</v>
      </c>
      <c r="L1188" s="8">
        <f t="shared" si="628"/>
        <v>1.0021730600000001</v>
      </c>
      <c r="M1188" s="110">
        <f t="shared" si="615"/>
        <v>1.00285311</v>
      </c>
      <c r="N1188" s="110">
        <f t="shared" si="636"/>
        <v>1.1067546520339149</v>
      </c>
      <c r="O1188" s="103">
        <f t="shared" si="614"/>
        <v>1.10915969</v>
      </c>
      <c r="P1188" s="103">
        <f t="shared" si="620"/>
        <v>34.482270700000001</v>
      </c>
      <c r="Q1188" s="11">
        <f t="shared" si="634"/>
        <v>0</v>
      </c>
      <c r="R1188" s="30">
        <f t="shared" si="629"/>
        <v>0</v>
      </c>
      <c r="S1188" s="8">
        <f t="shared" si="621"/>
        <v>0</v>
      </c>
      <c r="T1188" s="113">
        <f t="shared" si="630"/>
        <v>0.16</v>
      </c>
      <c r="U1188" s="111">
        <f t="shared" si="611"/>
        <v>16</v>
      </c>
      <c r="V1188" s="111">
        <v>252</v>
      </c>
      <c r="W1188" s="110">
        <f t="shared" si="622"/>
        <v>1.0094680330000001</v>
      </c>
      <c r="X1188" s="103">
        <f t="shared" si="623"/>
        <v>0.32647926999999999</v>
      </c>
      <c r="Y1188" s="103">
        <f t="shared" si="624"/>
        <v>0</v>
      </c>
      <c r="Z1188" s="114" t="str">
        <f t="shared" si="632"/>
        <v>A+J=</v>
      </c>
      <c r="AA1188" s="108">
        <f t="shared" si="633"/>
        <v>46073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4"/>
      <c r="DR1188" s="1"/>
      <c r="DS1188" s="1"/>
      <c r="DT1188" s="1"/>
      <c r="DU1188" s="1"/>
      <c r="DV1188" s="1"/>
      <c r="DW1188" s="1"/>
    </row>
    <row r="1189" spans="1:127" ht="15" x14ac:dyDescent="0.2">
      <c r="A1189" s="102">
        <f t="shared" si="625"/>
        <v>46065</v>
      </c>
      <c r="B1189" s="103">
        <f t="shared" si="617"/>
        <v>34.833982880000001</v>
      </c>
      <c r="C1189" s="180">
        <f t="shared" si="635"/>
        <v>31.088643970493294</v>
      </c>
      <c r="D1189" s="104">
        <f t="shared" si="626"/>
        <v>1143.3130000000001</v>
      </c>
      <c r="E1189" s="105">
        <f t="shared" si="612"/>
        <v>1146.575</v>
      </c>
      <c r="F1189" s="106">
        <f t="shared" si="613"/>
        <v>46011</v>
      </c>
      <c r="G1189" s="107">
        <f t="shared" si="618"/>
        <v>2.8531119649648495E-3</v>
      </c>
      <c r="H1189" s="108">
        <f t="shared" si="631"/>
        <v>46073</v>
      </c>
      <c r="I1189" s="108">
        <f t="shared" si="619"/>
        <v>46073</v>
      </c>
      <c r="J1189" s="109">
        <f t="shared" si="627"/>
        <v>21</v>
      </c>
      <c r="K1189" s="109">
        <f t="shared" si="616"/>
        <v>17</v>
      </c>
      <c r="L1189" s="8">
        <f t="shared" si="628"/>
        <v>1.0023090299999999</v>
      </c>
      <c r="M1189" s="110">
        <f t="shared" si="615"/>
        <v>1.00285311</v>
      </c>
      <c r="N1189" s="110">
        <f t="shared" si="636"/>
        <v>1.1067546520339149</v>
      </c>
      <c r="O1189" s="103">
        <f t="shared" si="614"/>
        <v>1.10931018</v>
      </c>
      <c r="P1189" s="103">
        <f t="shared" si="620"/>
        <v>34.48694923</v>
      </c>
      <c r="Q1189" s="11">
        <f t="shared" si="634"/>
        <v>0</v>
      </c>
      <c r="R1189" s="30">
        <f t="shared" si="629"/>
        <v>0</v>
      </c>
      <c r="S1189" s="8">
        <f t="shared" si="621"/>
        <v>0</v>
      </c>
      <c r="T1189" s="113">
        <f t="shared" si="630"/>
        <v>0.16</v>
      </c>
      <c r="U1189" s="111">
        <f t="shared" ref="U1189:U1252" si="637">IF(Q1188&gt;0,1,IF(K1189=K1188,U1188,U1188+1))</f>
        <v>17</v>
      </c>
      <c r="V1189" s="111">
        <v>252</v>
      </c>
      <c r="W1189" s="110">
        <f t="shared" si="622"/>
        <v>1.0100627529999999</v>
      </c>
      <c r="X1189" s="103">
        <f t="shared" si="623"/>
        <v>0.34703365000000003</v>
      </c>
      <c r="Y1189" s="103">
        <f t="shared" si="624"/>
        <v>0</v>
      </c>
      <c r="Z1189" s="114" t="str">
        <f t="shared" si="632"/>
        <v>A+J=</v>
      </c>
      <c r="AA1189" s="108">
        <f t="shared" si="633"/>
        <v>46073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4"/>
      <c r="DR1189" s="1"/>
      <c r="DS1189" s="1"/>
      <c r="DT1189" s="1"/>
      <c r="DU1189" s="1"/>
      <c r="DV1189" s="1"/>
      <c r="DW1189" s="1"/>
    </row>
    <row r="1190" spans="1:127" ht="15" x14ac:dyDescent="0.2">
      <c r="A1190" s="102">
        <f t="shared" si="625"/>
        <v>46066</v>
      </c>
      <c r="B1190" s="103">
        <f t="shared" si="617"/>
        <v>34.85923373</v>
      </c>
      <c r="C1190" s="180">
        <f t="shared" si="635"/>
        <v>31.088643970493294</v>
      </c>
      <c r="D1190" s="104">
        <f t="shared" si="626"/>
        <v>1143.3130000000001</v>
      </c>
      <c r="E1190" s="105">
        <f t="shared" si="612"/>
        <v>1146.575</v>
      </c>
      <c r="F1190" s="106">
        <f t="shared" si="613"/>
        <v>46011</v>
      </c>
      <c r="G1190" s="107">
        <f t="shared" si="618"/>
        <v>2.8531119649648495E-3</v>
      </c>
      <c r="H1190" s="108">
        <f t="shared" si="631"/>
        <v>46073</v>
      </c>
      <c r="I1190" s="108">
        <f t="shared" si="619"/>
        <v>46073</v>
      </c>
      <c r="J1190" s="109">
        <f t="shared" si="627"/>
        <v>21</v>
      </c>
      <c r="K1190" s="109">
        <f t="shared" si="616"/>
        <v>18</v>
      </c>
      <c r="L1190" s="8">
        <f t="shared" si="628"/>
        <v>1.0024450199999999</v>
      </c>
      <c r="M1190" s="110">
        <f t="shared" si="615"/>
        <v>1.00285311</v>
      </c>
      <c r="N1190" s="110">
        <f t="shared" si="636"/>
        <v>1.1067546520339149</v>
      </c>
      <c r="O1190" s="103">
        <f t="shared" si="614"/>
        <v>1.10946068</v>
      </c>
      <c r="P1190" s="103">
        <f t="shared" si="620"/>
        <v>34.491628069999997</v>
      </c>
      <c r="Q1190" s="11">
        <f t="shared" si="634"/>
        <v>0</v>
      </c>
      <c r="R1190" s="30">
        <f t="shared" si="629"/>
        <v>0</v>
      </c>
      <c r="S1190" s="8">
        <f t="shared" si="621"/>
        <v>0</v>
      </c>
      <c r="T1190" s="113">
        <f t="shared" si="630"/>
        <v>0.16</v>
      </c>
      <c r="U1190" s="111">
        <f t="shared" si="637"/>
        <v>18</v>
      </c>
      <c r="V1190" s="111">
        <v>252</v>
      </c>
      <c r="W1190" s="110">
        <f t="shared" si="622"/>
        <v>1.0106578230000001</v>
      </c>
      <c r="X1190" s="103">
        <f t="shared" si="623"/>
        <v>0.36760566</v>
      </c>
      <c r="Y1190" s="103">
        <f t="shared" si="624"/>
        <v>0</v>
      </c>
      <c r="Z1190" s="114" t="str">
        <f t="shared" si="632"/>
        <v>A+J=</v>
      </c>
      <c r="AA1190" s="108">
        <f t="shared" si="633"/>
        <v>46073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4"/>
      <c r="DR1190" s="1"/>
      <c r="DS1190" s="1"/>
      <c r="DT1190" s="1"/>
      <c r="DU1190" s="1"/>
      <c r="DV1190" s="1"/>
      <c r="DW1190" s="1"/>
    </row>
    <row r="1191" spans="1:127" ht="15" x14ac:dyDescent="0.2">
      <c r="A1191" s="102">
        <f t="shared" si="625"/>
        <v>46067</v>
      </c>
      <c r="B1191" s="103">
        <f t="shared" si="617"/>
        <v>34.884503209999998</v>
      </c>
      <c r="C1191" s="180">
        <f t="shared" si="635"/>
        <v>31.088643970493294</v>
      </c>
      <c r="D1191" s="104">
        <f t="shared" si="626"/>
        <v>1143.3130000000001</v>
      </c>
      <c r="E1191" s="105">
        <f t="shared" si="612"/>
        <v>1146.575</v>
      </c>
      <c r="F1191" s="106">
        <f t="shared" si="613"/>
        <v>46011</v>
      </c>
      <c r="G1191" s="107">
        <f t="shared" si="618"/>
        <v>2.8531119649648495E-3</v>
      </c>
      <c r="H1191" s="108">
        <f t="shared" si="631"/>
        <v>46073</v>
      </c>
      <c r="I1191" s="108">
        <f t="shared" si="619"/>
        <v>46073</v>
      </c>
      <c r="J1191" s="109">
        <f t="shared" si="627"/>
        <v>21</v>
      </c>
      <c r="K1191" s="109">
        <f t="shared" si="616"/>
        <v>19</v>
      </c>
      <c r="L1191" s="8">
        <f t="shared" si="628"/>
        <v>1.00258103</v>
      </c>
      <c r="M1191" s="110">
        <f t="shared" si="615"/>
        <v>1.00285311</v>
      </c>
      <c r="N1191" s="110">
        <f t="shared" si="636"/>
        <v>1.1067546520339149</v>
      </c>
      <c r="O1191" s="103">
        <f t="shared" si="614"/>
        <v>1.10961121</v>
      </c>
      <c r="P1191" s="103">
        <f t="shared" si="620"/>
        <v>34.496307850000001</v>
      </c>
      <c r="Q1191" s="11">
        <f t="shared" si="634"/>
        <v>0</v>
      </c>
      <c r="R1191" s="30">
        <f t="shared" si="629"/>
        <v>0</v>
      </c>
      <c r="S1191" s="8">
        <f t="shared" si="621"/>
        <v>0</v>
      </c>
      <c r="T1191" s="113">
        <f t="shared" si="630"/>
        <v>0.16</v>
      </c>
      <c r="U1191" s="111">
        <f t="shared" si="637"/>
        <v>19</v>
      </c>
      <c r="V1191" s="111">
        <v>252</v>
      </c>
      <c r="W1191" s="110">
        <f t="shared" si="622"/>
        <v>1.0112532439999999</v>
      </c>
      <c r="X1191" s="103">
        <f t="shared" si="623"/>
        <v>0.38819535999999999</v>
      </c>
      <c r="Y1191" s="103">
        <f t="shared" si="624"/>
        <v>0</v>
      </c>
      <c r="Z1191" s="114" t="str">
        <f t="shared" si="632"/>
        <v>A+J=</v>
      </c>
      <c r="AA1191" s="108">
        <f t="shared" si="633"/>
        <v>46073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4"/>
      <c r="DR1191" s="1"/>
      <c r="DS1191" s="1"/>
      <c r="DT1191" s="1"/>
      <c r="DU1191" s="1"/>
      <c r="DV1191" s="1"/>
      <c r="DW1191" s="1"/>
    </row>
    <row r="1192" spans="1:127" ht="15" x14ac:dyDescent="0.2">
      <c r="A1192" s="102">
        <f t="shared" si="625"/>
        <v>46068</v>
      </c>
      <c r="B1192" s="103">
        <f t="shared" si="617"/>
        <v>34.884503209999998</v>
      </c>
      <c r="C1192" s="180">
        <f t="shared" si="635"/>
        <v>31.088643970493294</v>
      </c>
      <c r="D1192" s="104">
        <f t="shared" si="626"/>
        <v>1143.3130000000001</v>
      </c>
      <c r="E1192" s="105">
        <f t="shared" ref="E1192:E1255" si="638">IF($K1192=1,VLOOKUP($A1191,$AO$10:$AS$165,4),E1191)</f>
        <v>1146.575</v>
      </c>
      <c r="F1192" s="106">
        <f t="shared" ref="F1192:F1255" si="639">IF($K1192=1,VLOOKUP($A1191,$AO$10:$AS$165,5),F1191)</f>
        <v>46011</v>
      </c>
      <c r="G1192" s="107">
        <f t="shared" si="618"/>
        <v>2.8531119649648495E-3</v>
      </c>
      <c r="H1192" s="108">
        <f t="shared" si="631"/>
        <v>46073</v>
      </c>
      <c r="I1192" s="108">
        <f t="shared" si="619"/>
        <v>46073</v>
      </c>
      <c r="J1192" s="109">
        <f t="shared" si="627"/>
        <v>21</v>
      </c>
      <c r="K1192" s="109">
        <f t="shared" si="616"/>
        <v>19</v>
      </c>
      <c r="L1192" s="8">
        <f t="shared" si="628"/>
        <v>1.00258103</v>
      </c>
      <c r="M1192" s="110">
        <f t="shared" si="615"/>
        <v>1.00285311</v>
      </c>
      <c r="N1192" s="110">
        <f t="shared" si="636"/>
        <v>1.1067546520339149</v>
      </c>
      <c r="O1192" s="103">
        <f t="shared" si="614"/>
        <v>1.10961121</v>
      </c>
      <c r="P1192" s="103">
        <f t="shared" si="620"/>
        <v>34.496307850000001</v>
      </c>
      <c r="Q1192" s="11">
        <f t="shared" si="634"/>
        <v>0</v>
      </c>
      <c r="R1192" s="30">
        <f t="shared" si="629"/>
        <v>0</v>
      </c>
      <c r="S1192" s="8">
        <f t="shared" si="621"/>
        <v>0</v>
      </c>
      <c r="T1192" s="113">
        <f t="shared" si="630"/>
        <v>0.16</v>
      </c>
      <c r="U1192" s="111">
        <f t="shared" si="637"/>
        <v>19</v>
      </c>
      <c r="V1192" s="111">
        <v>252</v>
      </c>
      <c r="W1192" s="110">
        <f t="shared" si="622"/>
        <v>1.0112532439999999</v>
      </c>
      <c r="X1192" s="103">
        <f t="shared" si="623"/>
        <v>0.38819535999999999</v>
      </c>
      <c r="Y1192" s="103">
        <f t="shared" si="624"/>
        <v>0</v>
      </c>
      <c r="Z1192" s="114" t="str">
        <f t="shared" si="632"/>
        <v>A+J=</v>
      </c>
      <c r="AA1192" s="108">
        <f t="shared" si="633"/>
        <v>46073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4"/>
      <c r="DR1192" s="1"/>
      <c r="DS1192" s="1"/>
      <c r="DT1192" s="1"/>
      <c r="DU1192" s="1"/>
      <c r="DV1192" s="1"/>
      <c r="DW1192" s="1"/>
    </row>
    <row r="1193" spans="1:127" ht="15" x14ac:dyDescent="0.2">
      <c r="A1193" s="102">
        <f t="shared" si="625"/>
        <v>46069</v>
      </c>
      <c r="B1193" s="103">
        <f t="shared" si="617"/>
        <v>34.884503209999998</v>
      </c>
      <c r="C1193" s="180">
        <f t="shared" si="635"/>
        <v>31.088643970493294</v>
      </c>
      <c r="D1193" s="104">
        <f t="shared" si="626"/>
        <v>1143.3130000000001</v>
      </c>
      <c r="E1193" s="105">
        <f t="shared" si="638"/>
        <v>1146.575</v>
      </c>
      <c r="F1193" s="106">
        <f t="shared" si="639"/>
        <v>46011</v>
      </c>
      <c r="G1193" s="107">
        <f t="shared" si="618"/>
        <v>2.8531119649648495E-3</v>
      </c>
      <c r="H1193" s="108">
        <f t="shared" si="631"/>
        <v>46073</v>
      </c>
      <c r="I1193" s="108">
        <f t="shared" si="619"/>
        <v>46073</v>
      </c>
      <c r="J1193" s="109">
        <f t="shared" si="627"/>
        <v>21</v>
      </c>
      <c r="K1193" s="109">
        <f t="shared" si="616"/>
        <v>19</v>
      </c>
      <c r="L1193" s="8">
        <f t="shared" si="628"/>
        <v>1.00258103</v>
      </c>
      <c r="M1193" s="110">
        <f t="shared" si="615"/>
        <v>1.00285311</v>
      </c>
      <c r="N1193" s="110">
        <f t="shared" si="636"/>
        <v>1.1067546520339149</v>
      </c>
      <c r="O1193" s="103">
        <f t="shared" ref="O1193:O1256" si="640">TRUNC(TRUNC((L1193*N1193),15),8)</f>
        <v>1.10961121</v>
      </c>
      <c r="P1193" s="103">
        <f t="shared" si="620"/>
        <v>34.496307850000001</v>
      </c>
      <c r="Q1193" s="11">
        <f t="shared" si="634"/>
        <v>0</v>
      </c>
      <c r="R1193" s="30">
        <f t="shared" si="629"/>
        <v>0</v>
      </c>
      <c r="S1193" s="8">
        <f t="shared" si="621"/>
        <v>0</v>
      </c>
      <c r="T1193" s="113">
        <f t="shared" si="630"/>
        <v>0.16</v>
      </c>
      <c r="U1193" s="111">
        <f t="shared" si="637"/>
        <v>19</v>
      </c>
      <c r="V1193" s="111">
        <v>252</v>
      </c>
      <c r="W1193" s="110">
        <f t="shared" si="622"/>
        <v>1.0112532439999999</v>
      </c>
      <c r="X1193" s="103">
        <f t="shared" si="623"/>
        <v>0.38819535999999999</v>
      </c>
      <c r="Y1193" s="103">
        <f t="shared" si="624"/>
        <v>0</v>
      </c>
      <c r="Z1193" s="114" t="str">
        <f t="shared" si="632"/>
        <v>A+J=</v>
      </c>
      <c r="AA1193" s="108">
        <f t="shared" si="633"/>
        <v>46073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4"/>
      <c r="DR1193" s="1"/>
      <c r="DS1193" s="1"/>
      <c r="DT1193" s="1"/>
      <c r="DU1193" s="1"/>
      <c r="DV1193" s="1"/>
      <c r="DW1193" s="1"/>
    </row>
    <row r="1194" spans="1:127" ht="15" x14ac:dyDescent="0.2">
      <c r="A1194" s="102">
        <f t="shared" si="625"/>
        <v>46070</v>
      </c>
      <c r="B1194" s="103">
        <f t="shared" si="617"/>
        <v>34.884503209999998</v>
      </c>
      <c r="C1194" s="180">
        <f t="shared" si="635"/>
        <v>31.088643970493294</v>
      </c>
      <c r="D1194" s="104">
        <f t="shared" si="626"/>
        <v>1143.3130000000001</v>
      </c>
      <c r="E1194" s="105">
        <f t="shared" si="638"/>
        <v>1146.575</v>
      </c>
      <c r="F1194" s="106">
        <f t="shared" si="639"/>
        <v>46011</v>
      </c>
      <c r="G1194" s="107">
        <f t="shared" si="618"/>
        <v>2.8531119649648495E-3</v>
      </c>
      <c r="H1194" s="108">
        <f t="shared" si="631"/>
        <v>46073</v>
      </c>
      <c r="I1194" s="108">
        <f t="shared" si="619"/>
        <v>46073</v>
      </c>
      <c r="J1194" s="109">
        <f t="shared" si="627"/>
        <v>21</v>
      </c>
      <c r="K1194" s="109">
        <f t="shared" si="616"/>
        <v>19</v>
      </c>
      <c r="L1194" s="8">
        <f t="shared" si="628"/>
        <v>1.00258103</v>
      </c>
      <c r="M1194" s="110">
        <f t="shared" ref="M1194:M1256" si="641">IF(I1194&gt;I1193,L1193,M1193)</f>
        <v>1.00285311</v>
      </c>
      <c r="N1194" s="110">
        <f t="shared" si="636"/>
        <v>1.1067546520339149</v>
      </c>
      <c r="O1194" s="103">
        <f t="shared" si="640"/>
        <v>1.10961121</v>
      </c>
      <c r="P1194" s="103">
        <f t="shared" si="620"/>
        <v>34.496307850000001</v>
      </c>
      <c r="Q1194" s="11">
        <f t="shared" si="634"/>
        <v>0</v>
      </c>
      <c r="R1194" s="30">
        <f t="shared" si="629"/>
        <v>0</v>
      </c>
      <c r="S1194" s="8">
        <f t="shared" si="621"/>
        <v>0</v>
      </c>
      <c r="T1194" s="113">
        <f t="shared" si="630"/>
        <v>0.16</v>
      </c>
      <c r="U1194" s="111">
        <f t="shared" si="637"/>
        <v>19</v>
      </c>
      <c r="V1194" s="111">
        <v>252</v>
      </c>
      <c r="W1194" s="110">
        <f t="shared" si="622"/>
        <v>1.0112532439999999</v>
      </c>
      <c r="X1194" s="103">
        <f t="shared" si="623"/>
        <v>0.38819535999999999</v>
      </c>
      <c r="Y1194" s="103">
        <f t="shared" si="624"/>
        <v>0</v>
      </c>
      <c r="Z1194" s="114" t="str">
        <f t="shared" si="632"/>
        <v>A+J=</v>
      </c>
      <c r="AA1194" s="108">
        <f t="shared" si="633"/>
        <v>46073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4"/>
      <c r="DR1194" s="1"/>
      <c r="DS1194" s="1"/>
      <c r="DT1194" s="1"/>
      <c r="DU1194" s="1"/>
      <c r="DV1194" s="1"/>
      <c r="DW1194" s="1"/>
    </row>
    <row r="1195" spans="1:127" ht="15" x14ac:dyDescent="0.2">
      <c r="A1195" s="102">
        <f t="shared" si="625"/>
        <v>46071</v>
      </c>
      <c r="B1195" s="103">
        <f t="shared" si="617"/>
        <v>34.884503209999998</v>
      </c>
      <c r="C1195" s="180">
        <f t="shared" si="635"/>
        <v>31.088643970493294</v>
      </c>
      <c r="D1195" s="104">
        <f t="shared" si="626"/>
        <v>1143.3130000000001</v>
      </c>
      <c r="E1195" s="105">
        <f t="shared" si="638"/>
        <v>1146.575</v>
      </c>
      <c r="F1195" s="106">
        <f t="shared" si="639"/>
        <v>46011</v>
      </c>
      <c r="G1195" s="107">
        <f t="shared" si="618"/>
        <v>2.8531119649648495E-3</v>
      </c>
      <c r="H1195" s="108">
        <f t="shared" si="631"/>
        <v>46073</v>
      </c>
      <c r="I1195" s="108">
        <f t="shared" si="619"/>
        <v>46073</v>
      </c>
      <c r="J1195" s="109">
        <f t="shared" si="627"/>
        <v>21</v>
      </c>
      <c r="K1195" s="109">
        <f t="shared" si="616"/>
        <v>19</v>
      </c>
      <c r="L1195" s="8">
        <f t="shared" si="628"/>
        <v>1.00258103</v>
      </c>
      <c r="M1195" s="110">
        <f t="shared" si="641"/>
        <v>1.00285311</v>
      </c>
      <c r="N1195" s="110">
        <f t="shared" si="636"/>
        <v>1.1067546520339149</v>
      </c>
      <c r="O1195" s="103">
        <f t="shared" si="640"/>
        <v>1.10961121</v>
      </c>
      <c r="P1195" s="103">
        <f t="shared" si="620"/>
        <v>34.496307850000001</v>
      </c>
      <c r="Q1195" s="11">
        <f t="shared" si="634"/>
        <v>0</v>
      </c>
      <c r="R1195" s="30">
        <f t="shared" si="629"/>
        <v>0</v>
      </c>
      <c r="S1195" s="8">
        <f t="shared" si="621"/>
        <v>0</v>
      </c>
      <c r="T1195" s="113">
        <f t="shared" si="630"/>
        <v>0.16</v>
      </c>
      <c r="U1195" s="111">
        <f t="shared" si="637"/>
        <v>19</v>
      </c>
      <c r="V1195" s="111">
        <v>252</v>
      </c>
      <c r="W1195" s="110">
        <f t="shared" si="622"/>
        <v>1.0112532439999999</v>
      </c>
      <c r="X1195" s="103">
        <f t="shared" si="623"/>
        <v>0.38819535999999999</v>
      </c>
      <c r="Y1195" s="103">
        <f t="shared" si="624"/>
        <v>0</v>
      </c>
      <c r="Z1195" s="114" t="str">
        <f t="shared" si="632"/>
        <v>A+J=</v>
      </c>
      <c r="AA1195" s="108">
        <f t="shared" si="633"/>
        <v>46073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4"/>
      <c r="DR1195" s="1"/>
      <c r="DS1195" s="1"/>
      <c r="DT1195" s="1"/>
      <c r="DU1195" s="1"/>
      <c r="DV1195" s="1"/>
      <c r="DW1195" s="1"/>
    </row>
    <row r="1196" spans="1:127" ht="15" x14ac:dyDescent="0.2">
      <c r="A1196" s="102">
        <f t="shared" si="625"/>
        <v>46072</v>
      </c>
      <c r="B1196" s="103">
        <f t="shared" si="617"/>
        <v>34.90979128</v>
      </c>
      <c r="C1196" s="180">
        <f t="shared" si="635"/>
        <v>31.088643970493294</v>
      </c>
      <c r="D1196" s="104">
        <f t="shared" si="626"/>
        <v>1143.3130000000001</v>
      </c>
      <c r="E1196" s="105">
        <f t="shared" si="638"/>
        <v>1146.575</v>
      </c>
      <c r="F1196" s="106">
        <f t="shared" si="639"/>
        <v>46011</v>
      </c>
      <c r="G1196" s="107">
        <f t="shared" si="618"/>
        <v>2.8531119649648495E-3</v>
      </c>
      <c r="H1196" s="108">
        <f t="shared" si="631"/>
        <v>46073</v>
      </c>
      <c r="I1196" s="108">
        <f t="shared" si="619"/>
        <v>46073</v>
      </c>
      <c r="J1196" s="109">
        <f t="shared" si="627"/>
        <v>21</v>
      </c>
      <c r="K1196" s="109">
        <f t="shared" ref="K1196:K1256" si="642">(J1196-(NETWORKDAYS(A1196,I1196,AD$171:AD$502)-1))</f>
        <v>20</v>
      </c>
      <c r="L1196" s="8">
        <f t="shared" si="628"/>
        <v>1.0027170599999999</v>
      </c>
      <c r="M1196" s="110">
        <f t="shared" si="641"/>
        <v>1.00285311</v>
      </c>
      <c r="N1196" s="110">
        <f t="shared" si="636"/>
        <v>1.1067546520339149</v>
      </c>
      <c r="O1196" s="103">
        <f t="shared" si="640"/>
        <v>1.10976177</v>
      </c>
      <c r="P1196" s="103">
        <f t="shared" si="620"/>
        <v>34.500988550000002</v>
      </c>
      <c r="Q1196" s="11">
        <f t="shared" si="634"/>
        <v>0</v>
      </c>
      <c r="R1196" s="30">
        <f t="shared" si="629"/>
        <v>0</v>
      </c>
      <c r="S1196" s="8">
        <f t="shared" si="621"/>
        <v>0</v>
      </c>
      <c r="T1196" s="113">
        <f t="shared" si="630"/>
        <v>0.16</v>
      </c>
      <c r="U1196" s="111">
        <f t="shared" si="637"/>
        <v>20</v>
      </c>
      <c r="V1196" s="111">
        <v>252</v>
      </c>
      <c r="W1196" s="110">
        <f t="shared" si="622"/>
        <v>1.0118490149999999</v>
      </c>
      <c r="X1196" s="103">
        <f t="shared" si="623"/>
        <v>0.40880273</v>
      </c>
      <c r="Y1196" s="103">
        <f t="shared" si="624"/>
        <v>0</v>
      </c>
      <c r="Z1196" s="114" t="str">
        <f t="shared" si="632"/>
        <v>A+J=</v>
      </c>
      <c r="AA1196" s="108">
        <f t="shared" si="633"/>
        <v>46073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4"/>
      <c r="DR1196" s="1"/>
      <c r="DS1196" s="1"/>
      <c r="DT1196" s="1"/>
      <c r="DU1196" s="1"/>
      <c r="DV1196" s="1"/>
      <c r="DW1196" s="1"/>
    </row>
    <row r="1197" spans="1:127" ht="15" x14ac:dyDescent="0.2">
      <c r="A1197" s="102">
        <f t="shared" si="625"/>
        <v>46073</v>
      </c>
      <c r="B1197" s="103">
        <f t="shared" si="617"/>
        <v>34.935097380000002</v>
      </c>
      <c r="C1197" s="180">
        <f t="shared" si="635"/>
        <v>31.088643970493294</v>
      </c>
      <c r="D1197" s="104">
        <f t="shared" si="626"/>
        <v>1143.3130000000001</v>
      </c>
      <c r="E1197" s="105">
        <f t="shared" si="638"/>
        <v>1146.575</v>
      </c>
      <c r="F1197" s="106">
        <f t="shared" si="639"/>
        <v>46011</v>
      </c>
      <c r="G1197" s="107">
        <f t="shared" si="618"/>
        <v>2.8531119649648495E-3</v>
      </c>
      <c r="H1197" s="108">
        <f t="shared" si="631"/>
        <v>46101</v>
      </c>
      <c r="I1197" s="108">
        <f t="shared" si="619"/>
        <v>46073</v>
      </c>
      <c r="J1197" s="109">
        <f t="shared" si="627"/>
        <v>21</v>
      </c>
      <c r="K1197" s="109">
        <f t="shared" si="642"/>
        <v>21</v>
      </c>
      <c r="L1197" s="8">
        <f t="shared" si="628"/>
        <v>1.00285311</v>
      </c>
      <c r="M1197" s="110">
        <f t="shared" si="641"/>
        <v>1.00285311</v>
      </c>
      <c r="N1197" s="110">
        <f t="shared" si="636"/>
        <v>1.1067546520339149</v>
      </c>
      <c r="O1197" s="103">
        <f t="shared" si="640"/>
        <v>1.1099123399999999</v>
      </c>
      <c r="P1197" s="103">
        <f t="shared" si="620"/>
        <v>34.505669570000002</v>
      </c>
      <c r="Q1197" s="11">
        <f t="shared" si="634"/>
        <v>39</v>
      </c>
      <c r="R1197" s="30">
        <f t="shared" si="629"/>
        <v>0.34999200000000003</v>
      </c>
      <c r="S1197" s="8">
        <f t="shared" si="621"/>
        <v>12.0767083</v>
      </c>
      <c r="T1197" s="113">
        <f t="shared" si="630"/>
        <v>0.16</v>
      </c>
      <c r="U1197" s="111">
        <f t="shared" si="637"/>
        <v>21</v>
      </c>
      <c r="V1197" s="111">
        <v>252</v>
      </c>
      <c r="W1197" s="110">
        <f t="shared" si="622"/>
        <v>1.0124451379999999</v>
      </c>
      <c r="X1197" s="103">
        <f t="shared" si="623"/>
        <v>0.42942781000000002</v>
      </c>
      <c r="Y1197" s="103">
        <f t="shared" si="624"/>
        <v>12.50613611</v>
      </c>
      <c r="Z1197" s="114" t="str">
        <f t="shared" si="632"/>
        <v>A+J=</v>
      </c>
      <c r="AA1197" s="108">
        <f t="shared" si="633"/>
        <v>46073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4"/>
      <c r="DR1197" s="1"/>
      <c r="DS1197" s="1"/>
      <c r="DT1197" s="1"/>
      <c r="DU1197" s="1"/>
      <c r="DV1197" s="1"/>
      <c r="DW1197" s="1"/>
    </row>
    <row r="1198" spans="1:127" ht="15" x14ac:dyDescent="0.2">
      <c r="A1198" s="102">
        <f t="shared" si="625"/>
        <v>46074</v>
      </c>
      <c r="B1198" s="103">
        <f t="shared" si="617"/>
        <v>22.445372260000003</v>
      </c>
      <c r="C1198" s="180">
        <f t="shared" si="635"/>
        <v>20.207867295823654</v>
      </c>
      <c r="D1198" s="104">
        <f t="shared" si="626"/>
        <v>1143.3130000000001</v>
      </c>
      <c r="E1198" s="105">
        <f t="shared" si="638"/>
        <v>1146.575</v>
      </c>
      <c r="F1198" s="106">
        <f t="shared" si="639"/>
        <v>46042</v>
      </c>
      <c r="G1198" s="107">
        <f t="shared" si="618"/>
        <v>2.8531119649648495E-3</v>
      </c>
      <c r="H1198" s="108">
        <f t="shared" si="631"/>
        <v>46101</v>
      </c>
      <c r="I1198" s="108">
        <f t="shared" si="619"/>
        <v>46101</v>
      </c>
      <c r="J1198" s="109">
        <f t="shared" si="627"/>
        <v>20</v>
      </c>
      <c r="K1198" s="109">
        <f t="shared" si="642"/>
        <v>1</v>
      </c>
      <c r="L1198" s="8">
        <f t="shared" si="628"/>
        <v>1.00014246</v>
      </c>
      <c r="M1198" s="110">
        <f t="shared" si="641"/>
        <v>1.00285311</v>
      </c>
      <c r="N1198" s="110">
        <f t="shared" si="636"/>
        <v>1.1099123447991794</v>
      </c>
      <c r="O1198" s="103">
        <f t="shared" si="640"/>
        <v>1.11007046</v>
      </c>
      <c r="P1198" s="103">
        <f t="shared" si="620"/>
        <v>22.432156540000001</v>
      </c>
      <c r="Q1198" s="11">
        <f t="shared" si="634"/>
        <v>0</v>
      </c>
      <c r="R1198" s="30">
        <f t="shared" si="629"/>
        <v>0</v>
      </c>
      <c r="S1198" s="8">
        <f t="shared" si="621"/>
        <v>0</v>
      </c>
      <c r="T1198" s="113">
        <f t="shared" si="630"/>
        <v>0.16</v>
      </c>
      <c r="U1198" s="111">
        <f t="shared" si="637"/>
        <v>1</v>
      </c>
      <c r="V1198" s="111">
        <v>252</v>
      </c>
      <c r="W1198" s="110">
        <f t="shared" si="622"/>
        <v>1.0005891419999999</v>
      </c>
      <c r="X1198" s="103">
        <f t="shared" si="623"/>
        <v>1.321572E-2</v>
      </c>
      <c r="Y1198" s="103">
        <f t="shared" si="624"/>
        <v>0</v>
      </c>
      <c r="Z1198" s="114" t="str">
        <f t="shared" si="632"/>
        <v>A+J=</v>
      </c>
      <c r="AA1198" s="108">
        <f t="shared" si="633"/>
        <v>46101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4"/>
      <c r="DR1198" s="1"/>
      <c r="DS1198" s="1"/>
      <c r="DT1198" s="1"/>
      <c r="DU1198" s="1"/>
      <c r="DV1198" s="1"/>
      <c r="DW1198" s="1"/>
    </row>
    <row r="1199" spans="1:127" ht="15" x14ac:dyDescent="0.2">
      <c r="A1199" s="102">
        <f t="shared" si="625"/>
        <v>46075</v>
      </c>
      <c r="B1199" s="103">
        <f t="shared" si="617"/>
        <v>22.445372260000003</v>
      </c>
      <c r="C1199" s="180">
        <f t="shared" si="635"/>
        <v>20.207867295823654</v>
      </c>
      <c r="D1199" s="104">
        <f t="shared" si="626"/>
        <v>1143.3130000000001</v>
      </c>
      <c r="E1199" s="105">
        <f t="shared" si="638"/>
        <v>1146.575</v>
      </c>
      <c r="F1199" s="106">
        <f t="shared" si="639"/>
        <v>46042</v>
      </c>
      <c r="G1199" s="107">
        <f t="shared" si="618"/>
        <v>2.8531119649648495E-3</v>
      </c>
      <c r="H1199" s="108">
        <f t="shared" si="631"/>
        <v>46101</v>
      </c>
      <c r="I1199" s="108">
        <f t="shared" si="619"/>
        <v>46101</v>
      </c>
      <c r="J1199" s="109">
        <f t="shared" si="627"/>
        <v>20</v>
      </c>
      <c r="K1199" s="109">
        <f t="shared" si="642"/>
        <v>1</v>
      </c>
      <c r="L1199" s="8">
        <f t="shared" si="628"/>
        <v>1.00014246</v>
      </c>
      <c r="M1199" s="110">
        <f t="shared" si="641"/>
        <v>1.00285311</v>
      </c>
      <c r="N1199" s="110">
        <f t="shared" si="636"/>
        <v>1.1099123447991794</v>
      </c>
      <c r="O1199" s="103">
        <f t="shared" si="640"/>
        <v>1.11007046</v>
      </c>
      <c r="P1199" s="103">
        <f t="shared" si="620"/>
        <v>22.432156540000001</v>
      </c>
      <c r="Q1199" s="11">
        <f t="shared" si="634"/>
        <v>0</v>
      </c>
      <c r="R1199" s="30">
        <f t="shared" si="629"/>
        <v>0</v>
      </c>
      <c r="S1199" s="8">
        <f t="shared" si="621"/>
        <v>0</v>
      </c>
      <c r="T1199" s="113">
        <f t="shared" si="630"/>
        <v>0.16</v>
      </c>
      <c r="U1199" s="111">
        <f t="shared" si="637"/>
        <v>1</v>
      </c>
      <c r="V1199" s="111">
        <v>252</v>
      </c>
      <c r="W1199" s="110">
        <f t="shared" si="622"/>
        <v>1.0005891419999999</v>
      </c>
      <c r="X1199" s="103">
        <f t="shared" si="623"/>
        <v>1.321572E-2</v>
      </c>
      <c r="Y1199" s="103">
        <f t="shared" si="624"/>
        <v>0</v>
      </c>
      <c r="Z1199" s="114" t="str">
        <f t="shared" si="632"/>
        <v>A+J=</v>
      </c>
      <c r="AA1199" s="108">
        <f t="shared" si="633"/>
        <v>46101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4"/>
      <c r="DR1199" s="1"/>
      <c r="DS1199" s="1"/>
      <c r="DT1199" s="1"/>
      <c r="DU1199" s="1"/>
      <c r="DV1199" s="1"/>
      <c r="DW1199" s="1"/>
    </row>
    <row r="1200" spans="1:127" ht="15" x14ac:dyDescent="0.2">
      <c r="A1200" s="102">
        <f t="shared" si="625"/>
        <v>46076</v>
      </c>
      <c r="B1200" s="103">
        <f t="shared" si="617"/>
        <v>22.445372260000003</v>
      </c>
      <c r="C1200" s="180">
        <f t="shared" si="635"/>
        <v>20.207867295823654</v>
      </c>
      <c r="D1200" s="104">
        <f t="shared" si="626"/>
        <v>1143.3130000000001</v>
      </c>
      <c r="E1200" s="105">
        <f t="shared" si="638"/>
        <v>1146.575</v>
      </c>
      <c r="F1200" s="106">
        <f t="shared" si="639"/>
        <v>46042</v>
      </c>
      <c r="G1200" s="107">
        <f t="shared" si="618"/>
        <v>2.8531119649648495E-3</v>
      </c>
      <c r="H1200" s="108">
        <f t="shared" si="631"/>
        <v>46101</v>
      </c>
      <c r="I1200" s="108">
        <f t="shared" si="619"/>
        <v>46101</v>
      </c>
      <c r="J1200" s="109">
        <f t="shared" si="627"/>
        <v>20</v>
      </c>
      <c r="K1200" s="109">
        <f t="shared" si="642"/>
        <v>1</v>
      </c>
      <c r="L1200" s="8">
        <f t="shared" si="628"/>
        <v>1.00014246</v>
      </c>
      <c r="M1200" s="110">
        <f t="shared" si="641"/>
        <v>1.00285311</v>
      </c>
      <c r="N1200" s="110">
        <f t="shared" si="636"/>
        <v>1.1099123447991794</v>
      </c>
      <c r="O1200" s="103">
        <f t="shared" si="640"/>
        <v>1.11007046</v>
      </c>
      <c r="P1200" s="103">
        <f t="shared" si="620"/>
        <v>22.432156540000001</v>
      </c>
      <c r="Q1200" s="11">
        <f t="shared" si="634"/>
        <v>0</v>
      </c>
      <c r="R1200" s="30">
        <f t="shared" si="629"/>
        <v>0</v>
      </c>
      <c r="S1200" s="8">
        <f t="shared" si="621"/>
        <v>0</v>
      </c>
      <c r="T1200" s="113">
        <f t="shared" si="630"/>
        <v>0.16</v>
      </c>
      <c r="U1200" s="111">
        <f t="shared" si="637"/>
        <v>1</v>
      </c>
      <c r="V1200" s="111">
        <v>252</v>
      </c>
      <c r="W1200" s="110">
        <f t="shared" si="622"/>
        <v>1.0005891419999999</v>
      </c>
      <c r="X1200" s="103">
        <f t="shared" si="623"/>
        <v>1.321572E-2</v>
      </c>
      <c r="Y1200" s="103">
        <f t="shared" si="624"/>
        <v>0</v>
      </c>
      <c r="Z1200" s="114" t="str">
        <f t="shared" si="632"/>
        <v>A+J=</v>
      </c>
      <c r="AA1200" s="108">
        <f t="shared" si="633"/>
        <v>46101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4"/>
      <c r="DR1200" s="1"/>
      <c r="DS1200" s="1"/>
      <c r="DT1200" s="1"/>
      <c r="DU1200" s="1"/>
      <c r="DV1200" s="1"/>
      <c r="DW1200" s="1"/>
    </row>
    <row r="1201" spans="1:127" ht="15" x14ac:dyDescent="0.2">
      <c r="A1201" s="102">
        <f t="shared" si="625"/>
        <v>46077</v>
      </c>
      <c r="B1201" s="103">
        <f t="shared" si="617"/>
        <v>22.461795180000003</v>
      </c>
      <c r="C1201" s="180">
        <f t="shared" si="635"/>
        <v>20.207867295823654</v>
      </c>
      <c r="D1201" s="104">
        <f t="shared" si="626"/>
        <v>1143.3130000000001</v>
      </c>
      <c r="E1201" s="105">
        <f t="shared" si="638"/>
        <v>1146.575</v>
      </c>
      <c r="F1201" s="106">
        <f t="shared" si="639"/>
        <v>46042</v>
      </c>
      <c r="G1201" s="107">
        <f t="shared" si="618"/>
        <v>2.8531119649648495E-3</v>
      </c>
      <c r="H1201" s="108">
        <f t="shared" si="631"/>
        <v>46101</v>
      </c>
      <c r="I1201" s="108">
        <f t="shared" si="619"/>
        <v>46101</v>
      </c>
      <c r="J1201" s="109">
        <f t="shared" si="627"/>
        <v>20</v>
      </c>
      <c r="K1201" s="109">
        <f t="shared" si="642"/>
        <v>2</v>
      </c>
      <c r="L1201" s="8">
        <f t="shared" si="628"/>
        <v>1.00028494</v>
      </c>
      <c r="M1201" s="110">
        <f t="shared" si="641"/>
        <v>1.00285311</v>
      </c>
      <c r="N1201" s="110">
        <f t="shared" si="636"/>
        <v>1.1099123447991794</v>
      </c>
      <c r="O1201" s="103">
        <f t="shared" si="640"/>
        <v>1.1102285999999999</v>
      </c>
      <c r="P1201" s="103">
        <f t="shared" si="620"/>
        <v>22.435352210000001</v>
      </c>
      <c r="Q1201" s="11">
        <f t="shared" si="634"/>
        <v>0</v>
      </c>
      <c r="R1201" s="30">
        <f t="shared" si="629"/>
        <v>0</v>
      </c>
      <c r="S1201" s="8">
        <f t="shared" si="621"/>
        <v>0</v>
      </c>
      <c r="T1201" s="113">
        <f t="shared" si="630"/>
        <v>0.16</v>
      </c>
      <c r="U1201" s="111">
        <f t="shared" si="637"/>
        <v>2</v>
      </c>
      <c r="V1201" s="111">
        <v>252</v>
      </c>
      <c r="W1201" s="110">
        <f t="shared" si="622"/>
        <v>1.0011786300000001</v>
      </c>
      <c r="X1201" s="103">
        <f t="shared" si="623"/>
        <v>2.644297E-2</v>
      </c>
      <c r="Y1201" s="103">
        <f t="shared" si="624"/>
        <v>0</v>
      </c>
      <c r="Z1201" s="114" t="str">
        <f t="shared" si="632"/>
        <v>A+J=</v>
      </c>
      <c r="AA1201" s="108">
        <f t="shared" si="633"/>
        <v>46101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4"/>
      <c r="DR1201" s="1"/>
      <c r="DS1201" s="1"/>
      <c r="DT1201" s="1"/>
      <c r="DU1201" s="1"/>
      <c r="DV1201" s="1"/>
      <c r="DW1201" s="1"/>
    </row>
    <row r="1202" spans="1:127" ht="15" x14ac:dyDescent="0.2">
      <c r="A1202" s="102">
        <f t="shared" si="625"/>
        <v>46078</v>
      </c>
      <c r="B1202" s="103">
        <f t="shared" si="617"/>
        <v>22.478230119999999</v>
      </c>
      <c r="C1202" s="180">
        <f t="shared" si="635"/>
        <v>20.207867295823654</v>
      </c>
      <c r="D1202" s="104">
        <f t="shared" si="626"/>
        <v>1143.3130000000001</v>
      </c>
      <c r="E1202" s="105">
        <f t="shared" si="638"/>
        <v>1146.575</v>
      </c>
      <c r="F1202" s="106">
        <f t="shared" si="639"/>
        <v>46042</v>
      </c>
      <c r="G1202" s="107">
        <f t="shared" si="618"/>
        <v>2.8531119649648495E-3</v>
      </c>
      <c r="H1202" s="108">
        <f t="shared" si="631"/>
        <v>46101</v>
      </c>
      <c r="I1202" s="108">
        <f t="shared" si="619"/>
        <v>46101</v>
      </c>
      <c r="J1202" s="109">
        <f t="shared" si="627"/>
        <v>20</v>
      </c>
      <c r="K1202" s="109">
        <f t="shared" si="642"/>
        <v>3</v>
      </c>
      <c r="L1202" s="8">
        <f t="shared" si="628"/>
        <v>1.0004274399999999</v>
      </c>
      <c r="M1202" s="110">
        <f t="shared" si="641"/>
        <v>1.00285311</v>
      </c>
      <c r="N1202" s="110">
        <f t="shared" si="636"/>
        <v>1.1099123447991794</v>
      </c>
      <c r="O1202" s="103">
        <f t="shared" si="640"/>
        <v>1.1103867599999999</v>
      </c>
      <c r="P1202" s="103">
        <f t="shared" si="620"/>
        <v>22.43854829</v>
      </c>
      <c r="Q1202" s="11">
        <f t="shared" si="634"/>
        <v>0</v>
      </c>
      <c r="R1202" s="30">
        <f t="shared" si="629"/>
        <v>0</v>
      </c>
      <c r="S1202" s="8">
        <f t="shared" si="621"/>
        <v>0</v>
      </c>
      <c r="T1202" s="113">
        <f t="shared" si="630"/>
        <v>0.16</v>
      </c>
      <c r="U1202" s="111">
        <f t="shared" si="637"/>
        <v>3</v>
      </c>
      <c r="V1202" s="111">
        <v>252</v>
      </c>
      <c r="W1202" s="110">
        <f t="shared" si="622"/>
        <v>1.001768467</v>
      </c>
      <c r="X1202" s="103">
        <f t="shared" si="623"/>
        <v>3.9681830000000001E-2</v>
      </c>
      <c r="Y1202" s="103">
        <f t="shared" si="624"/>
        <v>0</v>
      </c>
      <c r="Z1202" s="114" t="str">
        <f t="shared" si="632"/>
        <v>A+J=</v>
      </c>
      <c r="AA1202" s="108">
        <f t="shared" si="633"/>
        <v>46101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4"/>
      <c r="DR1202" s="1"/>
      <c r="DS1202" s="1"/>
      <c r="DT1202" s="1"/>
      <c r="DU1202" s="1"/>
      <c r="DV1202" s="1"/>
      <c r="DW1202" s="1"/>
    </row>
    <row r="1203" spans="1:127" ht="15" x14ac:dyDescent="0.2">
      <c r="A1203" s="102">
        <f t="shared" si="625"/>
        <v>46079</v>
      </c>
      <c r="B1203" s="103">
        <f t="shared" si="617"/>
        <v>22.49467739</v>
      </c>
      <c r="C1203" s="180">
        <f t="shared" si="635"/>
        <v>20.207867295823654</v>
      </c>
      <c r="D1203" s="104">
        <f t="shared" si="626"/>
        <v>1143.3130000000001</v>
      </c>
      <c r="E1203" s="105">
        <f t="shared" si="638"/>
        <v>1146.575</v>
      </c>
      <c r="F1203" s="106">
        <f t="shared" si="639"/>
        <v>46042</v>
      </c>
      <c r="G1203" s="107">
        <f t="shared" si="618"/>
        <v>2.8531119649648495E-3</v>
      </c>
      <c r="H1203" s="108">
        <f t="shared" si="631"/>
        <v>46101</v>
      </c>
      <c r="I1203" s="108">
        <f t="shared" si="619"/>
        <v>46101</v>
      </c>
      <c r="J1203" s="109">
        <f t="shared" si="627"/>
        <v>20</v>
      </c>
      <c r="K1203" s="109">
        <f t="shared" si="642"/>
        <v>4</v>
      </c>
      <c r="L1203" s="8">
        <f t="shared" si="628"/>
        <v>1.0005699699999999</v>
      </c>
      <c r="M1203" s="110">
        <f t="shared" si="641"/>
        <v>1.00285311</v>
      </c>
      <c r="N1203" s="110">
        <f t="shared" si="636"/>
        <v>1.1099123447991794</v>
      </c>
      <c r="O1203" s="103">
        <f t="shared" si="640"/>
        <v>1.1105449599999999</v>
      </c>
      <c r="P1203" s="103">
        <f t="shared" si="620"/>
        <v>22.441745170000001</v>
      </c>
      <c r="Q1203" s="11">
        <f t="shared" si="634"/>
        <v>0</v>
      </c>
      <c r="R1203" s="30">
        <f t="shared" si="629"/>
        <v>0</v>
      </c>
      <c r="S1203" s="8">
        <f t="shared" si="621"/>
        <v>0</v>
      </c>
      <c r="T1203" s="113">
        <f t="shared" si="630"/>
        <v>0.16</v>
      </c>
      <c r="U1203" s="111">
        <f t="shared" si="637"/>
        <v>4</v>
      </c>
      <c r="V1203" s="111">
        <v>252</v>
      </c>
      <c r="W1203" s="110">
        <f t="shared" si="622"/>
        <v>1.0023586499999999</v>
      </c>
      <c r="X1203" s="103">
        <f t="shared" si="623"/>
        <v>5.2932220000000002E-2</v>
      </c>
      <c r="Y1203" s="103">
        <f t="shared" si="624"/>
        <v>0</v>
      </c>
      <c r="Z1203" s="114" t="str">
        <f t="shared" si="632"/>
        <v>A+J=</v>
      </c>
      <c r="AA1203" s="108">
        <f t="shared" si="633"/>
        <v>46101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4"/>
      <c r="DR1203" s="1"/>
      <c r="DS1203" s="1"/>
      <c r="DT1203" s="1"/>
      <c r="DU1203" s="1"/>
      <c r="DV1203" s="1"/>
      <c r="DW1203" s="1"/>
    </row>
    <row r="1204" spans="1:127" ht="15" x14ac:dyDescent="0.2">
      <c r="A1204" s="102">
        <f t="shared" si="625"/>
        <v>46080</v>
      </c>
      <c r="B1204" s="103">
        <f t="shared" si="617"/>
        <v>22.511136269999998</v>
      </c>
      <c r="C1204" s="180">
        <f t="shared" si="635"/>
        <v>20.207867295823654</v>
      </c>
      <c r="D1204" s="104">
        <f t="shared" si="626"/>
        <v>1143.3130000000001</v>
      </c>
      <c r="E1204" s="105">
        <f t="shared" si="638"/>
        <v>1146.575</v>
      </c>
      <c r="F1204" s="106">
        <f t="shared" si="639"/>
        <v>46042</v>
      </c>
      <c r="G1204" s="107">
        <f t="shared" si="618"/>
        <v>2.8531119649648495E-3</v>
      </c>
      <c r="H1204" s="108">
        <f t="shared" si="631"/>
        <v>46101</v>
      </c>
      <c r="I1204" s="108">
        <f t="shared" si="619"/>
        <v>46101</v>
      </c>
      <c r="J1204" s="109">
        <f t="shared" si="627"/>
        <v>20</v>
      </c>
      <c r="K1204" s="109">
        <f t="shared" si="642"/>
        <v>5</v>
      </c>
      <c r="L1204" s="8">
        <f t="shared" si="628"/>
        <v>1.0007125100000001</v>
      </c>
      <c r="M1204" s="110">
        <f t="shared" si="641"/>
        <v>1.00285311</v>
      </c>
      <c r="N1204" s="110">
        <f t="shared" si="636"/>
        <v>1.1099123447991794</v>
      </c>
      <c r="O1204" s="103">
        <f t="shared" si="640"/>
        <v>1.1107031599999999</v>
      </c>
      <c r="P1204" s="103">
        <f t="shared" si="620"/>
        <v>22.444942059999999</v>
      </c>
      <c r="Q1204" s="11">
        <f t="shared" si="634"/>
        <v>0</v>
      </c>
      <c r="R1204" s="30">
        <f t="shared" si="629"/>
        <v>0</v>
      </c>
      <c r="S1204" s="8">
        <f t="shared" si="621"/>
        <v>0</v>
      </c>
      <c r="T1204" s="113">
        <f t="shared" si="630"/>
        <v>0.16</v>
      </c>
      <c r="U1204" s="111">
        <f t="shared" si="637"/>
        <v>5</v>
      </c>
      <c r="V1204" s="111">
        <v>252</v>
      </c>
      <c r="W1204" s="110">
        <f t="shared" si="622"/>
        <v>1.0029491820000001</v>
      </c>
      <c r="X1204" s="103">
        <f t="shared" si="623"/>
        <v>6.6194210000000003E-2</v>
      </c>
      <c r="Y1204" s="103">
        <f t="shared" si="624"/>
        <v>0</v>
      </c>
      <c r="Z1204" s="114" t="str">
        <f t="shared" si="632"/>
        <v>A+J=</v>
      </c>
      <c r="AA1204" s="108">
        <f t="shared" si="633"/>
        <v>46101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4"/>
      <c r="DR1204" s="1"/>
      <c r="DS1204" s="1"/>
      <c r="DT1204" s="1"/>
      <c r="DU1204" s="1"/>
      <c r="DV1204" s="1"/>
      <c r="DW1204" s="1"/>
    </row>
    <row r="1205" spans="1:127" ht="15" x14ac:dyDescent="0.2">
      <c r="A1205" s="102">
        <f t="shared" si="625"/>
        <v>46081</v>
      </c>
      <c r="B1205" s="103">
        <f t="shared" si="617"/>
        <v>22.527607530000001</v>
      </c>
      <c r="C1205" s="180">
        <f t="shared" si="635"/>
        <v>20.207867295823654</v>
      </c>
      <c r="D1205" s="104">
        <f t="shared" si="626"/>
        <v>1143.3130000000001</v>
      </c>
      <c r="E1205" s="105">
        <f t="shared" si="638"/>
        <v>1146.575</v>
      </c>
      <c r="F1205" s="106">
        <f t="shared" si="639"/>
        <v>46042</v>
      </c>
      <c r="G1205" s="107">
        <f t="shared" si="618"/>
        <v>2.8531119649648495E-3</v>
      </c>
      <c r="H1205" s="108">
        <f t="shared" si="631"/>
        <v>46101</v>
      </c>
      <c r="I1205" s="108">
        <f t="shared" si="619"/>
        <v>46101</v>
      </c>
      <c r="J1205" s="109">
        <f t="shared" si="627"/>
        <v>20</v>
      </c>
      <c r="K1205" s="109">
        <f t="shared" si="642"/>
        <v>6</v>
      </c>
      <c r="L1205" s="8">
        <f t="shared" si="628"/>
        <v>1.00085508</v>
      </c>
      <c r="M1205" s="110">
        <f t="shared" si="641"/>
        <v>1.00285311</v>
      </c>
      <c r="N1205" s="110">
        <f t="shared" si="636"/>
        <v>1.1099123447991794</v>
      </c>
      <c r="O1205" s="103">
        <f t="shared" si="640"/>
        <v>1.1108614000000001</v>
      </c>
      <c r="P1205" s="103">
        <f t="shared" si="620"/>
        <v>22.448139749999999</v>
      </c>
      <c r="Q1205" s="11">
        <f t="shared" si="634"/>
        <v>0</v>
      </c>
      <c r="R1205" s="30">
        <f t="shared" si="629"/>
        <v>0</v>
      </c>
      <c r="S1205" s="8">
        <f t="shared" si="621"/>
        <v>0</v>
      </c>
      <c r="T1205" s="113">
        <f t="shared" si="630"/>
        <v>0.16</v>
      </c>
      <c r="U1205" s="111">
        <f t="shared" si="637"/>
        <v>6</v>
      </c>
      <c r="V1205" s="111">
        <v>252</v>
      </c>
      <c r="W1205" s="110">
        <f t="shared" si="622"/>
        <v>1.003540061</v>
      </c>
      <c r="X1205" s="103">
        <f t="shared" si="623"/>
        <v>7.9467780000000002E-2</v>
      </c>
      <c r="Y1205" s="103">
        <f t="shared" si="624"/>
        <v>0</v>
      </c>
      <c r="Z1205" s="114" t="str">
        <f t="shared" si="632"/>
        <v>A+J=</v>
      </c>
      <c r="AA1205" s="108">
        <f t="shared" si="633"/>
        <v>46101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4"/>
      <c r="DR1205" s="1"/>
      <c r="DS1205" s="1"/>
      <c r="DT1205" s="1"/>
      <c r="DU1205" s="1"/>
      <c r="DV1205" s="1"/>
      <c r="DW1205" s="1"/>
    </row>
    <row r="1206" spans="1:127" ht="15" x14ac:dyDescent="0.2">
      <c r="A1206" s="102">
        <f t="shared" si="625"/>
        <v>46082</v>
      </c>
      <c r="B1206" s="103">
        <f t="shared" si="617"/>
        <v>22.527607530000001</v>
      </c>
      <c r="C1206" s="180">
        <f t="shared" si="635"/>
        <v>20.207867295823654</v>
      </c>
      <c r="D1206" s="104">
        <f t="shared" si="626"/>
        <v>1143.3130000000001</v>
      </c>
      <c r="E1206" s="105">
        <f t="shared" si="638"/>
        <v>1146.575</v>
      </c>
      <c r="F1206" s="106">
        <f t="shared" si="639"/>
        <v>46042</v>
      </c>
      <c r="G1206" s="107">
        <f t="shared" si="618"/>
        <v>2.8531119649648495E-3</v>
      </c>
      <c r="H1206" s="108">
        <f t="shared" si="631"/>
        <v>46101</v>
      </c>
      <c r="I1206" s="108">
        <f t="shared" si="619"/>
        <v>46101</v>
      </c>
      <c r="J1206" s="109">
        <f t="shared" si="627"/>
        <v>20</v>
      </c>
      <c r="K1206" s="109">
        <f t="shared" si="642"/>
        <v>6</v>
      </c>
      <c r="L1206" s="8">
        <f t="shared" si="628"/>
        <v>1.00085508</v>
      </c>
      <c r="M1206" s="110">
        <f t="shared" si="641"/>
        <v>1.00285311</v>
      </c>
      <c r="N1206" s="110">
        <f t="shared" si="636"/>
        <v>1.1099123447991794</v>
      </c>
      <c r="O1206" s="103">
        <f t="shared" si="640"/>
        <v>1.1108614000000001</v>
      </c>
      <c r="P1206" s="103">
        <f t="shared" si="620"/>
        <v>22.448139749999999</v>
      </c>
      <c r="Q1206" s="11">
        <f t="shared" si="634"/>
        <v>0</v>
      </c>
      <c r="R1206" s="30">
        <f t="shared" si="629"/>
        <v>0</v>
      </c>
      <c r="S1206" s="8">
        <f t="shared" si="621"/>
        <v>0</v>
      </c>
      <c r="T1206" s="113">
        <f t="shared" si="630"/>
        <v>0.16</v>
      </c>
      <c r="U1206" s="111">
        <f t="shared" si="637"/>
        <v>6</v>
      </c>
      <c r="V1206" s="111">
        <v>252</v>
      </c>
      <c r="W1206" s="110">
        <f t="shared" si="622"/>
        <v>1.003540061</v>
      </c>
      <c r="X1206" s="103">
        <f t="shared" si="623"/>
        <v>7.9467780000000002E-2</v>
      </c>
      <c r="Y1206" s="103">
        <f t="shared" si="624"/>
        <v>0</v>
      </c>
      <c r="Z1206" s="114" t="str">
        <f t="shared" si="632"/>
        <v>A+J=</v>
      </c>
      <c r="AA1206" s="108">
        <f t="shared" si="633"/>
        <v>46101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4"/>
      <c r="DR1206" s="1"/>
      <c r="DS1206" s="1"/>
      <c r="DT1206" s="1"/>
      <c r="DU1206" s="1"/>
      <c r="DV1206" s="1"/>
      <c r="DW1206" s="1"/>
    </row>
    <row r="1207" spans="1:127" ht="15" x14ac:dyDescent="0.2">
      <c r="A1207" s="102">
        <f t="shared" si="625"/>
        <v>46083</v>
      </c>
      <c r="B1207" s="103">
        <f t="shared" si="617"/>
        <v>22.527607530000001</v>
      </c>
      <c r="C1207" s="180">
        <f t="shared" si="635"/>
        <v>20.207867295823654</v>
      </c>
      <c r="D1207" s="104">
        <f t="shared" si="626"/>
        <v>1143.3130000000001</v>
      </c>
      <c r="E1207" s="105">
        <f t="shared" si="638"/>
        <v>1146.575</v>
      </c>
      <c r="F1207" s="106">
        <f t="shared" si="639"/>
        <v>46042</v>
      </c>
      <c r="G1207" s="107">
        <f t="shared" si="618"/>
        <v>2.8531119649648495E-3</v>
      </c>
      <c r="H1207" s="108">
        <f t="shared" si="631"/>
        <v>46101</v>
      </c>
      <c r="I1207" s="108">
        <f t="shared" si="619"/>
        <v>46101</v>
      </c>
      <c r="J1207" s="109">
        <f t="shared" si="627"/>
        <v>20</v>
      </c>
      <c r="K1207" s="109">
        <f t="shared" si="642"/>
        <v>6</v>
      </c>
      <c r="L1207" s="8">
        <f t="shared" si="628"/>
        <v>1.00085508</v>
      </c>
      <c r="M1207" s="110">
        <f t="shared" si="641"/>
        <v>1.00285311</v>
      </c>
      <c r="N1207" s="110">
        <f t="shared" si="636"/>
        <v>1.1099123447991794</v>
      </c>
      <c r="O1207" s="103">
        <f t="shared" si="640"/>
        <v>1.1108614000000001</v>
      </c>
      <c r="P1207" s="103">
        <f t="shared" si="620"/>
        <v>22.448139749999999</v>
      </c>
      <c r="Q1207" s="11">
        <f t="shared" si="634"/>
        <v>0</v>
      </c>
      <c r="R1207" s="30">
        <f t="shared" si="629"/>
        <v>0</v>
      </c>
      <c r="S1207" s="8">
        <f t="shared" si="621"/>
        <v>0</v>
      </c>
      <c r="T1207" s="113">
        <f t="shared" si="630"/>
        <v>0.16</v>
      </c>
      <c r="U1207" s="111">
        <f t="shared" si="637"/>
        <v>6</v>
      </c>
      <c r="V1207" s="111">
        <v>252</v>
      </c>
      <c r="W1207" s="110">
        <f t="shared" si="622"/>
        <v>1.003540061</v>
      </c>
      <c r="X1207" s="103">
        <f t="shared" si="623"/>
        <v>7.9467780000000002E-2</v>
      </c>
      <c r="Y1207" s="103">
        <f t="shared" si="624"/>
        <v>0</v>
      </c>
      <c r="Z1207" s="114" t="str">
        <f t="shared" si="632"/>
        <v>A+J=</v>
      </c>
      <c r="AA1207" s="108">
        <f t="shared" si="633"/>
        <v>46101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4"/>
      <c r="DR1207" s="1"/>
      <c r="DS1207" s="1"/>
      <c r="DT1207" s="1"/>
      <c r="DU1207" s="1"/>
      <c r="DV1207" s="1"/>
      <c r="DW1207" s="1"/>
    </row>
    <row r="1208" spans="1:127" ht="15" x14ac:dyDescent="0.2">
      <c r="A1208" s="102">
        <f t="shared" si="625"/>
        <v>46084</v>
      </c>
      <c r="B1208" s="103">
        <f t="shared" si="617"/>
        <v>22.54409059</v>
      </c>
      <c r="C1208" s="180">
        <f t="shared" si="635"/>
        <v>20.207867295823654</v>
      </c>
      <c r="D1208" s="104">
        <f t="shared" si="626"/>
        <v>1143.3130000000001</v>
      </c>
      <c r="E1208" s="105">
        <f t="shared" si="638"/>
        <v>1146.575</v>
      </c>
      <c r="F1208" s="106">
        <f t="shared" si="639"/>
        <v>46042</v>
      </c>
      <c r="G1208" s="107">
        <f t="shared" si="618"/>
        <v>2.8531119649648495E-3</v>
      </c>
      <c r="H1208" s="108">
        <f t="shared" si="631"/>
        <v>46101</v>
      </c>
      <c r="I1208" s="108">
        <f t="shared" si="619"/>
        <v>46101</v>
      </c>
      <c r="J1208" s="109">
        <f t="shared" si="627"/>
        <v>20</v>
      </c>
      <c r="K1208" s="109">
        <f t="shared" si="642"/>
        <v>7</v>
      </c>
      <c r="L1208" s="8">
        <f t="shared" si="628"/>
        <v>1.0009976599999999</v>
      </c>
      <c r="M1208" s="110">
        <f t="shared" si="641"/>
        <v>1.00285311</v>
      </c>
      <c r="N1208" s="110">
        <f t="shared" si="636"/>
        <v>1.1099123447991794</v>
      </c>
      <c r="O1208" s="103">
        <f t="shared" si="640"/>
        <v>1.11101965</v>
      </c>
      <c r="P1208" s="103">
        <f t="shared" si="620"/>
        <v>22.451337649999999</v>
      </c>
      <c r="Q1208" s="11">
        <f t="shared" si="634"/>
        <v>0</v>
      </c>
      <c r="R1208" s="30">
        <f t="shared" si="629"/>
        <v>0</v>
      </c>
      <c r="S1208" s="8">
        <f t="shared" si="621"/>
        <v>0</v>
      </c>
      <c r="T1208" s="113">
        <f t="shared" si="630"/>
        <v>0.16</v>
      </c>
      <c r="U1208" s="111">
        <f t="shared" si="637"/>
        <v>7</v>
      </c>
      <c r="V1208" s="111">
        <v>252</v>
      </c>
      <c r="W1208" s="110">
        <f t="shared" si="622"/>
        <v>1.004131288</v>
      </c>
      <c r="X1208" s="103">
        <f t="shared" si="623"/>
        <v>9.2752940000000006E-2</v>
      </c>
      <c r="Y1208" s="103">
        <f t="shared" si="624"/>
        <v>0</v>
      </c>
      <c r="Z1208" s="114" t="str">
        <f t="shared" si="632"/>
        <v>A+J=</v>
      </c>
      <c r="AA1208" s="108">
        <f t="shared" si="633"/>
        <v>46101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4"/>
      <c r="DR1208" s="1"/>
      <c r="DS1208" s="1"/>
      <c r="DT1208" s="1"/>
      <c r="DU1208" s="1"/>
      <c r="DV1208" s="1"/>
      <c r="DW1208" s="1"/>
    </row>
    <row r="1209" spans="1:127" ht="15" x14ac:dyDescent="0.2">
      <c r="A1209" s="102">
        <f t="shared" si="625"/>
        <v>46085</v>
      </c>
      <c r="B1209" s="103">
        <f t="shared" si="617"/>
        <v>22.560585870000001</v>
      </c>
      <c r="C1209" s="180">
        <f t="shared" si="635"/>
        <v>20.207867295823654</v>
      </c>
      <c r="D1209" s="104">
        <f t="shared" si="626"/>
        <v>1143.3130000000001</v>
      </c>
      <c r="E1209" s="105">
        <f t="shared" si="638"/>
        <v>1146.575</v>
      </c>
      <c r="F1209" s="106">
        <f t="shared" si="639"/>
        <v>46042</v>
      </c>
      <c r="G1209" s="107">
        <f t="shared" si="618"/>
        <v>2.8531119649648495E-3</v>
      </c>
      <c r="H1209" s="108">
        <f t="shared" si="631"/>
        <v>46101</v>
      </c>
      <c r="I1209" s="108">
        <f t="shared" si="619"/>
        <v>46101</v>
      </c>
      <c r="J1209" s="109">
        <f t="shared" si="627"/>
        <v>20</v>
      </c>
      <c r="K1209" s="109">
        <f t="shared" si="642"/>
        <v>8</v>
      </c>
      <c r="L1209" s="8">
        <f t="shared" si="628"/>
        <v>1.0011402599999999</v>
      </c>
      <c r="M1209" s="110">
        <f t="shared" si="641"/>
        <v>1.00285311</v>
      </c>
      <c r="N1209" s="110">
        <f t="shared" si="636"/>
        <v>1.1099123447991794</v>
      </c>
      <c r="O1209" s="103">
        <f t="shared" si="640"/>
        <v>1.11117793</v>
      </c>
      <c r="P1209" s="103">
        <f t="shared" si="620"/>
        <v>22.454536149999999</v>
      </c>
      <c r="Q1209" s="11">
        <f t="shared" si="634"/>
        <v>0</v>
      </c>
      <c r="R1209" s="30">
        <f t="shared" si="629"/>
        <v>0</v>
      </c>
      <c r="S1209" s="8">
        <f t="shared" si="621"/>
        <v>0</v>
      </c>
      <c r="T1209" s="113">
        <f t="shared" si="630"/>
        <v>0.16</v>
      </c>
      <c r="U1209" s="111">
        <f t="shared" si="637"/>
        <v>8</v>
      </c>
      <c r="V1209" s="111">
        <v>252</v>
      </c>
      <c r="W1209" s="110">
        <f t="shared" si="622"/>
        <v>1.0047228640000001</v>
      </c>
      <c r="X1209" s="103">
        <f t="shared" si="623"/>
        <v>0.10604972</v>
      </c>
      <c r="Y1209" s="103">
        <f t="shared" si="624"/>
        <v>0</v>
      </c>
      <c r="Z1209" s="114" t="str">
        <f t="shared" si="632"/>
        <v>A+J=</v>
      </c>
      <c r="AA1209" s="108">
        <f t="shared" si="633"/>
        <v>46101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4"/>
      <c r="DR1209" s="1"/>
      <c r="DS1209" s="1"/>
      <c r="DT1209" s="1"/>
      <c r="DU1209" s="1"/>
      <c r="DV1209" s="1"/>
      <c r="DW1209" s="1"/>
    </row>
    <row r="1210" spans="1:127" ht="15" x14ac:dyDescent="0.2">
      <c r="A1210" s="102">
        <f t="shared" si="625"/>
        <v>46086</v>
      </c>
      <c r="B1210" s="103">
        <f t="shared" si="617"/>
        <v>22.577093349999998</v>
      </c>
      <c r="C1210" s="180">
        <f t="shared" si="635"/>
        <v>20.207867295823654</v>
      </c>
      <c r="D1210" s="104">
        <f t="shared" si="626"/>
        <v>1143.3130000000001</v>
      </c>
      <c r="E1210" s="105">
        <f t="shared" si="638"/>
        <v>1146.575</v>
      </c>
      <c r="F1210" s="106">
        <f t="shared" si="639"/>
        <v>46042</v>
      </c>
      <c r="G1210" s="107">
        <f t="shared" si="618"/>
        <v>2.8531119649648495E-3</v>
      </c>
      <c r="H1210" s="108">
        <f t="shared" si="631"/>
        <v>46101</v>
      </c>
      <c r="I1210" s="108">
        <f t="shared" si="619"/>
        <v>46101</v>
      </c>
      <c r="J1210" s="109">
        <f t="shared" si="627"/>
        <v>20</v>
      </c>
      <c r="K1210" s="109">
        <f t="shared" si="642"/>
        <v>9</v>
      </c>
      <c r="L1210" s="8">
        <f t="shared" si="628"/>
        <v>1.0012828899999999</v>
      </c>
      <c r="M1210" s="110">
        <f t="shared" si="641"/>
        <v>1.00285311</v>
      </c>
      <c r="N1210" s="110">
        <f t="shared" si="636"/>
        <v>1.1099123447991794</v>
      </c>
      <c r="O1210" s="103">
        <f t="shared" si="640"/>
        <v>1.11133624</v>
      </c>
      <c r="P1210" s="103">
        <f t="shared" si="620"/>
        <v>22.457735249999999</v>
      </c>
      <c r="Q1210" s="11">
        <f t="shared" si="634"/>
        <v>0</v>
      </c>
      <c r="R1210" s="30">
        <f t="shared" si="629"/>
        <v>0</v>
      </c>
      <c r="S1210" s="8">
        <f t="shared" si="621"/>
        <v>0</v>
      </c>
      <c r="T1210" s="113">
        <f t="shared" si="630"/>
        <v>0.16</v>
      </c>
      <c r="U1210" s="111">
        <f t="shared" si="637"/>
        <v>9</v>
      </c>
      <c r="V1210" s="111">
        <v>252</v>
      </c>
      <c r="W1210" s="110">
        <f t="shared" si="622"/>
        <v>1.005314788</v>
      </c>
      <c r="X1210" s="103">
        <f t="shared" si="623"/>
        <v>0.11935809999999999</v>
      </c>
      <c r="Y1210" s="103">
        <f t="shared" si="624"/>
        <v>0</v>
      </c>
      <c r="Z1210" s="114" t="str">
        <f t="shared" si="632"/>
        <v>A+J=</v>
      </c>
      <c r="AA1210" s="108">
        <f t="shared" si="633"/>
        <v>46101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4"/>
      <c r="DR1210" s="1"/>
      <c r="DS1210" s="1"/>
      <c r="DT1210" s="1"/>
      <c r="DU1210" s="1"/>
      <c r="DV1210" s="1"/>
      <c r="DW1210" s="1"/>
    </row>
    <row r="1211" spans="1:127" ht="15" x14ac:dyDescent="0.2">
      <c r="A1211" s="102">
        <f t="shared" si="625"/>
        <v>46087</v>
      </c>
      <c r="B1211" s="103">
        <f t="shared" si="617"/>
        <v>22.593612459999999</v>
      </c>
      <c r="C1211" s="180">
        <f t="shared" si="635"/>
        <v>20.207867295823654</v>
      </c>
      <c r="D1211" s="104">
        <f t="shared" si="626"/>
        <v>1143.3130000000001</v>
      </c>
      <c r="E1211" s="105">
        <f t="shared" si="638"/>
        <v>1146.575</v>
      </c>
      <c r="F1211" s="106">
        <f t="shared" si="639"/>
        <v>46042</v>
      </c>
      <c r="G1211" s="107">
        <f t="shared" si="618"/>
        <v>2.8531119649648495E-3</v>
      </c>
      <c r="H1211" s="108">
        <f t="shared" si="631"/>
        <v>46101</v>
      </c>
      <c r="I1211" s="108">
        <f t="shared" si="619"/>
        <v>46101</v>
      </c>
      <c r="J1211" s="109">
        <f t="shared" si="627"/>
        <v>20</v>
      </c>
      <c r="K1211" s="109">
        <f t="shared" si="642"/>
        <v>10</v>
      </c>
      <c r="L1211" s="8">
        <f t="shared" si="628"/>
        <v>1.0014255299999999</v>
      </c>
      <c r="M1211" s="110">
        <f t="shared" si="641"/>
        <v>1.00285311</v>
      </c>
      <c r="N1211" s="110">
        <f t="shared" si="636"/>
        <v>1.1099123447991794</v>
      </c>
      <c r="O1211" s="103">
        <f t="shared" si="640"/>
        <v>1.11149455</v>
      </c>
      <c r="P1211" s="103">
        <f t="shared" si="620"/>
        <v>22.46093436</v>
      </c>
      <c r="Q1211" s="11">
        <f t="shared" si="634"/>
        <v>0</v>
      </c>
      <c r="R1211" s="30">
        <f t="shared" si="629"/>
        <v>0</v>
      </c>
      <c r="S1211" s="8">
        <f t="shared" si="621"/>
        <v>0</v>
      </c>
      <c r="T1211" s="113">
        <f t="shared" si="630"/>
        <v>0.16</v>
      </c>
      <c r="U1211" s="111">
        <f t="shared" si="637"/>
        <v>10</v>
      </c>
      <c r="V1211" s="111">
        <v>252</v>
      </c>
      <c r="W1211" s="110">
        <f t="shared" si="622"/>
        <v>1.005907061</v>
      </c>
      <c r="X1211" s="103">
        <f t="shared" si="623"/>
        <v>0.13267809999999999</v>
      </c>
      <c r="Y1211" s="103">
        <f t="shared" si="624"/>
        <v>0</v>
      </c>
      <c r="Z1211" s="114" t="str">
        <f t="shared" si="632"/>
        <v>A+J=</v>
      </c>
      <c r="AA1211" s="108">
        <f t="shared" si="633"/>
        <v>46101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4"/>
      <c r="DR1211" s="1"/>
      <c r="DS1211" s="1"/>
      <c r="DT1211" s="1"/>
      <c r="DU1211" s="1"/>
      <c r="DV1211" s="1"/>
      <c r="DW1211" s="1"/>
    </row>
    <row r="1212" spans="1:127" ht="15" x14ac:dyDescent="0.2">
      <c r="A1212" s="102">
        <f t="shared" si="625"/>
        <v>46088</v>
      </c>
      <c r="B1212" s="103">
        <f t="shared" si="617"/>
        <v>22.610144030000001</v>
      </c>
      <c r="C1212" s="180">
        <f t="shared" si="635"/>
        <v>20.207867295823654</v>
      </c>
      <c r="D1212" s="104">
        <f t="shared" si="626"/>
        <v>1143.3130000000001</v>
      </c>
      <c r="E1212" s="105">
        <f t="shared" si="638"/>
        <v>1146.575</v>
      </c>
      <c r="F1212" s="106">
        <f t="shared" si="639"/>
        <v>46042</v>
      </c>
      <c r="G1212" s="107">
        <f t="shared" si="618"/>
        <v>2.8531119649648495E-3</v>
      </c>
      <c r="H1212" s="108">
        <f t="shared" si="631"/>
        <v>46101</v>
      </c>
      <c r="I1212" s="108">
        <f t="shared" si="619"/>
        <v>46101</v>
      </c>
      <c r="J1212" s="109">
        <f t="shared" si="627"/>
        <v>20</v>
      </c>
      <c r="K1212" s="109">
        <f t="shared" si="642"/>
        <v>11</v>
      </c>
      <c r="L1212" s="8">
        <f t="shared" si="628"/>
        <v>1.0015681999999999</v>
      </c>
      <c r="M1212" s="110">
        <f t="shared" si="641"/>
        <v>1.00285311</v>
      </c>
      <c r="N1212" s="110">
        <f t="shared" si="636"/>
        <v>1.1099123447991794</v>
      </c>
      <c r="O1212" s="103">
        <f t="shared" si="640"/>
        <v>1.1116528999999999</v>
      </c>
      <c r="P1212" s="103">
        <f t="shared" si="620"/>
        <v>22.46413428</v>
      </c>
      <c r="Q1212" s="11">
        <f t="shared" si="634"/>
        <v>0</v>
      </c>
      <c r="R1212" s="30">
        <f t="shared" si="629"/>
        <v>0</v>
      </c>
      <c r="S1212" s="8">
        <f t="shared" si="621"/>
        <v>0</v>
      </c>
      <c r="T1212" s="113">
        <f t="shared" si="630"/>
        <v>0.16</v>
      </c>
      <c r="U1212" s="111">
        <f t="shared" si="637"/>
        <v>11</v>
      </c>
      <c r="V1212" s="111">
        <v>252</v>
      </c>
      <c r="W1212" s="110">
        <f t="shared" si="622"/>
        <v>1.0064996829999999</v>
      </c>
      <c r="X1212" s="103">
        <f t="shared" si="623"/>
        <v>0.14600974999999999</v>
      </c>
      <c r="Y1212" s="103">
        <f t="shared" si="624"/>
        <v>0</v>
      </c>
      <c r="Z1212" s="114" t="str">
        <f t="shared" si="632"/>
        <v>A+J=</v>
      </c>
      <c r="AA1212" s="108">
        <f t="shared" si="633"/>
        <v>46101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4"/>
      <c r="DR1212" s="1"/>
      <c r="DS1212" s="1"/>
      <c r="DT1212" s="1"/>
      <c r="DU1212" s="1"/>
      <c r="DV1212" s="1"/>
      <c r="DW1212" s="1"/>
    </row>
    <row r="1213" spans="1:127" ht="15" x14ac:dyDescent="0.2">
      <c r="A1213" s="102">
        <f t="shared" si="625"/>
        <v>46089</v>
      </c>
      <c r="B1213" s="103">
        <f t="shared" si="617"/>
        <v>22.610144030000001</v>
      </c>
      <c r="C1213" s="180">
        <f t="shared" si="635"/>
        <v>20.207867295823654</v>
      </c>
      <c r="D1213" s="104">
        <f t="shared" si="626"/>
        <v>1143.3130000000001</v>
      </c>
      <c r="E1213" s="105">
        <f t="shared" si="638"/>
        <v>1146.575</v>
      </c>
      <c r="F1213" s="106">
        <f t="shared" si="639"/>
        <v>46042</v>
      </c>
      <c r="G1213" s="107">
        <f t="shared" si="618"/>
        <v>2.8531119649648495E-3</v>
      </c>
      <c r="H1213" s="108">
        <f t="shared" si="631"/>
        <v>46101</v>
      </c>
      <c r="I1213" s="108">
        <f t="shared" si="619"/>
        <v>46101</v>
      </c>
      <c r="J1213" s="109">
        <f t="shared" si="627"/>
        <v>20</v>
      </c>
      <c r="K1213" s="109">
        <f t="shared" si="642"/>
        <v>11</v>
      </c>
      <c r="L1213" s="8">
        <f t="shared" si="628"/>
        <v>1.0015681999999999</v>
      </c>
      <c r="M1213" s="110">
        <f t="shared" si="641"/>
        <v>1.00285311</v>
      </c>
      <c r="N1213" s="110">
        <f t="shared" si="636"/>
        <v>1.1099123447991794</v>
      </c>
      <c r="O1213" s="103">
        <f t="shared" si="640"/>
        <v>1.1116528999999999</v>
      </c>
      <c r="P1213" s="103">
        <f t="shared" si="620"/>
        <v>22.46413428</v>
      </c>
      <c r="Q1213" s="11">
        <f t="shared" si="634"/>
        <v>0</v>
      </c>
      <c r="R1213" s="30">
        <f t="shared" si="629"/>
        <v>0</v>
      </c>
      <c r="S1213" s="8">
        <f t="shared" si="621"/>
        <v>0</v>
      </c>
      <c r="T1213" s="113">
        <f t="shared" si="630"/>
        <v>0.16</v>
      </c>
      <c r="U1213" s="111">
        <f t="shared" si="637"/>
        <v>11</v>
      </c>
      <c r="V1213" s="111">
        <v>252</v>
      </c>
      <c r="W1213" s="110">
        <f t="shared" si="622"/>
        <v>1.0064996829999999</v>
      </c>
      <c r="X1213" s="103">
        <f t="shared" si="623"/>
        <v>0.14600974999999999</v>
      </c>
      <c r="Y1213" s="103">
        <f t="shared" si="624"/>
        <v>0</v>
      </c>
      <c r="Z1213" s="114" t="str">
        <f t="shared" si="632"/>
        <v>A+J=</v>
      </c>
      <c r="AA1213" s="108">
        <f t="shared" si="633"/>
        <v>46101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4"/>
      <c r="DR1213" s="1"/>
      <c r="DS1213" s="1"/>
      <c r="DT1213" s="1"/>
      <c r="DU1213" s="1"/>
      <c r="DV1213" s="1"/>
      <c r="DW1213" s="1"/>
    </row>
    <row r="1214" spans="1:127" ht="15" x14ac:dyDescent="0.2">
      <c r="A1214" s="102">
        <f t="shared" si="625"/>
        <v>46090</v>
      </c>
      <c r="B1214" s="103">
        <f t="shared" si="617"/>
        <v>22.610144030000001</v>
      </c>
      <c r="C1214" s="180">
        <f t="shared" si="635"/>
        <v>20.207867295823654</v>
      </c>
      <c r="D1214" s="104">
        <f t="shared" si="626"/>
        <v>1143.3130000000001</v>
      </c>
      <c r="E1214" s="105">
        <f t="shared" si="638"/>
        <v>1146.575</v>
      </c>
      <c r="F1214" s="106">
        <f t="shared" si="639"/>
        <v>46042</v>
      </c>
      <c r="G1214" s="107">
        <f t="shared" si="618"/>
        <v>2.8531119649648495E-3</v>
      </c>
      <c r="H1214" s="108">
        <f t="shared" si="631"/>
        <v>46101</v>
      </c>
      <c r="I1214" s="108">
        <f t="shared" si="619"/>
        <v>46101</v>
      </c>
      <c r="J1214" s="109">
        <f t="shared" si="627"/>
        <v>20</v>
      </c>
      <c r="K1214" s="109">
        <f t="shared" si="642"/>
        <v>11</v>
      </c>
      <c r="L1214" s="8">
        <f t="shared" si="628"/>
        <v>1.0015681999999999</v>
      </c>
      <c r="M1214" s="110">
        <f t="shared" si="641"/>
        <v>1.00285311</v>
      </c>
      <c r="N1214" s="110">
        <f t="shared" si="636"/>
        <v>1.1099123447991794</v>
      </c>
      <c r="O1214" s="103">
        <f t="shared" si="640"/>
        <v>1.1116528999999999</v>
      </c>
      <c r="P1214" s="103">
        <f t="shared" si="620"/>
        <v>22.46413428</v>
      </c>
      <c r="Q1214" s="11">
        <f t="shared" si="634"/>
        <v>0</v>
      </c>
      <c r="R1214" s="30">
        <f t="shared" si="629"/>
        <v>0</v>
      </c>
      <c r="S1214" s="8">
        <f t="shared" si="621"/>
        <v>0</v>
      </c>
      <c r="T1214" s="113">
        <f t="shared" si="630"/>
        <v>0.16</v>
      </c>
      <c r="U1214" s="111">
        <f t="shared" si="637"/>
        <v>11</v>
      </c>
      <c r="V1214" s="111">
        <v>252</v>
      </c>
      <c r="W1214" s="110">
        <f t="shared" si="622"/>
        <v>1.0064996829999999</v>
      </c>
      <c r="X1214" s="103">
        <f t="shared" si="623"/>
        <v>0.14600974999999999</v>
      </c>
      <c r="Y1214" s="103">
        <f t="shared" si="624"/>
        <v>0</v>
      </c>
      <c r="Z1214" s="114" t="str">
        <f t="shared" si="632"/>
        <v>A+J=</v>
      </c>
      <c r="AA1214" s="108">
        <f t="shared" si="633"/>
        <v>46101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4"/>
      <c r="DR1214" s="1"/>
      <c r="DS1214" s="1"/>
      <c r="DT1214" s="1"/>
      <c r="DU1214" s="1"/>
      <c r="DV1214" s="1"/>
      <c r="DW1214" s="1"/>
    </row>
    <row r="1215" spans="1:127" ht="15" x14ac:dyDescent="0.2">
      <c r="A1215" s="102">
        <f t="shared" si="625"/>
        <v>46091</v>
      </c>
      <c r="B1215" s="103">
        <f t="shared" si="617"/>
        <v>22.626687829999998</v>
      </c>
      <c r="C1215" s="180">
        <f t="shared" si="635"/>
        <v>20.207867295823654</v>
      </c>
      <c r="D1215" s="104">
        <f t="shared" si="626"/>
        <v>1143.3130000000001</v>
      </c>
      <c r="E1215" s="105">
        <f t="shared" si="638"/>
        <v>1146.575</v>
      </c>
      <c r="F1215" s="106">
        <f t="shared" si="639"/>
        <v>46042</v>
      </c>
      <c r="G1215" s="107">
        <f t="shared" si="618"/>
        <v>2.8531119649648495E-3</v>
      </c>
      <c r="H1215" s="108">
        <f t="shared" si="631"/>
        <v>46101</v>
      </c>
      <c r="I1215" s="108">
        <f t="shared" si="619"/>
        <v>46101</v>
      </c>
      <c r="J1215" s="109">
        <f t="shared" si="627"/>
        <v>20</v>
      </c>
      <c r="K1215" s="109">
        <f t="shared" si="642"/>
        <v>12</v>
      </c>
      <c r="L1215" s="8">
        <f t="shared" si="628"/>
        <v>1.00171089</v>
      </c>
      <c r="M1215" s="110">
        <f t="shared" si="641"/>
        <v>1.00285311</v>
      </c>
      <c r="N1215" s="110">
        <f t="shared" si="636"/>
        <v>1.1099123447991794</v>
      </c>
      <c r="O1215" s="103">
        <f t="shared" si="640"/>
        <v>1.11181128</v>
      </c>
      <c r="P1215" s="103">
        <f t="shared" si="620"/>
        <v>22.4673348</v>
      </c>
      <c r="Q1215" s="11">
        <f t="shared" si="634"/>
        <v>0</v>
      </c>
      <c r="R1215" s="30">
        <f t="shared" si="629"/>
        <v>0</v>
      </c>
      <c r="S1215" s="8">
        <f t="shared" si="621"/>
        <v>0</v>
      </c>
      <c r="T1215" s="113">
        <f t="shared" si="630"/>
        <v>0.16</v>
      </c>
      <c r="U1215" s="111">
        <f t="shared" si="637"/>
        <v>12</v>
      </c>
      <c r="V1215" s="111">
        <v>252</v>
      </c>
      <c r="W1215" s="110">
        <f t="shared" si="622"/>
        <v>1.007092654</v>
      </c>
      <c r="X1215" s="103">
        <f t="shared" si="623"/>
        <v>0.15935303000000001</v>
      </c>
      <c r="Y1215" s="103">
        <f t="shared" si="624"/>
        <v>0</v>
      </c>
      <c r="Z1215" s="114" t="str">
        <f t="shared" si="632"/>
        <v>A+J=</v>
      </c>
      <c r="AA1215" s="108">
        <f t="shared" si="633"/>
        <v>46101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4"/>
      <c r="DR1215" s="1"/>
      <c r="DS1215" s="1"/>
      <c r="DT1215" s="1"/>
      <c r="DU1215" s="1"/>
      <c r="DV1215" s="1"/>
      <c r="DW1215" s="1"/>
    </row>
    <row r="1216" spans="1:127" ht="15" x14ac:dyDescent="0.2">
      <c r="A1216" s="102">
        <f t="shared" si="625"/>
        <v>46092</v>
      </c>
      <c r="B1216" s="103">
        <f t="shared" si="617"/>
        <v>22.643243269999999</v>
      </c>
      <c r="C1216" s="180">
        <f t="shared" si="635"/>
        <v>20.207867295823654</v>
      </c>
      <c r="D1216" s="104">
        <f t="shared" si="626"/>
        <v>1143.3130000000001</v>
      </c>
      <c r="E1216" s="105">
        <f t="shared" si="638"/>
        <v>1146.575</v>
      </c>
      <c r="F1216" s="106">
        <f t="shared" si="639"/>
        <v>46042</v>
      </c>
      <c r="G1216" s="107">
        <f t="shared" si="618"/>
        <v>2.8531119649648495E-3</v>
      </c>
      <c r="H1216" s="108">
        <f t="shared" si="631"/>
        <v>46101</v>
      </c>
      <c r="I1216" s="108">
        <f t="shared" si="619"/>
        <v>46101</v>
      </c>
      <c r="J1216" s="109">
        <f t="shared" si="627"/>
        <v>20</v>
      </c>
      <c r="K1216" s="109">
        <f t="shared" si="642"/>
        <v>13</v>
      </c>
      <c r="L1216" s="8">
        <f t="shared" si="628"/>
        <v>1.0018535900000001</v>
      </c>
      <c r="M1216" s="110">
        <f t="shared" si="641"/>
        <v>1.00285311</v>
      </c>
      <c r="N1216" s="110">
        <f t="shared" si="636"/>
        <v>1.1099123447991794</v>
      </c>
      <c r="O1216" s="103">
        <f t="shared" si="640"/>
        <v>1.11196966</v>
      </c>
      <c r="P1216" s="103">
        <f t="shared" si="620"/>
        <v>22.47053532</v>
      </c>
      <c r="Q1216" s="11">
        <f t="shared" si="634"/>
        <v>0</v>
      </c>
      <c r="R1216" s="30">
        <f t="shared" si="629"/>
        <v>0</v>
      </c>
      <c r="S1216" s="8">
        <f t="shared" si="621"/>
        <v>0</v>
      </c>
      <c r="T1216" s="113">
        <f t="shared" si="630"/>
        <v>0.16</v>
      </c>
      <c r="U1216" s="111">
        <f t="shared" si="637"/>
        <v>13</v>
      </c>
      <c r="V1216" s="111">
        <v>252</v>
      </c>
      <c r="W1216" s="110">
        <f t="shared" si="622"/>
        <v>1.0076859739999999</v>
      </c>
      <c r="X1216" s="103">
        <f t="shared" si="623"/>
        <v>0.17270795</v>
      </c>
      <c r="Y1216" s="103">
        <f t="shared" si="624"/>
        <v>0</v>
      </c>
      <c r="Z1216" s="114" t="str">
        <f t="shared" si="632"/>
        <v>A+J=</v>
      </c>
      <c r="AA1216" s="108">
        <f t="shared" si="633"/>
        <v>46101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4"/>
      <c r="DR1216" s="1"/>
      <c r="DS1216" s="1"/>
      <c r="DT1216" s="1"/>
      <c r="DU1216" s="1"/>
      <c r="DV1216" s="1"/>
      <c r="DW1216" s="1"/>
    </row>
    <row r="1217" spans="1:127" ht="15" x14ac:dyDescent="0.2">
      <c r="A1217" s="102">
        <f t="shared" si="625"/>
        <v>46093</v>
      </c>
      <c r="B1217" s="103">
        <f t="shared" si="617"/>
        <v>22.659811179999998</v>
      </c>
      <c r="C1217" s="180">
        <f t="shared" si="635"/>
        <v>20.207867295823654</v>
      </c>
      <c r="D1217" s="104">
        <f t="shared" si="626"/>
        <v>1143.3130000000001</v>
      </c>
      <c r="E1217" s="105">
        <f t="shared" si="638"/>
        <v>1146.575</v>
      </c>
      <c r="F1217" s="106">
        <f t="shared" si="639"/>
        <v>46042</v>
      </c>
      <c r="G1217" s="107">
        <f t="shared" si="618"/>
        <v>2.8531119649648495E-3</v>
      </c>
      <c r="H1217" s="108">
        <f t="shared" si="631"/>
        <v>46101</v>
      </c>
      <c r="I1217" s="108">
        <f t="shared" si="619"/>
        <v>46101</v>
      </c>
      <c r="J1217" s="109">
        <f t="shared" si="627"/>
        <v>20</v>
      </c>
      <c r="K1217" s="109">
        <f t="shared" si="642"/>
        <v>14</v>
      </c>
      <c r="L1217" s="8">
        <f t="shared" si="628"/>
        <v>1.0019963199999999</v>
      </c>
      <c r="M1217" s="110">
        <f t="shared" si="641"/>
        <v>1.00285311</v>
      </c>
      <c r="N1217" s="110">
        <f t="shared" si="636"/>
        <v>1.1099123447991794</v>
      </c>
      <c r="O1217" s="103">
        <f t="shared" si="640"/>
        <v>1.11212808</v>
      </c>
      <c r="P1217" s="103">
        <f t="shared" si="620"/>
        <v>22.473736649999999</v>
      </c>
      <c r="Q1217" s="11">
        <f t="shared" si="634"/>
        <v>0</v>
      </c>
      <c r="R1217" s="30">
        <f t="shared" si="629"/>
        <v>0</v>
      </c>
      <c r="S1217" s="8">
        <f t="shared" si="621"/>
        <v>0</v>
      </c>
      <c r="T1217" s="113">
        <f t="shared" si="630"/>
        <v>0.16</v>
      </c>
      <c r="U1217" s="111">
        <f t="shared" si="637"/>
        <v>14</v>
      </c>
      <c r="V1217" s="111">
        <v>252</v>
      </c>
      <c r="W1217" s="110">
        <f t="shared" si="622"/>
        <v>1.0082796439999999</v>
      </c>
      <c r="X1217" s="103">
        <f t="shared" si="623"/>
        <v>0.18607452999999999</v>
      </c>
      <c r="Y1217" s="103">
        <f t="shared" si="624"/>
        <v>0</v>
      </c>
      <c r="Z1217" s="114" t="str">
        <f t="shared" si="632"/>
        <v>A+J=</v>
      </c>
      <c r="AA1217" s="108">
        <f t="shared" si="633"/>
        <v>46101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4"/>
      <c r="DR1217" s="1"/>
      <c r="DS1217" s="1"/>
      <c r="DT1217" s="1"/>
      <c r="DU1217" s="1"/>
      <c r="DV1217" s="1"/>
      <c r="DW1217" s="1"/>
    </row>
    <row r="1218" spans="1:127" ht="15" x14ac:dyDescent="0.2">
      <c r="A1218" s="102">
        <f t="shared" si="625"/>
        <v>46094</v>
      </c>
      <c r="B1218" s="103">
        <f t="shared" si="617"/>
        <v>22.67639118</v>
      </c>
      <c r="C1218" s="180">
        <f t="shared" si="635"/>
        <v>20.207867295823654</v>
      </c>
      <c r="D1218" s="104">
        <f t="shared" si="626"/>
        <v>1143.3130000000001</v>
      </c>
      <c r="E1218" s="105">
        <f t="shared" si="638"/>
        <v>1146.575</v>
      </c>
      <c r="F1218" s="106">
        <f t="shared" si="639"/>
        <v>46042</v>
      </c>
      <c r="G1218" s="107">
        <f t="shared" si="618"/>
        <v>2.8531119649648495E-3</v>
      </c>
      <c r="H1218" s="108">
        <f t="shared" si="631"/>
        <v>46101</v>
      </c>
      <c r="I1218" s="108">
        <f t="shared" si="619"/>
        <v>46101</v>
      </c>
      <c r="J1218" s="109">
        <f t="shared" si="627"/>
        <v>20</v>
      </c>
      <c r="K1218" s="109">
        <f t="shared" si="642"/>
        <v>15</v>
      </c>
      <c r="L1218" s="8">
        <f t="shared" si="628"/>
        <v>1.0021390699999999</v>
      </c>
      <c r="M1218" s="110">
        <f t="shared" si="641"/>
        <v>1.00285311</v>
      </c>
      <c r="N1218" s="110">
        <f t="shared" si="636"/>
        <v>1.1099123447991794</v>
      </c>
      <c r="O1218" s="103">
        <f t="shared" si="640"/>
        <v>1.1122865200000001</v>
      </c>
      <c r="P1218" s="103">
        <f t="shared" si="620"/>
        <v>22.476938390000001</v>
      </c>
      <c r="Q1218" s="11">
        <f t="shared" si="634"/>
        <v>0</v>
      </c>
      <c r="R1218" s="30">
        <f t="shared" si="629"/>
        <v>0</v>
      </c>
      <c r="S1218" s="8">
        <f t="shared" si="621"/>
        <v>0</v>
      </c>
      <c r="T1218" s="113">
        <f t="shared" si="630"/>
        <v>0.16</v>
      </c>
      <c r="U1218" s="111">
        <f t="shared" si="637"/>
        <v>15</v>
      </c>
      <c r="V1218" s="111">
        <v>252</v>
      </c>
      <c r="W1218" s="110">
        <f t="shared" si="622"/>
        <v>1.008873664</v>
      </c>
      <c r="X1218" s="103">
        <f t="shared" si="623"/>
        <v>0.19945278999999999</v>
      </c>
      <c r="Y1218" s="103">
        <f t="shared" si="624"/>
        <v>0</v>
      </c>
      <c r="Z1218" s="114" t="str">
        <f t="shared" si="632"/>
        <v>A+J=</v>
      </c>
      <c r="AA1218" s="108">
        <f t="shared" si="633"/>
        <v>46101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4"/>
      <c r="DR1218" s="1"/>
      <c r="DS1218" s="1"/>
      <c r="DT1218" s="1"/>
      <c r="DU1218" s="1"/>
      <c r="DV1218" s="1"/>
      <c r="DW1218" s="1"/>
    </row>
    <row r="1219" spans="1:127" ht="15" x14ac:dyDescent="0.2">
      <c r="A1219" s="102">
        <f t="shared" si="625"/>
        <v>46095</v>
      </c>
      <c r="B1219" s="103">
        <f t="shared" si="617"/>
        <v>22.692983030000001</v>
      </c>
      <c r="C1219" s="180">
        <f t="shared" si="635"/>
        <v>20.207867295823654</v>
      </c>
      <c r="D1219" s="104">
        <f t="shared" si="626"/>
        <v>1143.3130000000001</v>
      </c>
      <c r="E1219" s="105">
        <f t="shared" si="638"/>
        <v>1146.575</v>
      </c>
      <c r="F1219" s="106">
        <f t="shared" si="639"/>
        <v>46042</v>
      </c>
      <c r="G1219" s="107">
        <f t="shared" si="618"/>
        <v>2.8531119649648495E-3</v>
      </c>
      <c r="H1219" s="108">
        <f t="shared" si="631"/>
        <v>46101</v>
      </c>
      <c r="I1219" s="108">
        <f t="shared" si="619"/>
        <v>46101</v>
      </c>
      <c r="J1219" s="109">
        <f t="shared" si="627"/>
        <v>20</v>
      </c>
      <c r="K1219" s="109">
        <f t="shared" si="642"/>
        <v>16</v>
      </c>
      <c r="L1219" s="8">
        <f t="shared" si="628"/>
        <v>1.00228183</v>
      </c>
      <c r="M1219" s="110">
        <f t="shared" si="641"/>
        <v>1.00285311</v>
      </c>
      <c r="N1219" s="110">
        <f t="shared" si="636"/>
        <v>1.1099123447991794</v>
      </c>
      <c r="O1219" s="103">
        <f t="shared" si="640"/>
        <v>1.1124449700000001</v>
      </c>
      <c r="P1219" s="103">
        <f t="shared" si="620"/>
        <v>22.48014032</v>
      </c>
      <c r="Q1219" s="11">
        <f t="shared" si="634"/>
        <v>0</v>
      </c>
      <c r="R1219" s="30">
        <f t="shared" si="629"/>
        <v>0</v>
      </c>
      <c r="S1219" s="8">
        <f t="shared" si="621"/>
        <v>0</v>
      </c>
      <c r="T1219" s="113">
        <f t="shared" si="630"/>
        <v>0.16</v>
      </c>
      <c r="U1219" s="111">
        <f t="shared" si="637"/>
        <v>16</v>
      </c>
      <c r="V1219" s="111">
        <v>252</v>
      </c>
      <c r="W1219" s="110">
        <f t="shared" si="622"/>
        <v>1.0094680330000001</v>
      </c>
      <c r="X1219" s="103">
        <f t="shared" si="623"/>
        <v>0.21284270999999999</v>
      </c>
      <c r="Y1219" s="103">
        <f t="shared" si="624"/>
        <v>0</v>
      </c>
      <c r="Z1219" s="114" t="str">
        <f t="shared" si="632"/>
        <v>A+J=</v>
      </c>
      <c r="AA1219" s="108">
        <f t="shared" si="633"/>
        <v>46101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4"/>
      <c r="DR1219" s="1"/>
      <c r="DS1219" s="1"/>
      <c r="DT1219" s="1"/>
      <c r="DU1219" s="1"/>
      <c r="DV1219" s="1"/>
      <c r="DW1219" s="1"/>
    </row>
    <row r="1220" spans="1:127" ht="15" x14ac:dyDescent="0.2">
      <c r="A1220" s="102">
        <f t="shared" si="625"/>
        <v>46096</v>
      </c>
      <c r="B1220" s="103">
        <f t="shared" si="617"/>
        <v>22.692983030000001</v>
      </c>
      <c r="C1220" s="180">
        <f t="shared" si="635"/>
        <v>20.207867295823654</v>
      </c>
      <c r="D1220" s="104">
        <f t="shared" si="626"/>
        <v>1143.3130000000001</v>
      </c>
      <c r="E1220" s="105">
        <f t="shared" si="638"/>
        <v>1146.575</v>
      </c>
      <c r="F1220" s="106">
        <f t="shared" si="639"/>
        <v>46042</v>
      </c>
      <c r="G1220" s="107">
        <f t="shared" si="618"/>
        <v>2.8531119649648495E-3</v>
      </c>
      <c r="H1220" s="108">
        <f t="shared" si="631"/>
        <v>46101</v>
      </c>
      <c r="I1220" s="108">
        <f t="shared" si="619"/>
        <v>46101</v>
      </c>
      <c r="J1220" s="109">
        <f t="shared" si="627"/>
        <v>20</v>
      </c>
      <c r="K1220" s="109">
        <f t="shared" si="642"/>
        <v>16</v>
      </c>
      <c r="L1220" s="8">
        <f t="shared" si="628"/>
        <v>1.00228183</v>
      </c>
      <c r="M1220" s="110">
        <f t="shared" si="641"/>
        <v>1.00285311</v>
      </c>
      <c r="N1220" s="110">
        <f t="shared" si="636"/>
        <v>1.1099123447991794</v>
      </c>
      <c r="O1220" s="103">
        <f t="shared" si="640"/>
        <v>1.1124449700000001</v>
      </c>
      <c r="P1220" s="103">
        <f t="shared" si="620"/>
        <v>22.48014032</v>
      </c>
      <c r="Q1220" s="11">
        <f t="shared" si="634"/>
        <v>0</v>
      </c>
      <c r="R1220" s="30">
        <f t="shared" si="629"/>
        <v>0</v>
      </c>
      <c r="S1220" s="8">
        <f t="shared" si="621"/>
        <v>0</v>
      </c>
      <c r="T1220" s="113">
        <f t="shared" si="630"/>
        <v>0.16</v>
      </c>
      <c r="U1220" s="111">
        <f t="shared" si="637"/>
        <v>16</v>
      </c>
      <c r="V1220" s="111">
        <v>252</v>
      </c>
      <c r="W1220" s="110">
        <f t="shared" si="622"/>
        <v>1.0094680330000001</v>
      </c>
      <c r="X1220" s="103">
        <f t="shared" si="623"/>
        <v>0.21284270999999999</v>
      </c>
      <c r="Y1220" s="103">
        <f t="shared" si="624"/>
        <v>0</v>
      </c>
      <c r="Z1220" s="114" t="str">
        <f t="shared" si="632"/>
        <v>A+J=</v>
      </c>
      <c r="AA1220" s="108">
        <f t="shared" si="633"/>
        <v>46101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4"/>
      <c r="DR1220" s="1"/>
      <c r="DS1220" s="1"/>
      <c r="DT1220" s="1"/>
      <c r="DU1220" s="1"/>
      <c r="DV1220" s="1"/>
      <c r="DW1220" s="1"/>
    </row>
    <row r="1221" spans="1:127" ht="15" x14ac:dyDescent="0.2">
      <c r="A1221" s="102">
        <f t="shared" si="625"/>
        <v>46097</v>
      </c>
      <c r="B1221" s="103">
        <f t="shared" si="617"/>
        <v>22.692983030000001</v>
      </c>
      <c r="C1221" s="180">
        <f t="shared" si="635"/>
        <v>20.207867295823654</v>
      </c>
      <c r="D1221" s="104">
        <f t="shared" si="626"/>
        <v>1143.3130000000001</v>
      </c>
      <c r="E1221" s="105">
        <f t="shared" si="638"/>
        <v>1146.575</v>
      </c>
      <c r="F1221" s="106">
        <f t="shared" si="639"/>
        <v>46042</v>
      </c>
      <c r="G1221" s="107">
        <f t="shared" si="618"/>
        <v>2.8531119649648495E-3</v>
      </c>
      <c r="H1221" s="108">
        <f t="shared" si="631"/>
        <v>46101</v>
      </c>
      <c r="I1221" s="108">
        <f t="shared" si="619"/>
        <v>46101</v>
      </c>
      <c r="J1221" s="109">
        <f t="shared" si="627"/>
        <v>20</v>
      </c>
      <c r="K1221" s="109">
        <f t="shared" si="642"/>
        <v>16</v>
      </c>
      <c r="L1221" s="8">
        <f t="shared" si="628"/>
        <v>1.00228183</v>
      </c>
      <c r="M1221" s="110">
        <f t="shared" si="641"/>
        <v>1.00285311</v>
      </c>
      <c r="N1221" s="110">
        <f t="shared" si="636"/>
        <v>1.1099123447991794</v>
      </c>
      <c r="O1221" s="103">
        <f t="shared" si="640"/>
        <v>1.1124449700000001</v>
      </c>
      <c r="P1221" s="103">
        <f t="shared" si="620"/>
        <v>22.48014032</v>
      </c>
      <c r="Q1221" s="11">
        <f t="shared" si="634"/>
        <v>0</v>
      </c>
      <c r="R1221" s="30">
        <f t="shared" si="629"/>
        <v>0</v>
      </c>
      <c r="S1221" s="8">
        <f t="shared" si="621"/>
        <v>0</v>
      </c>
      <c r="T1221" s="113">
        <f t="shared" si="630"/>
        <v>0.16</v>
      </c>
      <c r="U1221" s="111">
        <f t="shared" si="637"/>
        <v>16</v>
      </c>
      <c r="V1221" s="111">
        <v>252</v>
      </c>
      <c r="W1221" s="110">
        <f t="shared" si="622"/>
        <v>1.0094680330000001</v>
      </c>
      <c r="X1221" s="103">
        <f t="shared" si="623"/>
        <v>0.21284270999999999</v>
      </c>
      <c r="Y1221" s="103">
        <f t="shared" si="624"/>
        <v>0</v>
      </c>
      <c r="Z1221" s="114" t="str">
        <f t="shared" si="632"/>
        <v>A+J=</v>
      </c>
      <c r="AA1221" s="108">
        <f t="shared" si="633"/>
        <v>46101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4"/>
      <c r="DR1221" s="1"/>
      <c r="DS1221" s="1"/>
      <c r="DT1221" s="1"/>
      <c r="DU1221" s="1"/>
      <c r="DV1221" s="1"/>
      <c r="DW1221" s="1"/>
    </row>
    <row r="1222" spans="1:127" ht="15" x14ac:dyDescent="0.2">
      <c r="A1222" s="102">
        <f t="shared" si="625"/>
        <v>46098</v>
      </c>
      <c r="B1222" s="103">
        <f t="shared" si="617"/>
        <v>22.709587389999999</v>
      </c>
      <c r="C1222" s="180">
        <f t="shared" si="635"/>
        <v>20.207867295823654</v>
      </c>
      <c r="D1222" s="104">
        <f t="shared" si="626"/>
        <v>1143.3130000000001</v>
      </c>
      <c r="E1222" s="105">
        <f t="shared" si="638"/>
        <v>1146.575</v>
      </c>
      <c r="F1222" s="106">
        <f t="shared" si="639"/>
        <v>46042</v>
      </c>
      <c r="G1222" s="107">
        <f t="shared" si="618"/>
        <v>2.8531119649648495E-3</v>
      </c>
      <c r="H1222" s="108">
        <f t="shared" si="631"/>
        <v>46101</v>
      </c>
      <c r="I1222" s="108">
        <f t="shared" si="619"/>
        <v>46101</v>
      </c>
      <c r="J1222" s="109">
        <f t="shared" si="627"/>
        <v>20</v>
      </c>
      <c r="K1222" s="109">
        <f t="shared" si="642"/>
        <v>17</v>
      </c>
      <c r="L1222" s="8">
        <f t="shared" si="628"/>
        <v>1.00242462</v>
      </c>
      <c r="M1222" s="110">
        <f t="shared" si="641"/>
        <v>1.00285311</v>
      </c>
      <c r="N1222" s="110">
        <f t="shared" si="636"/>
        <v>1.1099123447991794</v>
      </c>
      <c r="O1222" s="103">
        <f t="shared" si="640"/>
        <v>1.1126034600000001</v>
      </c>
      <c r="P1222" s="103">
        <f t="shared" si="620"/>
        <v>22.48334307</v>
      </c>
      <c r="Q1222" s="11">
        <f t="shared" si="634"/>
        <v>0</v>
      </c>
      <c r="R1222" s="30">
        <f t="shared" si="629"/>
        <v>0</v>
      </c>
      <c r="S1222" s="8">
        <f t="shared" si="621"/>
        <v>0</v>
      </c>
      <c r="T1222" s="113">
        <f t="shared" si="630"/>
        <v>0.16</v>
      </c>
      <c r="U1222" s="111">
        <f t="shared" si="637"/>
        <v>17</v>
      </c>
      <c r="V1222" s="111">
        <v>252</v>
      </c>
      <c r="W1222" s="110">
        <f t="shared" si="622"/>
        <v>1.0100627529999999</v>
      </c>
      <c r="X1222" s="103">
        <f t="shared" si="623"/>
        <v>0.22624432</v>
      </c>
      <c r="Y1222" s="103">
        <f t="shared" si="624"/>
        <v>0</v>
      </c>
      <c r="Z1222" s="114" t="str">
        <f t="shared" si="632"/>
        <v>A+J=</v>
      </c>
      <c r="AA1222" s="108">
        <f t="shared" si="633"/>
        <v>46101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4"/>
      <c r="DR1222" s="1"/>
      <c r="DS1222" s="1"/>
      <c r="DT1222" s="1"/>
      <c r="DU1222" s="1"/>
      <c r="DV1222" s="1"/>
      <c r="DW1222" s="1"/>
    </row>
    <row r="1223" spans="1:127" ht="15" x14ac:dyDescent="0.2">
      <c r="A1223" s="102">
        <f t="shared" si="625"/>
        <v>46099</v>
      </c>
      <c r="B1223" s="103">
        <f t="shared" si="617"/>
        <v>22.726203630000001</v>
      </c>
      <c r="C1223" s="180">
        <f t="shared" si="635"/>
        <v>20.207867295823654</v>
      </c>
      <c r="D1223" s="104">
        <f t="shared" si="626"/>
        <v>1143.3130000000001</v>
      </c>
      <c r="E1223" s="105">
        <f t="shared" si="638"/>
        <v>1146.575</v>
      </c>
      <c r="F1223" s="106">
        <f t="shared" si="639"/>
        <v>46042</v>
      </c>
      <c r="G1223" s="107">
        <f t="shared" si="618"/>
        <v>2.8531119649648495E-3</v>
      </c>
      <c r="H1223" s="108">
        <f t="shared" si="631"/>
        <v>46101</v>
      </c>
      <c r="I1223" s="108">
        <f t="shared" si="619"/>
        <v>46101</v>
      </c>
      <c r="J1223" s="109">
        <f t="shared" si="627"/>
        <v>20</v>
      </c>
      <c r="K1223" s="109">
        <f t="shared" si="642"/>
        <v>18</v>
      </c>
      <c r="L1223" s="8">
        <f t="shared" si="628"/>
        <v>1.00256743</v>
      </c>
      <c r="M1223" s="110">
        <f t="shared" si="641"/>
        <v>1.00285311</v>
      </c>
      <c r="N1223" s="110">
        <f t="shared" si="636"/>
        <v>1.1099123447991794</v>
      </c>
      <c r="O1223" s="103">
        <f t="shared" si="640"/>
        <v>1.11276196</v>
      </c>
      <c r="P1223" s="103">
        <f t="shared" si="620"/>
        <v>22.486546010000001</v>
      </c>
      <c r="Q1223" s="11">
        <f t="shared" si="634"/>
        <v>0</v>
      </c>
      <c r="R1223" s="30">
        <f t="shared" si="629"/>
        <v>0</v>
      </c>
      <c r="S1223" s="8">
        <f t="shared" si="621"/>
        <v>0</v>
      </c>
      <c r="T1223" s="113">
        <f t="shared" si="630"/>
        <v>0.16</v>
      </c>
      <c r="U1223" s="111">
        <f t="shared" si="637"/>
        <v>18</v>
      </c>
      <c r="V1223" s="111">
        <v>252</v>
      </c>
      <c r="W1223" s="110">
        <f t="shared" si="622"/>
        <v>1.0106578230000001</v>
      </c>
      <c r="X1223" s="103">
        <f t="shared" si="623"/>
        <v>0.23965761999999999</v>
      </c>
      <c r="Y1223" s="103">
        <f t="shared" si="624"/>
        <v>0</v>
      </c>
      <c r="Z1223" s="114" t="str">
        <f t="shared" si="632"/>
        <v>A+J=</v>
      </c>
      <c r="AA1223" s="108">
        <f t="shared" si="633"/>
        <v>46101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4"/>
      <c r="DR1223" s="1"/>
      <c r="DS1223" s="1"/>
      <c r="DT1223" s="1"/>
      <c r="DU1223" s="1"/>
      <c r="DV1223" s="1"/>
      <c r="DW1223" s="1"/>
    </row>
    <row r="1224" spans="1:127" ht="15" x14ac:dyDescent="0.2">
      <c r="A1224" s="102">
        <f t="shared" si="625"/>
        <v>46100</v>
      </c>
      <c r="B1224" s="103">
        <f t="shared" si="617"/>
        <v>22.742832200000002</v>
      </c>
      <c r="C1224" s="180">
        <f t="shared" si="635"/>
        <v>20.207867295823654</v>
      </c>
      <c r="D1224" s="104">
        <f t="shared" si="626"/>
        <v>1143.3130000000001</v>
      </c>
      <c r="E1224" s="105">
        <f t="shared" si="638"/>
        <v>1146.575</v>
      </c>
      <c r="F1224" s="106">
        <f t="shared" si="639"/>
        <v>46042</v>
      </c>
      <c r="G1224" s="107">
        <f t="shared" si="618"/>
        <v>2.8531119649648495E-3</v>
      </c>
      <c r="H1224" s="108">
        <f t="shared" si="631"/>
        <v>46101</v>
      </c>
      <c r="I1224" s="108">
        <f t="shared" si="619"/>
        <v>46101</v>
      </c>
      <c r="J1224" s="109">
        <f t="shared" si="627"/>
        <v>20</v>
      </c>
      <c r="K1224" s="109">
        <f t="shared" si="642"/>
        <v>19</v>
      </c>
      <c r="L1224" s="8">
        <f t="shared" si="628"/>
        <v>1.00271026</v>
      </c>
      <c r="M1224" s="110">
        <f t="shared" si="641"/>
        <v>1.00285311</v>
      </c>
      <c r="N1224" s="110">
        <f t="shared" si="636"/>
        <v>1.1099123447991794</v>
      </c>
      <c r="O1224" s="103">
        <f t="shared" si="640"/>
        <v>1.11292049</v>
      </c>
      <c r="P1224" s="103">
        <f t="shared" si="620"/>
        <v>22.489749570000001</v>
      </c>
      <c r="Q1224" s="11">
        <f t="shared" si="634"/>
        <v>0</v>
      </c>
      <c r="R1224" s="30">
        <f t="shared" si="629"/>
        <v>0</v>
      </c>
      <c r="S1224" s="8">
        <f t="shared" si="621"/>
        <v>0</v>
      </c>
      <c r="T1224" s="113">
        <f t="shared" si="630"/>
        <v>0.16</v>
      </c>
      <c r="U1224" s="111">
        <f t="shared" si="637"/>
        <v>19</v>
      </c>
      <c r="V1224" s="111">
        <v>252</v>
      </c>
      <c r="W1224" s="110">
        <f t="shared" si="622"/>
        <v>1.0112532439999999</v>
      </c>
      <c r="X1224" s="103">
        <f t="shared" si="623"/>
        <v>0.25308262999999998</v>
      </c>
      <c r="Y1224" s="103">
        <f t="shared" si="624"/>
        <v>0</v>
      </c>
      <c r="Z1224" s="114" t="str">
        <f t="shared" si="632"/>
        <v>A+J=</v>
      </c>
      <c r="AA1224" s="108">
        <f t="shared" si="633"/>
        <v>46101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4"/>
      <c r="DR1224" s="1"/>
      <c r="DS1224" s="1"/>
      <c r="DT1224" s="1"/>
      <c r="DU1224" s="1"/>
      <c r="DV1224" s="1"/>
      <c r="DW1224" s="1"/>
    </row>
    <row r="1225" spans="1:127" ht="15" x14ac:dyDescent="0.2">
      <c r="A1225" s="102">
        <f t="shared" si="625"/>
        <v>46101</v>
      </c>
      <c r="B1225" s="103">
        <f t="shared" si="617"/>
        <v>22.75947287</v>
      </c>
      <c r="C1225" s="180">
        <f t="shared" si="635"/>
        <v>20.207867295823654</v>
      </c>
      <c r="D1225" s="104">
        <f t="shared" si="626"/>
        <v>1143.3130000000001</v>
      </c>
      <c r="E1225" s="105">
        <f t="shared" si="638"/>
        <v>1146.575</v>
      </c>
      <c r="F1225" s="106">
        <f t="shared" si="639"/>
        <v>46042</v>
      </c>
      <c r="G1225" s="107">
        <f t="shared" si="618"/>
        <v>2.8531119649648495E-3</v>
      </c>
      <c r="H1225" s="108">
        <f t="shared" si="631"/>
        <v>46132</v>
      </c>
      <c r="I1225" s="108">
        <f t="shared" si="619"/>
        <v>46101</v>
      </c>
      <c r="J1225" s="109">
        <f t="shared" si="627"/>
        <v>20</v>
      </c>
      <c r="K1225" s="109">
        <f t="shared" si="642"/>
        <v>20</v>
      </c>
      <c r="L1225" s="8">
        <f t="shared" si="628"/>
        <v>1.00285311</v>
      </c>
      <c r="M1225" s="110">
        <f t="shared" si="641"/>
        <v>1.00285311</v>
      </c>
      <c r="N1225" s="110">
        <f t="shared" si="636"/>
        <v>1.1099123447991794</v>
      </c>
      <c r="O1225" s="103">
        <f t="shared" si="640"/>
        <v>1.1130790399999999</v>
      </c>
      <c r="P1225" s="103">
        <f t="shared" si="620"/>
        <v>22.492953530000001</v>
      </c>
      <c r="Q1225" s="11">
        <f t="shared" si="634"/>
        <v>40</v>
      </c>
      <c r="R1225" s="30">
        <f t="shared" si="629"/>
        <v>0.51576599999999995</v>
      </c>
      <c r="S1225" s="8">
        <f t="shared" si="621"/>
        <v>11.601100669999999</v>
      </c>
      <c r="T1225" s="113">
        <f t="shared" si="630"/>
        <v>0.16</v>
      </c>
      <c r="U1225" s="111">
        <f t="shared" si="637"/>
        <v>20</v>
      </c>
      <c r="V1225" s="111">
        <v>252</v>
      </c>
      <c r="W1225" s="110">
        <f t="shared" si="622"/>
        <v>1.0118490149999999</v>
      </c>
      <c r="X1225" s="103">
        <f t="shared" si="623"/>
        <v>0.26651933999999999</v>
      </c>
      <c r="Y1225" s="103">
        <f t="shared" si="624"/>
        <v>11.86762001</v>
      </c>
      <c r="Z1225" s="114" t="str">
        <f t="shared" si="632"/>
        <v>A+J=</v>
      </c>
      <c r="AA1225" s="108">
        <f t="shared" si="633"/>
        <v>46101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4"/>
      <c r="DR1225" s="1"/>
      <c r="DS1225" s="1"/>
      <c r="DT1225" s="1"/>
      <c r="DU1225" s="1"/>
      <c r="DV1225" s="1"/>
      <c r="DW1225" s="1"/>
    </row>
    <row r="1226" spans="1:127" ht="15" x14ac:dyDescent="0.2">
      <c r="A1226" s="102">
        <f t="shared" si="625"/>
        <v>46102</v>
      </c>
      <c r="B1226" s="103">
        <f t="shared" ref="B1226:B1256" si="643">(P1226+X1226)</f>
        <v>10.89982228</v>
      </c>
      <c r="C1226" s="180">
        <f t="shared" si="635"/>
        <v>9.7853364124822519</v>
      </c>
      <c r="D1226" s="104">
        <f t="shared" si="626"/>
        <v>1143.3130000000001</v>
      </c>
      <c r="E1226" s="105">
        <f t="shared" si="638"/>
        <v>1146.575</v>
      </c>
      <c r="F1226" s="106">
        <f t="shared" si="639"/>
        <v>46073</v>
      </c>
      <c r="G1226" s="107">
        <f t="shared" ref="G1226:G1256" si="644">(E1226/D1226)-1</f>
        <v>2.8531119649648495E-3</v>
      </c>
      <c r="H1226" s="108">
        <f t="shared" si="631"/>
        <v>46132</v>
      </c>
      <c r="I1226" s="108">
        <f t="shared" ref="I1226:I1256" si="645">IF(A1226&gt;I1225,H1226,I1225)</f>
        <v>46132</v>
      </c>
      <c r="J1226" s="109">
        <f t="shared" si="627"/>
        <v>20</v>
      </c>
      <c r="K1226" s="109">
        <f t="shared" si="642"/>
        <v>1</v>
      </c>
      <c r="L1226" s="8">
        <f t="shared" si="628"/>
        <v>1.00014246</v>
      </c>
      <c r="M1226" s="110">
        <f t="shared" si="641"/>
        <v>1.00285311</v>
      </c>
      <c r="N1226" s="110">
        <f t="shared" si="636"/>
        <v>1.1130790468092495</v>
      </c>
      <c r="O1226" s="103">
        <f t="shared" si="640"/>
        <v>1.1132376100000001</v>
      </c>
      <c r="P1226" s="103">
        <f t="shared" ref="P1226:P1256" si="646">TRUNC(C1226*O1226,8)</f>
        <v>10.893404520000001</v>
      </c>
      <c r="Q1226" s="11">
        <f t="shared" si="634"/>
        <v>0</v>
      </c>
      <c r="R1226" s="30">
        <f t="shared" si="629"/>
        <v>0</v>
      </c>
      <c r="S1226" s="8">
        <f t="shared" ref="S1226:S1256" si="647">IF(R1226&gt;0,TRUNC(R1226*P1226,8),0)</f>
        <v>0</v>
      </c>
      <c r="T1226" s="113">
        <f t="shared" si="630"/>
        <v>0.16</v>
      </c>
      <c r="U1226" s="111">
        <f t="shared" si="637"/>
        <v>1</v>
      </c>
      <c r="V1226" s="111">
        <v>252</v>
      </c>
      <c r="W1226" s="110">
        <f t="shared" ref="W1226:W1256" si="648">ROUND((1+T1226)^TRUNC((U1226/V1226),9),9)</f>
        <v>1.0005891419999999</v>
      </c>
      <c r="X1226" s="103">
        <f t="shared" ref="X1226:X1256" si="649">TRUNC((P1226*(W1226-1)),8)</f>
        <v>6.4177599999999998E-3</v>
      </c>
      <c r="Y1226" s="103">
        <f t="shared" ref="Y1226:Y1256" si="650">IF(Q1226&gt;0,S1226+X1226,0)</f>
        <v>0</v>
      </c>
      <c r="Z1226" s="114" t="str">
        <f t="shared" si="632"/>
        <v>A+J=</v>
      </c>
      <c r="AA1226" s="108">
        <f t="shared" si="633"/>
        <v>46132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4"/>
      <c r="DR1226" s="1"/>
      <c r="DS1226" s="1"/>
      <c r="DT1226" s="1"/>
      <c r="DU1226" s="1"/>
      <c r="DV1226" s="1"/>
      <c r="DW1226" s="1"/>
    </row>
    <row r="1227" spans="1:127" ht="15" x14ac:dyDescent="0.2">
      <c r="A1227" s="102">
        <f t="shared" ref="A1227:A1256" si="651">(A1226+1)</f>
        <v>46103</v>
      </c>
      <c r="B1227" s="103">
        <f t="shared" si="643"/>
        <v>10.89982228</v>
      </c>
      <c r="C1227" s="180">
        <f t="shared" si="635"/>
        <v>9.7853364124822519</v>
      </c>
      <c r="D1227" s="104">
        <f t="shared" ref="D1227:D1256" si="652">IF(E1227=E1226,D1226,E1226)</f>
        <v>1143.3130000000001</v>
      </c>
      <c r="E1227" s="105">
        <f t="shared" si="638"/>
        <v>1146.575</v>
      </c>
      <c r="F1227" s="106">
        <f t="shared" si="639"/>
        <v>46073</v>
      </c>
      <c r="G1227" s="107">
        <f t="shared" si="644"/>
        <v>2.8531119649648495E-3</v>
      </c>
      <c r="H1227" s="108">
        <f t="shared" si="631"/>
        <v>46132</v>
      </c>
      <c r="I1227" s="108">
        <f t="shared" si="645"/>
        <v>46132</v>
      </c>
      <c r="J1227" s="109">
        <f t="shared" ref="J1227:J1256" si="653">IF(I1227=I1226,J1226,NETWORKDAYS(I1226,I1227,$AD$171:$AD$502)-1)</f>
        <v>20</v>
      </c>
      <c r="K1227" s="109">
        <f t="shared" si="642"/>
        <v>1</v>
      </c>
      <c r="L1227" s="8">
        <f t="shared" ref="L1227:L1256" si="654">IF(E1227&lt;D1227,1,TRUNC((E1227/D1227)^TRUNC((K1227/J1227),9),8))</f>
        <v>1.00014246</v>
      </c>
      <c r="M1227" s="110">
        <f t="shared" si="641"/>
        <v>1.00285311</v>
      </c>
      <c r="N1227" s="110">
        <f t="shared" si="636"/>
        <v>1.1130790468092495</v>
      </c>
      <c r="O1227" s="103">
        <f t="shared" si="640"/>
        <v>1.1132376100000001</v>
      </c>
      <c r="P1227" s="103">
        <f t="shared" si="646"/>
        <v>10.893404520000001</v>
      </c>
      <c r="Q1227" s="11">
        <f t="shared" si="634"/>
        <v>0</v>
      </c>
      <c r="R1227" s="30">
        <f t="shared" ref="R1227:R1256" si="655">IF(Q1227&gt;0,VLOOKUP($A1227,$AD$10:$AI$165,6),0)</f>
        <v>0</v>
      </c>
      <c r="S1227" s="8">
        <f t="shared" si="647"/>
        <v>0</v>
      </c>
      <c r="T1227" s="113">
        <f t="shared" ref="T1227:T1256" si="656">(T1226)</f>
        <v>0.16</v>
      </c>
      <c r="U1227" s="111">
        <f t="shared" si="637"/>
        <v>1</v>
      </c>
      <c r="V1227" s="111">
        <v>252</v>
      </c>
      <c r="W1227" s="110">
        <f t="shared" si="648"/>
        <v>1.0005891419999999</v>
      </c>
      <c r="X1227" s="103">
        <f t="shared" si="649"/>
        <v>6.4177599999999998E-3</v>
      </c>
      <c r="Y1227" s="103">
        <f t="shared" si="650"/>
        <v>0</v>
      </c>
      <c r="Z1227" s="114" t="str">
        <f t="shared" si="632"/>
        <v>A+J=</v>
      </c>
      <c r="AA1227" s="108">
        <f t="shared" si="633"/>
        <v>46132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4"/>
      <c r="DR1227" s="1"/>
      <c r="DS1227" s="1"/>
      <c r="DT1227" s="1"/>
      <c r="DU1227" s="1"/>
      <c r="DV1227" s="1"/>
      <c r="DW1227" s="1"/>
    </row>
    <row r="1228" spans="1:127" ht="15" x14ac:dyDescent="0.2">
      <c r="A1228" s="102">
        <f t="shared" si="651"/>
        <v>46104</v>
      </c>
      <c r="B1228" s="103">
        <f t="shared" si="643"/>
        <v>10.89982228</v>
      </c>
      <c r="C1228" s="180">
        <f t="shared" si="635"/>
        <v>9.7853364124822519</v>
      </c>
      <c r="D1228" s="104">
        <f t="shared" si="652"/>
        <v>1143.3130000000001</v>
      </c>
      <c r="E1228" s="105">
        <f t="shared" si="638"/>
        <v>1146.575</v>
      </c>
      <c r="F1228" s="106">
        <f t="shared" si="639"/>
        <v>46073</v>
      </c>
      <c r="G1228" s="107">
        <f t="shared" si="644"/>
        <v>2.8531119649648495E-3</v>
      </c>
      <c r="H1228" s="108">
        <f t="shared" ref="H1228:H1256" si="657">IF(DAY(A1228)=H$9,VLOOKUP(A1228,AH$118:AN$450,4),H1227)</f>
        <v>46132</v>
      </c>
      <c r="I1228" s="108">
        <f t="shared" si="645"/>
        <v>46132</v>
      </c>
      <c r="J1228" s="109">
        <f t="shared" si="653"/>
        <v>20</v>
      </c>
      <c r="K1228" s="109">
        <f t="shared" si="642"/>
        <v>1</v>
      </c>
      <c r="L1228" s="8">
        <f t="shared" si="654"/>
        <v>1.00014246</v>
      </c>
      <c r="M1228" s="110">
        <f t="shared" si="641"/>
        <v>1.00285311</v>
      </c>
      <c r="N1228" s="110">
        <f t="shared" si="636"/>
        <v>1.1130790468092495</v>
      </c>
      <c r="O1228" s="103">
        <f t="shared" si="640"/>
        <v>1.1132376100000001</v>
      </c>
      <c r="P1228" s="103">
        <f t="shared" si="646"/>
        <v>10.893404520000001</v>
      </c>
      <c r="Q1228" s="11">
        <f t="shared" si="634"/>
        <v>0</v>
      </c>
      <c r="R1228" s="30">
        <f t="shared" si="655"/>
        <v>0</v>
      </c>
      <c r="S1228" s="8">
        <f t="shared" si="647"/>
        <v>0</v>
      </c>
      <c r="T1228" s="113">
        <f t="shared" si="656"/>
        <v>0.16</v>
      </c>
      <c r="U1228" s="111">
        <f t="shared" si="637"/>
        <v>1</v>
      </c>
      <c r="V1228" s="111">
        <v>252</v>
      </c>
      <c r="W1228" s="110">
        <f t="shared" si="648"/>
        <v>1.0005891419999999</v>
      </c>
      <c r="X1228" s="103">
        <f t="shared" si="649"/>
        <v>6.4177599999999998E-3</v>
      </c>
      <c r="Y1228" s="103">
        <f t="shared" si="650"/>
        <v>0</v>
      </c>
      <c r="Z1228" s="114" t="str">
        <f t="shared" ref="Z1228:Z1256" si="658">IF($Q1227&gt;0,VLOOKUP($A1227,$AD$10:$AM$165,9),Z1227)</f>
        <v>A+J=</v>
      </c>
      <c r="AA1228" s="108">
        <f t="shared" ref="AA1228:AA1256" si="659">IF($Q1227&gt;0,VLOOKUP($A1227,$AD$10:$AM$165,10),AA1227)</f>
        <v>46132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4"/>
      <c r="DR1228" s="1"/>
      <c r="DS1228" s="1"/>
      <c r="DT1228" s="1"/>
      <c r="DU1228" s="1"/>
      <c r="DV1228" s="1"/>
      <c r="DW1228" s="1"/>
    </row>
    <row r="1229" spans="1:127" ht="15" x14ac:dyDescent="0.2">
      <c r="A1229" s="102">
        <f t="shared" si="651"/>
        <v>46105</v>
      </c>
      <c r="B1229" s="103">
        <f t="shared" si="643"/>
        <v>10.907797489999998</v>
      </c>
      <c r="C1229" s="180">
        <f t="shared" si="635"/>
        <v>9.7853364124822519</v>
      </c>
      <c r="D1229" s="104">
        <f t="shared" si="652"/>
        <v>1143.3130000000001</v>
      </c>
      <c r="E1229" s="105">
        <f t="shared" si="638"/>
        <v>1146.575</v>
      </c>
      <c r="F1229" s="106">
        <f t="shared" si="639"/>
        <v>46073</v>
      </c>
      <c r="G1229" s="107">
        <f t="shared" si="644"/>
        <v>2.8531119649648495E-3</v>
      </c>
      <c r="H1229" s="108">
        <f t="shared" si="657"/>
        <v>46132</v>
      </c>
      <c r="I1229" s="108">
        <f t="shared" si="645"/>
        <v>46132</v>
      </c>
      <c r="J1229" s="109">
        <f t="shared" si="653"/>
        <v>20</v>
      </c>
      <c r="K1229" s="109">
        <f t="shared" si="642"/>
        <v>2</v>
      </c>
      <c r="L1229" s="8">
        <f t="shared" si="654"/>
        <v>1.00028494</v>
      </c>
      <c r="M1229" s="110">
        <f t="shared" si="641"/>
        <v>1.00285311</v>
      </c>
      <c r="N1229" s="110">
        <f t="shared" si="636"/>
        <v>1.1130790468092495</v>
      </c>
      <c r="O1229" s="103">
        <f t="shared" si="640"/>
        <v>1.1133961999999999</v>
      </c>
      <c r="P1229" s="103">
        <f t="shared" si="646"/>
        <v>10.894956369999999</v>
      </c>
      <c r="Q1229" s="11">
        <f t="shared" ref="Q1229:Q1256" si="660">IF(VLOOKUP(A1229,AD$10:AK$165,8)=VLOOKUP(A1228,AD$10:AK$165,8),0,VLOOKUP(A1229,AD$10:AK$165,8))</f>
        <v>0</v>
      </c>
      <c r="R1229" s="30">
        <f t="shared" si="655"/>
        <v>0</v>
      </c>
      <c r="S1229" s="8">
        <f t="shared" si="647"/>
        <v>0</v>
      </c>
      <c r="T1229" s="113">
        <f t="shared" si="656"/>
        <v>0.16</v>
      </c>
      <c r="U1229" s="111">
        <f t="shared" si="637"/>
        <v>2</v>
      </c>
      <c r="V1229" s="111">
        <v>252</v>
      </c>
      <c r="W1229" s="110">
        <f t="shared" si="648"/>
        <v>1.0011786300000001</v>
      </c>
      <c r="X1229" s="103">
        <f t="shared" si="649"/>
        <v>1.2841119999999999E-2</v>
      </c>
      <c r="Y1229" s="103">
        <f t="shared" si="650"/>
        <v>0</v>
      </c>
      <c r="Z1229" s="114" t="str">
        <f t="shared" si="658"/>
        <v>A+J=</v>
      </c>
      <c r="AA1229" s="108">
        <f t="shared" si="659"/>
        <v>46132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4"/>
      <c r="DR1229" s="1"/>
      <c r="DS1229" s="1"/>
      <c r="DT1229" s="1"/>
      <c r="DU1229" s="1"/>
      <c r="DV1229" s="1"/>
      <c r="DW1229" s="1"/>
    </row>
    <row r="1230" spans="1:127" ht="15" x14ac:dyDescent="0.2">
      <c r="A1230" s="102">
        <f t="shared" si="651"/>
        <v>46106</v>
      </c>
      <c r="B1230" s="103">
        <f t="shared" si="643"/>
        <v>10.91577863</v>
      </c>
      <c r="C1230" s="180">
        <f t="shared" si="635"/>
        <v>9.7853364124822519</v>
      </c>
      <c r="D1230" s="104">
        <f t="shared" si="652"/>
        <v>1143.3130000000001</v>
      </c>
      <c r="E1230" s="105">
        <f t="shared" si="638"/>
        <v>1146.575</v>
      </c>
      <c r="F1230" s="106">
        <f t="shared" si="639"/>
        <v>46073</v>
      </c>
      <c r="G1230" s="107">
        <f t="shared" si="644"/>
        <v>2.8531119649648495E-3</v>
      </c>
      <c r="H1230" s="108">
        <f t="shared" si="657"/>
        <v>46132</v>
      </c>
      <c r="I1230" s="108">
        <f t="shared" si="645"/>
        <v>46132</v>
      </c>
      <c r="J1230" s="109">
        <f t="shared" si="653"/>
        <v>20</v>
      </c>
      <c r="K1230" s="109">
        <f t="shared" si="642"/>
        <v>3</v>
      </c>
      <c r="L1230" s="8">
        <f t="shared" si="654"/>
        <v>1.0004274399999999</v>
      </c>
      <c r="M1230" s="110">
        <f t="shared" si="641"/>
        <v>1.00285311</v>
      </c>
      <c r="N1230" s="110">
        <f t="shared" si="636"/>
        <v>1.1130790468092495</v>
      </c>
      <c r="O1230" s="103">
        <f t="shared" si="640"/>
        <v>1.1135548200000001</v>
      </c>
      <c r="P1230" s="103">
        <f t="shared" si="646"/>
        <v>10.896508519999999</v>
      </c>
      <c r="Q1230" s="11">
        <f t="shared" si="660"/>
        <v>0</v>
      </c>
      <c r="R1230" s="30">
        <f t="shared" si="655"/>
        <v>0</v>
      </c>
      <c r="S1230" s="8">
        <f t="shared" si="647"/>
        <v>0</v>
      </c>
      <c r="T1230" s="113">
        <f t="shared" si="656"/>
        <v>0.16</v>
      </c>
      <c r="U1230" s="111">
        <f t="shared" si="637"/>
        <v>3</v>
      </c>
      <c r="V1230" s="111">
        <v>252</v>
      </c>
      <c r="W1230" s="110">
        <f t="shared" si="648"/>
        <v>1.001768467</v>
      </c>
      <c r="X1230" s="103">
        <f t="shared" si="649"/>
        <v>1.927011E-2</v>
      </c>
      <c r="Y1230" s="103">
        <f t="shared" si="650"/>
        <v>0</v>
      </c>
      <c r="Z1230" s="114" t="str">
        <f t="shared" si="658"/>
        <v>A+J=</v>
      </c>
      <c r="AA1230" s="108">
        <f t="shared" si="659"/>
        <v>46132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4"/>
      <c r="DR1230" s="1"/>
      <c r="DS1230" s="1"/>
      <c r="DT1230" s="1"/>
      <c r="DU1230" s="1"/>
      <c r="DV1230" s="1"/>
      <c r="DW1230" s="1"/>
    </row>
    <row r="1231" spans="1:127" ht="15" x14ac:dyDescent="0.2">
      <c r="A1231" s="102">
        <f t="shared" si="651"/>
        <v>46107</v>
      </c>
      <c r="B1231" s="103">
        <f t="shared" si="643"/>
        <v>10.92376558</v>
      </c>
      <c r="C1231" s="180">
        <f t="shared" si="635"/>
        <v>9.7853364124822519</v>
      </c>
      <c r="D1231" s="104">
        <f t="shared" si="652"/>
        <v>1143.3130000000001</v>
      </c>
      <c r="E1231" s="105">
        <f t="shared" si="638"/>
        <v>1146.575</v>
      </c>
      <c r="F1231" s="106">
        <f t="shared" si="639"/>
        <v>46073</v>
      </c>
      <c r="G1231" s="107">
        <f t="shared" si="644"/>
        <v>2.8531119649648495E-3</v>
      </c>
      <c r="H1231" s="108">
        <f t="shared" si="657"/>
        <v>46132</v>
      </c>
      <c r="I1231" s="108">
        <f t="shared" si="645"/>
        <v>46132</v>
      </c>
      <c r="J1231" s="109">
        <f t="shared" si="653"/>
        <v>20</v>
      </c>
      <c r="K1231" s="109">
        <f t="shared" si="642"/>
        <v>4</v>
      </c>
      <c r="L1231" s="8">
        <f t="shared" si="654"/>
        <v>1.0005699699999999</v>
      </c>
      <c r="M1231" s="110">
        <f t="shared" si="641"/>
        <v>1.00285311</v>
      </c>
      <c r="N1231" s="110">
        <f t="shared" si="636"/>
        <v>1.1130790468092495</v>
      </c>
      <c r="O1231" s="103">
        <f t="shared" si="640"/>
        <v>1.11371346</v>
      </c>
      <c r="P1231" s="103">
        <f t="shared" si="646"/>
        <v>10.89806087</v>
      </c>
      <c r="Q1231" s="11">
        <f t="shared" si="660"/>
        <v>0</v>
      </c>
      <c r="R1231" s="30">
        <f t="shared" si="655"/>
        <v>0</v>
      </c>
      <c r="S1231" s="8">
        <f t="shared" si="647"/>
        <v>0</v>
      </c>
      <c r="T1231" s="113">
        <f t="shared" si="656"/>
        <v>0.16</v>
      </c>
      <c r="U1231" s="111">
        <f t="shared" si="637"/>
        <v>4</v>
      </c>
      <c r="V1231" s="111">
        <v>252</v>
      </c>
      <c r="W1231" s="110">
        <f t="shared" si="648"/>
        <v>1.0023586499999999</v>
      </c>
      <c r="X1231" s="103">
        <f t="shared" si="649"/>
        <v>2.5704709999999999E-2</v>
      </c>
      <c r="Y1231" s="103">
        <f t="shared" si="650"/>
        <v>0</v>
      </c>
      <c r="Z1231" s="114" t="str">
        <f t="shared" si="658"/>
        <v>A+J=</v>
      </c>
      <c r="AA1231" s="108">
        <f t="shared" si="659"/>
        <v>46132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4"/>
      <c r="DR1231" s="1"/>
      <c r="DS1231" s="1"/>
      <c r="DT1231" s="1"/>
      <c r="DU1231" s="1"/>
      <c r="DV1231" s="1"/>
      <c r="DW1231" s="1"/>
    </row>
    <row r="1232" spans="1:127" ht="15" x14ac:dyDescent="0.2">
      <c r="A1232" s="102">
        <f t="shared" si="651"/>
        <v>46108</v>
      </c>
      <c r="B1232" s="103">
        <f t="shared" si="643"/>
        <v>10.931758350000001</v>
      </c>
      <c r="C1232" s="180">
        <f t="shared" si="635"/>
        <v>9.7853364124822519</v>
      </c>
      <c r="D1232" s="104">
        <f t="shared" si="652"/>
        <v>1143.3130000000001</v>
      </c>
      <c r="E1232" s="105">
        <f t="shared" si="638"/>
        <v>1146.575</v>
      </c>
      <c r="F1232" s="106">
        <f t="shared" si="639"/>
        <v>46073</v>
      </c>
      <c r="G1232" s="107">
        <f t="shared" si="644"/>
        <v>2.8531119649648495E-3</v>
      </c>
      <c r="H1232" s="108">
        <f t="shared" si="657"/>
        <v>46132</v>
      </c>
      <c r="I1232" s="108">
        <f t="shared" si="645"/>
        <v>46132</v>
      </c>
      <c r="J1232" s="109">
        <f t="shared" si="653"/>
        <v>20</v>
      </c>
      <c r="K1232" s="109">
        <f t="shared" si="642"/>
        <v>5</v>
      </c>
      <c r="L1232" s="8">
        <f t="shared" si="654"/>
        <v>1.0007125100000001</v>
      </c>
      <c r="M1232" s="110">
        <f t="shared" si="641"/>
        <v>1.00285311</v>
      </c>
      <c r="N1232" s="110">
        <f t="shared" si="636"/>
        <v>1.1130790468092495</v>
      </c>
      <c r="O1232" s="103">
        <f t="shared" si="640"/>
        <v>1.1138721199999999</v>
      </c>
      <c r="P1232" s="103">
        <f t="shared" si="646"/>
        <v>10.899613410000001</v>
      </c>
      <c r="Q1232" s="11">
        <f t="shared" si="660"/>
        <v>0</v>
      </c>
      <c r="R1232" s="30">
        <f t="shared" si="655"/>
        <v>0</v>
      </c>
      <c r="S1232" s="8">
        <f t="shared" si="647"/>
        <v>0</v>
      </c>
      <c r="T1232" s="113">
        <f t="shared" si="656"/>
        <v>0.16</v>
      </c>
      <c r="U1232" s="111">
        <f t="shared" si="637"/>
        <v>5</v>
      </c>
      <c r="V1232" s="111">
        <v>252</v>
      </c>
      <c r="W1232" s="110">
        <f t="shared" si="648"/>
        <v>1.0029491820000001</v>
      </c>
      <c r="X1232" s="103">
        <f t="shared" si="649"/>
        <v>3.2144939999999997E-2</v>
      </c>
      <c r="Y1232" s="103">
        <f t="shared" si="650"/>
        <v>0</v>
      </c>
      <c r="Z1232" s="114" t="str">
        <f t="shared" si="658"/>
        <v>A+J=</v>
      </c>
      <c r="AA1232" s="108">
        <f t="shared" si="659"/>
        <v>46132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4"/>
      <c r="DR1232" s="1"/>
      <c r="DS1232" s="1"/>
      <c r="DT1232" s="1"/>
      <c r="DU1232" s="1"/>
      <c r="DV1232" s="1"/>
      <c r="DW1232" s="1"/>
    </row>
    <row r="1233" spans="1:127" ht="15" x14ac:dyDescent="0.2">
      <c r="A1233" s="102">
        <f t="shared" si="651"/>
        <v>46109</v>
      </c>
      <c r="B1233" s="103">
        <f t="shared" si="643"/>
        <v>10.939757030000001</v>
      </c>
      <c r="C1233" s="180">
        <f t="shared" si="635"/>
        <v>9.7853364124822519</v>
      </c>
      <c r="D1233" s="104">
        <f t="shared" si="652"/>
        <v>1143.3130000000001</v>
      </c>
      <c r="E1233" s="105">
        <f t="shared" si="638"/>
        <v>1146.575</v>
      </c>
      <c r="F1233" s="106">
        <f t="shared" si="639"/>
        <v>46073</v>
      </c>
      <c r="G1233" s="107">
        <f t="shared" si="644"/>
        <v>2.8531119649648495E-3</v>
      </c>
      <c r="H1233" s="108">
        <f t="shared" si="657"/>
        <v>46132</v>
      </c>
      <c r="I1233" s="108">
        <f t="shared" si="645"/>
        <v>46132</v>
      </c>
      <c r="J1233" s="109">
        <f t="shared" si="653"/>
        <v>20</v>
      </c>
      <c r="K1233" s="109">
        <f t="shared" si="642"/>
        <v>6</v>
      </c>
      <c r="L1233" s="8">
        <f t="shared" si="654"/>
        <v>1.00085508</v>
      </c>
      <c r="M1233" s="110">
        <f t="shared" si="641"/>
        <v>1.00285311</v>
      </c>
      <c r="N1233" s="110">
        <f t="shared" si="636"/>
        <v>1.1130790468092495</v>
      </c>
      <c r="O1233" s="103">
        <f t="shared" si="640"/>
        <v>1.11403081</v>
      </c>
      <c r="P1233" s="103">
        <f t="shared" si="646"/>
        <v>10.90116624</v>
      </c>
      <c r="Q1233" s="11">
        <f t="shared" si="660"/>
        <v>0</v>
      </c>
      <c r="R1233" s="30">
        <f t="shared" si="655"/>
        <v>0</v>
      </c>
      <c r="S1233" s="8">
        <f t="shared" si="647"/>
        <v>0</v>
      </c>
      <c r="T1233" s="113">
        <f t="shared" si="656"/>
        <v>0.16</v>
      </c>
      <c r="U1233" s="111">
        <f t="shared" si="637"/>
        <v>6</v>
      </c>
      <c r="V1233" s="111">
        <v>252</v>
      </c>
      <c r="W1233" s="110">
        <f t="shared" si="648"/>
        <v>1.003540061</v>
      </c>
      <c r="X1233" s="103">
        <f t="shared" si="649"/>
        <v>3.859079E-2</v>
      </c>
      <c r="Y1233" s="103">
        <f t="shared" si="650"/>
        <v>0</v>
      </c>
      <c r="Z1233" s="114" t="str">
        <f t="shared" si="658"/>
        <v>A+J=</v>
      </c>
      <c r="AA1233" s="108">
        <f t="shared" si="659"/>
        <v>46132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4"/>
      <c r="DR1233" s="1"/>
      <c r="DS1233" s="1"/>
      <c r="DT1233" s="1"/>
      <c r="DU1233" s="1"/>
      <c r="DV1233" s="1"/>
      <c r="DW1233" s="1"/>
    </row>
    <row r="1234" spans="1:127" ht="15" x14ac:dyDescent="0.2">
      <c r="A1234" s="102">
        <f t="shared" si="651"/>
        <v>46110</v>
      </c>
      <c r="B1234" s="103">
        <f t="shared" si="643"/>
        <v>10.939757030000001</v>
      </c>
      <c r="C1234" s="180">
        <f t="shared" ref="C1234:C1256" si="661">C1233-(S1233/O1233)</f>
        <v>9.7853364124822519</v>
      </c>
      <c r="D1234" s="104">
        <f t="shared" si="652"/>
        <v>1143.3130000000001</v>
      </c>
      <c r="E1234" s="105">
        <f t="shared" si="638"/>
        <v>1146.575</v>
      </c>
      <c r="F1234" s="106">
        <f t="shared" si="639"/>
        <v>46073</v>
      </c>
      <c r="G1234" s="107">
        <f t="shared" si="644"/>
        <v>2.8531119649648495E-3</v>
      </c>
      <c r="H1234" s="108">
        <f t="shared" si="657"/>
        <v>46132</v>
      </c>
      <c r="I1234" s="108">
        <f t="shared" si="645"/>
        <v>46132</v>
      </c>
      <c r="J1234" s="109">
        <f t="shared" si="653"/>
        <v>20</v>
      </c>
      <c r="K1234" s="109">
        <f t="shared" si="642"/>
        <v>6</v>
      </c>
      <c r="L1234" s="8">
        <f t="shared" si="654"/>
        <v>1.00085508</v>
      </c>
      <c r="M1234" s="110">
        <f t="shared" si="641"/>
        <v>1.00285311</v>
      </c>
      <c r="N1234" s="110">
        <f t="shared" si="636"/>
        <v>1.1130790468092495</v>
      </c>
      <c r="O1234" s="103">
        <f t="shared" si="640"/>
        <v>1.11403081</v>
      </c>
      <c r="P1234" s="103">
        <f t="shared" si="646"/>
        <v>10.90116624</v>
      </c>
      <c r="Q1234" s="11">
        <f t="shared" si="660"/>
        <v>0</v>
      </c>
      <c r="R1234" s="30">
        <f t="shared" si="655"/>
        <v>0</v>
      </c>
      <c r="S1234" s="8">
        <f t="shared" si="647"/>
        <v>0</v>
      </c>
      <c r="T1234" s="113">
        <f t="shared" si="656"/>
        <v>0.16</v>
      </c>
      <c r="U1234" s="111">
        <f t="shared" si="637"/>
        <v>6</v>
      </c>
      <c r="V1234" s="111">
        <v>252</v>
      </c>
      <c r="W1234" s="110">
        <f t="shared" si="648"/>
        <v>1.003540061</v>
      </c>
      <c r="X1234" s="103">
        <f t="shared" si="649"/>
        <v>3.859079E-2</v>
      </c>
      <c r="Y1234" s="103">
        <f t="shared" si="650"/>
        <v>0</v>
      </c>
      <c r="Z1234" s="114" t="str">
        <f t="shared" si="658"/>
        <v>A+J=</v>
      </c>
      <c r="AA1234" s="108">
        <f t="shared" si="659"/>
        <v>46132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4"/>
      <c r="DR1234" s="1"/>
      <c r="DS1234" s="1"/>
      <c r="DT1234" s="1"/>
      <c r="DU1234" s="1"/>
      <c r="DV1234" s="1"/>
      <c r="DW1234" s="1"/>
    </row>
    <row r="1235" spans="1:127" ht="15" x14ac:dyDescent="0.2">
      <c r="A1235" s="102">
        <f t="shared" si="651"/>
        <v>46111</v>
      </c>
      <c r="B1235" s="103">
        <f t="shared" si="643"/>
        <v>10.939757030000001</v>
      </c>
      <c r="C1235" s="180">
        <f t="shared" si="661"/>
        <v>9.7853364124822519</v>
      </c>
      <c r="D1235" s="104">
        <f t="shared" si="652"/>
        <v>1143.3130000000001</v>
      </c>
      <c r="E1235" s="105">
        <f t="shared" si="638"/>
        <v>1146.575</v>
      </c>
      <c r="F1235" s="106">
        <f t="shared" si="639"/>
        <v>46073</v>
      </c>
      <c r="G1235" s="107">
        <f t="shared" si="644"/>
        <v>2.8531119649648495E-3</v>
      </c>
      <c r="H1235" s="108">
        <f t="shared" si="657"/>
        <v>46132</v>
      </c>
      <c r="I1235" s="108">
        <f t="shared" si="645"/>
        <v>46132</v>
      </c>
      <c r="J1235" s="109">
        <f t="shared" si="653"/>
        <v>20</v>
      </c>
      <c r="K1235" s="109">
        <f t="shared" si="642"/>
        <v>6</v>
      </c>
      <c r="L1235" s="8">
        <f t="shared" si="654"/>
        <v>1.00085508</v>
      </c>
      <c r="M1235" s="110">
        <f t="shared" si="641"/>
        <v>1.00285311</v>
      </c>
      <c r="N1235" s="110">
        <f t="shared" si="636"/>
        <v>1.1130790468092495</v>
      </c>
      <c r="O1235" s="103">
        <f t="shared" si="640"/>
        <v>1.11403081</v>
      </c>
      <c r="P1235" s="103">
        <f t="shared" si="646"/>
        <v>10.90116624</v>
      </c>
      <c r="Q1235" s="11">
        <f t="shared" si="660"/>
        <v>0</v>
      </c>
      <c r="R1235" s="30">
        <f t="shared" si="655"/>
        <v>0</v>
      </c>
      <c r="S1235" s="8">
        <f t="shared" si="647"/>
        <v>0</v>
      </c>
      <c r="T1235" s="113">
        <f t="shared" si="656"/>
        <v>0.16</v>
      </c>
      <c r="U1235" s="111">
        <f t="shared" si="637"/>
        <v>6</v>
      </c>
      <c r="V1235" s="111">
        <v>252</v>
      </c>
      <c r="W1235" s="110">
        <f t="shared" si="648"/>
        <v>1.003540061</v>
      </c>
      <c r="X1235" s="103">
        <f t="shared" si="649"/>
        <v>3.859079E-2</v>
      </c>
      <c r="Y1235" s="103">
        <f t="shared" si="650"/>
        <v>0</v>
      </c>
      <c r="Z1235" s="114" t="str">
        <f t="shared" si="658"/>
        <v>A+J=</v>
      </c>
      <c r="AA1235" s="108">
        <f t="shared" si="659"/>
        <v>46132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4"/>
      <c r="DR1235" s="1"/>
      <c r="DS1235" s="1"/>
      <c r="DT1235" s="1"/>
      <c r="DU1235" s="1"/>
      <c r="DV1235" s="1"/>
      <c r="DW1235" s="1"/>
    </row>
    <row r="1236" spans="1:127" ht="15" x14ac:dyDescent="0.2">
      <c r="A1236" s="102">
        <f t="shared" si="651"/>
        <v>46112</v>
      </c>
      <c r="B1236" s="103">
        <f t="shared" si="643"/>
        <v>10.947761549999999</v>
      </c>
      <c r="C1236" s="180">
        <f t="shared" si="661"/>
        <v>9.7853364124822519</v>
      </c>
      <c r="D1236" s="104">
        <f t="shared" si="652"/>
        <v>1143.3130000000001</v>
      </c>
      <c r="E1236" s="105">
        <f t="shared" si="638"/>
        <v>1146.575</v>
      </c>
      <c r="F1236" s="106">
        <f t="shared" si="639"/>
        <v>46073</v>
      </c>
      <c r="G1236" s="107">
        <f t="shared" si="644"/>
        <v>2.8531119649648495E-3</v>
      </c>
      <c r="H1236" s="108">
        <f t="shared" si="657"/>
        <v>46132</v>
      </c>
      <c r="I1236" s="108">
        <f t="shared" si="645"/>
        <v>46132</v>
      </c>
      <c r="J1236" s="109">
        <f t="shared" si="653"/>
        <v>20</v>
      </c>
      <c r="K1236" s="109">
        <f t="shared" si="642"/>
        <v>7</v>
      </c>
      <c r="L1236" s="8">
        <f t="shared" si="654"/>
        <v>1.0009976599999999</v>
      </c>
      <c r="M1236" s="110">
        <f t="shared" si="641"/>
        <v>1.00285311</v>
      </c>
      <c r="N1236" s="110">
        <f t="shared" si="636"/>
        <v>1.1130790468092495</v>
      </c>
      <c r="O1236" s="103">
        <f t="shared" si="640"/>
        <v>1.11418952</v>
      </c>
      <c r="P1236" s="103">
        <f t="shared" si="646"/>
        <v>10.902719279999999</v>
      </c>
      <c r="Q1236" s="11">
        <f t="shared" si="660"/>
        <v>0</v>
      </c>
      <c r="R1236" s="30">
        <f t="shared" si="655"/>
        <v>0</v>
      </c>
      <c r="S1236" s="8">
        <f t="shared" si="647"/>
        <v>0</v>
      </c>
      <c r="T1236" s="113">
        <f t="shared" si="656"/>
        <v>0.16</v>
      </c>
      <c r="U1236" s="111">
        <f t="shared" si="637"/>
        <v>7</v>
      </c>
      <c r="V1236" s="111">
        <v>252</v>
      </c>
      <c r="W1236" s="110">
        <f t="shared" si="648"/>
        <v>1.004131288</v>
      </c>
      <c r="X1236" s="103">
        <f t="shared" si="649"/>
        <v>4.5042270000000002E-2</v>
      </c>
      <c r="Y1236" s="103">
        <f t="shared" si="650"/>
        <v>0</v>
      </c>
      <c r="Z1236" s="114" t="str">
        <f t="shared" si="658"/>
        <v>A+J=</v>
      </c>
      <c r="AA1236" s="108">
        <f t="shared" si="659"/>
        <v>46132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4"/>
      <c r="DR1236" s="1"/>
      <c r="DS1236" s="1"/>
      <c r="DT1236" s="1"/>
      <c r="DU1236" s="1"/>
      <c r="DV1236" s="1"/>
      <c r="DW1236" s="1"/>
    </row>
    <row r="1237" spans="1:127" ht="15" x14ac:dyDescent="0.2">
      <c r="A1237" s="102">
        <f t="shared" si="651"/>
        <v>46113</v>
      </c>
      <c r="B1237" s="103">
        <f t="shared" si="643"/>
        <v>10.95577179</v>
      </c>
      <c r="C1237" s="180">
        <f t="shared" si="661"/>
        <v>9.7853364124822519</v>
      </c>
      <c r="D1237" s="104">
        <f t="shared" si="652"/>
        <v>1143.3130000000001</v>
      </c>
      <c r="E1237" s="105">
        <f t="shared" si="638"/>
        <v>1146.575</v>
      </c>
      <c r="F1237" s="106">
        <f t="shared" si="639"/>
        <v>46073</v>
      </c>
      <c r="G1237" s="107">
        <f t="shared" si="644"/>
        <v>2.8531119649648495E-3</v>
      </c>
      <c r="H1237" s="108">
        <f t="shared" si="657"/>
        <v>46132</v>
      </c>
      <c r="I1237" s="108">
        <f t="shared" si="645"/>
        <v>46132</v>
      </c>
      <c r="J1237" s="109">
        <f t="shared" si="653"/>
        <v>20</v>
      </c>
      <c r="K1237" s="109">
        <f t="shared" si="642"/>
        <v>8</v>
      </c>
      <c r="L1237" s="8">
        <f t="shared" si="654"/>
        <v>1.0011402599999999</v>
      </c>
      <c r="M1237" s="110">
        <f t="shared" si="641"/>
        <v>1.00285311</v>
      </c>
      <c r="N1237" s="110">
        <f t="shared" si="636"/>
        <v>1.1130790468092495</v>
      </c>
      <c r="O1237" s="103">
        <f t="shared" si="640"/>
        <v>1.11434824</v>
      </c>
      <c r="P1237" s="103">
        <f t="shared" si="646"/>
        <v>10.9042724</v>
      </c>
      <c r="Q1237" s="11">
        <f t="shared" si="660"/>
        <v>0</v>
      </c>
      <c r="R1237" s="30">
        <f t="shared" si="655"/>
        <v>0</v>
      </c>
      <c r="S1237" s="8">
        <f t="shared" si="647"/>
        <v>0</v>
      </c>
      <c r="T1237" s="113">
        <f t="shared" si="656"/>
        <v>0.16</v>
      </c>
      <c r="U1237" s="111">
        <f t="shared" si="637"/>
        <v>8</v>
      </c>
      <c r="V1237" s="111">
        <v>252</v>
      </c>
      <c r="W1237" s="110">
        <f t="shared" si="648"/>
        <v>1.0047228640000001</v>
      </c>
      <c r="X1237" s="103">
        <f t="shared" si="649"/>
        <v>5.1499389999999999E-2</v>
      </c>
      <c r="Y1237" s="103">
        <f t="shared" si="650"/>
        <v>0</v>
      </c>
      <c r="Z1237" s="114" t="str">
        <f t="shared" si="658"/>
        <v>A+J=</v>
      </c>
      <c r="AA1237" s="108">
        <f t="shared" si="659"/>
        <v>46132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4"/>
      <c r="DR1237" s="1"/>
      <c r="DS1237" s="1"/>
      <c r="DT1237" s="1"/>
      <c r="DU1237" s="1"/>
      <c r="DV1237" s="1"/>
      <c r="DW1237" s="1"/>
    </row>
    <row r="1238" spans="1:127" ht="15" x14ac:dyDescent="0.2">
      <c r="A1238" s="102">
        <f t="shared" si="651"/>
        <v>46114</v>
      </c>
      <c r="B1238" s="103">
        <f t="shared" si="643"/>
        <v>10.96378807</v>
      </c>
      <c r="C1238" s="180">
        <f t="shared" si="661"/>
        <v>9.7853364124822519</v>
      </c>
      <c r="D1238" s="104">
        <f t="shared" si="652"/>
        <v>1143.3130000000001</v>
      </c>
      <c r="E1238" s="105">
        <f t="shared" si="638"/>
        <v>1146.575</v>
      </c>
      <c r="F1238" s="106">
        <f t="shared" si="639"/>
        <v>46073</v>
      </c>
      <c r="G1238" s="107">
        <f t="shared" si="644"/>
        <v>2.8531119649648495E-3</v>
      </c>
      <c r="H1238" s="108">
        <f t="shared" si="657"/>
        <v>46132</v>
      </c>
      <c r="I1238" s="108">
        <f t="shared" si="645"/>
        <v>46132</v>
      </c>
      <c r="J1238" s="109">
        <f t="shared" si="653"/>
        <v>20</v>
      </c>
      <c r="K1238" s="109">
        <f t="shared" si="642"/>
        <v>9</v>
      </c>
      <c r="L1238" s="8">
        <f t="shared" si="654"/>
        <v>1.0012828899999999</v>
      </c>
      <c r="M1238" s="110">
        <f t="shared" si="641"/>
        <v>1.00285311</v>
      </c>
      <c r="N1238" s="110">
        <f t="shared" si="636"/>
        <v>1.1130790468092495</v>
      </c>
      <c r="O1238" s="103">
        <f t="shared" si="640"/>
        <v>1.1145069999999999</v>
      </c>
      <c r="P1238" s="103">
        <f t="shared" si="646"/>
        <v>10.90582592</v>
      </c>
      <c r="Q1238" s="11">
        <f t="shared" si="660"/>
        <v>0</v>
      </c>
      <c r="R1238" s="30">
        <f t="shared" si="655"/>
        <v>0</v>
      </c>
      <c r="S1238" s="8">
        <f t="shared" si="647"/>
        <v>0</v>
      </c>
      <c r="T1238" s="113">
        <f t="shared" si="656"/>
        <v>0.16</v>
      </c>
      <c r="U1238" s="111">
        <f t="shared" si="637"/>
        <v>9</v>
      </c>
      <c r="V1238" s="111">
        <v>252</v>
      </c>
      <c r="W1238" s="110">
        <f t="shared" si="648"/>
        <v>1.005314788</v>
      </c>
      <c r="X1238" s="103">
        <f t="shared" si="649"/>
        <v>5.7962149999999997E-2</v>
      </c>
      <c r="Y1238" s="103">
        <f t="shared" si="650"/>
        <v>0</v>
      </c>
      <c r="Z1238" s="114" t="str">
        <f t="shared" si="658"/>
        <v>A+J=</v>
      </c>
      <c r="AA1238" s="108">
        <f t="shared" si="659"/>
        <v>46132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4"/>
      <c r="DR1238" s="1"/>
      <c r="DS1238" s="1"/>
      <c r="DT1238" s="1"/>
      <c r="DU1238" s="1"/>
      <c r="DV1238" s="1"/>
      <c r="DW1238" s="1"/>
    </row>
    <row r="1239" spans="1:127" ht="15" x14ac:dyDescent="0.2">
      <c r="A1239" s="102">
        <f t="shared" si="651"/>
        <v>46115</v>
      </c>
      <c r="B1239" s="103">
        <f t="shared" si="643"/>
        <v>10.971810090000002</v>
      </c>
      <c r="C1239" s="180">
        <f t="shared" si="661"/>
        <v>9.7853364124822519</v>
      </c>
      <c r="D1239" s="104">
        <f t="shared" si="652"/>
        <v>1143.3130000000001</v>
      </c>
      <c r="E1239" s="105">
        <f t="shared" si="638"/>
        <v>1146.575</v>
      </c>
      <c r="F1239" s="106">
        <f t="shared" si="639"/>
        <v>46073</v>
      </c>
      <c r="G1239" s="107">
        <f t="shared" si="644"/>
        <v>2.8531119649648495E-3</v>
      </c>
      <c r="H1239" s="108">
        <f t="shared" si="657"/>
        <v>46132</v>
      </c>
      <c r="I1239" s="108">
        <f t="shared" si="645"/>
        <v>46132</v>
      </c>
      <c r="J1239" s="109">
        <f t="shared" si="653"/>
        <v>20</v>
      </c>
      <c r="K1239" s="109">
        <f t="shared" si="642"/>
        <v>10</v>
      </c>
      <c r="L1239" s="8">
        <f t="shared" si="654"/>
        <v>1.0014255299999999</v>
      </c>
      <c r="M1239" s="110">
        <f t="shared" si="641"/>
        <v>1.00285311</v>
      </c>
      <c r="N1239" s="110">
        <f t="shared" si="636"/>
        <v>1.1130790468092495</v>
      </c>
      <c r="O1239" s="103">
        <f t="shared" si="640"/>
        <v>1.11466577</v>
      </c>
      <c r="P1239" s="103">
        <f t="shared" si="646"/>
        <v>10.907379540000001</v>
      </c>
      <c r="Q1239" s="11">
        <f t="shared" si="660"/>
        <v>0</v>
      </c>
      <c r="R1239" s="30">
        <f t="shared" si="655"/>
        <v>0</v>
      </c>
      <c r="S1239" s="8">
        <f t="shared" si="647"/>
        <v>0</v>
      </c>
      <c r="T1239" s="113">
        <f t="shared" si="656"/>
        <v>0.16</v>
      </c>
      <c r="U1239" s="111">
        <f t="shared" si="637"/>
        <v>10</v>
      </c>
      <c r="V1239" s="111">
        <v>252</v>
      </c>
      <c r="W1239" s="110">
        <f t="shared" si="648"/>
        <v>1.005907061</v>
      </c>
      <c r="X1239" s="103">
        <f t="shared" si="649"/>
        <v>6.4430550000000003E-2</v>
      </c>
      <c r="Y1239" s="103">
        <f t="shared" si="650"/>
        <v>0</v>
      </c>
      <c r="Z1239" s="114" t="str">
        <f t="shared" si="658"/>
        <v>A+J=</v>
      </c>
      <c r="AA1239" s="108">
        <f t="shared" si="659"/>
        <v>46132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4"/>
      <c r="DR1239" s="1"/>
      <c r="DS1239" s="1"/>
      <c r="DT1239" s="1"/>
      <c r="DU1239" s="1"/>
      <c r="DV1239" s="1"/>
      <c r="DW1239" s="1"/>
    </row>
    <row r="1240" spans="1:127" ht="15" x14ac:dyDescent="0.2">
      <c r="A1240" s="102">
        <f t="shared" si="651"/>
        <v>46116</v>
      </c>
      <c r="B1240" s="103">
        <f t="shared" si="643"/>
        <v>10.971810090000002</v>
      </c>
      <c r="C1240" s="180">
        <f t="shared" si="661"/>
        <v>9.7853364124822519</v>
      </c>
      <c r="D1240" s="104">
        <f t="shared" si="652"/>
        <v>1143.3130000000001</v>
      </c>
      <c r="E1240" s="105">
        <f t="shared" si="638"/>
        <v>1146.575</v>
      </c>
      <c r="F1240" s="106">
        <f t="shared" si="639"/>
        <v>46073</v>
      </c>
      <c r="G1240" s="107">
        <f t="shared" si="644"/>
        <v>2.8531119649648495E-3</v>
      </c>
      <c r="H1240" s="108">
        <f t="shared" si="657"/>
        <v>46132</v>
      </c>
      <c r="I1240" s="108">
        <f t="shared" si="645"/>
        <v>46132</v>
      </c>
      <c r="J1240" s="109">
        <f t="shared" si="653"/>
        <v>20</v>
      </c>
      <c r="K1240" s="109">
        <f t="shared" si="642"/>
        <v>10</v>
      </c>
      <c r="L1240" s="8">
        <f t="shared" si="654"/>
        <v>1.0014255299999999</v>
      </c>
      <c r="M1240" s="110">
        <f t="shared" si="641"/>
        <v>1.00285311</v>
      </c>
      <c r="N1240" s="110">
        <f t="shared" si="636"/>
        <v>1.1130790468092495</v>
      </c>
      <c r="O1240" s="103">
        <f t="shared" si="640"/>
        <v>1.11466577</v>
      </c>
      <c r="P1240" s="103">
        <f t="shared" si="646"/>
        <v>10.907379540000001</v>
      </c>
      <c r="Q1240" s="11">
        <f t="shared" si="660"/>
        <v>0</v>
      </c>
      <c r="R1240" s="30">
        <f t="shared" si="655"/>
        <v>0</v>
      </c>
      <c r="S1240" s="8">
        <f t="shared" si="647"/>
        <v>0</v>
      </c>
      <c r="T1240" s="113">
        <f t="shared" si="656"/>
        <v>0.16</v>
      </c>
      <c r="U1240" s="111">
        <f t="shared" si="637"/>
        <v>10</v>
      </c>
      <c r="V1240" s="111">
        <v>252</v>
      </c>
      <c r="W1240" s="110">
        <f t="shared" si="648"/>
        <v>1.005907061</v>
      </c>
      <c r="X1240" s="103">
        <f t="shared" si="649"/>
        <v>6.4430550000000003E-2</v>
      </c>
      <c r="Y1240" s="103">
        <f t="shared" si="650"/>
        <v>0</v>
      </c>
      <c r="Z1240" s="114" t="str">
        <f t="shared" si="658"/>
        <v>A+J=</v>
      </c>
      <c r="AA1240" s="108">
        <f t="shared" si="659"/>
        <v>46132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4"/>
      <c r="DR1240" s="1"/>
      <c r="DS1240" s="1"/>
      <c r="DT1240" s="1"/>
      <c r="DU1240" s="1"/>
      <c r="DV1240" s="1"/>
      <c r="DW1240" s="1"/>
    </row>
    <row r="1241" spans="1:127" ht="15" x14ac:dyDescent="0.2">
      <c r="A1241" s="102">
        <f t="shared" si="651"/>
        <v>46117</v>
      </c>
      <c r="B1241" s="103">
        <f t="shared" si="643"/>
        <v>10.971810090000002</v>
      </c>
      <c r="C1241" s="180">
        <f t="shared" si="661"/>
        <v>9.7853364124822519</v>
      </c>
      <c r="D1241" s="104">
        <f t="shared" si="652"/>
        <v>1143.3130000000001</v>
      </c>
      <c r="E1241" s="105">
        <f t="shared" si="638"/>
        <v>1146.575</v>
      </c>
      <c r="F1241" s="106">
        <f t="shared" si="639"/>
        <v>46073</v>
      </c>
      <c r="G1241" s="107">
        <f t="shared" si="644"/>
        <v>2.8531119649648495E-3</v>
      </c>
      <c r="H1241" s="108">
        <f t="shared" si="657"/>
        <v>46132</v>
      </c>
      <c r="I1241" s="108">
        <f t="shared" si="645"/>
        <v>46132</v>
      </c>
      <c r="J1241" s="109">
        <f t="shared" si="653"/>
        <v>20</v>
      </c>
      <c r="K1241" s="109">
        <f t="shared" si="642"/>
        <v>10</v>
      </c>
      <c r="L1241" s="8">
        <f t="shared" si="654"/>
        <v>1.0014255299999999</v>
      </c>
      <c r="M1241" s="110">
        <f t="shared" si="641"/>
        <v>1.00285311</v>
      </c>
      <c r="N1241" s="110">
        <f t="shared" si="636"/>
        <v>1.1130790468092495</v>
      </c>
      <c r="O1241" s="103">
        <f t="shared" si="640"/>
        <v>1.11466577</v>
      </c>
      <c r="P1241" s="103">
        <f t="shared" si="646"/>
        <v>10.907379540000001</v>
      </c>
      <c r="Q1241" s="11">
        <f t="shared" si="660"/>
        <v>0</v>
      </c>
      <c r="R1241" s="30">
        <f t="shared" si="655"/>
        <v>0</v>
      </c>
      <c r="S1241" s="8">
        <f t="shared" si="647"/>
        <v>0</v>
      </c>
      <c r="T1241" s="113">
        <f t="shared" si="656"/>
        <v>0.16</v>
      </c>
      <c r="U1241" s="111">
        <f t="shared" si="637"/>
        <v>10</v>
      </c>
      <c r="V1241" s="111">
        <v>252</v>
      </c>
      <c r="W1241" s="110">
        <f t="shared" si="648"/>
        <v>1.005907061</v>
      </c>
      <c r="X1241" s="103">
        <f t="shared" si="649"/>
        <v>6.4430550000000003E-2</v>
      </c>
      <c r="Y1241" s="103">
        <f t="shared" si="650"/>
        <v>0</v>
      </c>
      <c r="Z1241" s="114" t="str">
        <f t="shared" si="658"/>
        <v>A+J=</v>
      </c>
      <c r="AA1241" s="108">
        <f t="shared" si="659"/>
        <v>46132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4"/>
      <c r="DR1241" s="1"/>
      <c r="DS1241" s="1"/>
      <c r="DT1241" s="1"/>
      <c r="DU1241" s="1"/>
      <c r="DV1241" s="1"/>
      <c r="DW1241" s="1"/>
    </row>
    <row r="1242" spans="1:127" ht="15" x14ac:dyDescent="0.2">
      <c r="A1242" s="102">
        <f t="shared" si="651"/>
        <v>46118</v>
      </c>
      <c r="B1242" s="103">
        <f t="shared" si="643"/>
        <v>10.971810090000002</v>
      </c>
      <c r="C1242" s="180">
        <f t="shared" si="661"/>
        <v>9.7853364124822519</v>
      </c>
      <c r="D1242" s="104">
        <f t="shared" si="652"/>
        <v>1143.3130000000001</v>
      </c>
      <c r="E1242" s="105">
        <f t="shared" si="638"/>
        <v>1146.575</v>
      </c>
      <c r="F1242" s="106">
        <f t="shared" si="639"/>
        <v>46073</v>
      </c>
      <c r="G1242" s="107">
        <f t="shared" si="644"/>
        <v>2.8531119649648495E-3</v>
      </c>
      <c r="H1242" s="108">
        <f t="shared" si="657"/>
        <v>46132</v>
      </c>
      <c r="I1242" s="108">
        <f t="shared" si="645"/>
        <v>46132</v>
      </c>
      <c r="J1242" s="109">
        <f t="shared" si="653"/>
        <v>20</v>
      </c>
      <c r="K1242" s="109">
        <f t="shared" si="642"/>
        <v>10</v>
      </c>
      <c r="L1242" s="8">
        <f t="shared" si="654"/>
        <v>1.0014255299999999</v>
      </c>
      <c r="M1242" s="110">
        <f t="shared" si="641"/>
        <v>1.00285311</v>
      </c>
      <c r="N1242" s="110">
        <f t="shared" si="636"/>
        <v>1.1130790468092495</v>
      </c>
      <c r="O1242" s="103">
        <f t="shared" si="640"/>
        <v>1.11466577</v>
      </c>
      <c r="P1242" s="103">
        <f t="shared" si="646"/>
        <v>10.907379540000001</v>
      </c>
      <c r="Q1242" s="11">
        <f t="shared" si="660"/>
        <v>0</v>
      </c>
      <c r="R1242" s="30">
        <f t="shared" si="655"/>
        <v>0</v>
      </c>
      <c r="S1242" s="8">
        <f t="shared" si="647"/>
        <v>0</v>
      </c>
      <c r="T1242" s="113">
        <f t="shared" si="656"/>
        <v>0.16</v>
      </c>
      <c r="U1242" s="111">
        <f t="shared" si="637"/>
        <v>10</v>
      </c>
      <c r="V1242" s="111">
        <v>252</v>
      </c>
      <c r="W1242" s="110">
        <f t="shared" si="648"/>
        <v>1.005907061</v>
      </c>
      <c r="X1242" s="103">
        <f t="shared" si="649"/>
        <v>6.4430550000000003E-2</v>
      </c>
      <c r="Y1242" s="103">
        <f t="shared" si="650"/>
        <v>0</v>
      </c>
      <c r="Z1242" s="114" t="str">
        <f t="shared" si="658"/>
        <v>A+J=</v>
      </c>
      <c r="AA1242" s="108">
        <f t="shared" si="659"/>
        <v>46132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4"/>
      <c r="DR1242" s="1"/>
      <c r="DS1242" s="1"/>
      <c r="DT1242" s="1"/>
      <c r="DU1242" s="1"/>
      <c r="DV1242" s="1"/>
      <c r="DW1242" s="1"/>
    </row>
    <row r="1243" spans="1:127" ht="15" x14ac:dyDescent="0.2">
      <c r="A1243" s="102">
        <f t="shared" si="651"/>
        <v>46119</v>
      </c>
      <c r="B1243" s="103">
        <f t="shared" si="643"/>
        <v>10.97983805</v>
      </c>
      <c r="C1243" s="180">
        <f t="shared" si="661"/>
        <v>9.7853364124822519</v>
      </c>
      <c r="D1243" s="104">
        <f t="shared" si="652"/>
        <v>1143.3130000000001</v>
      </c>
      <c r="E1243" s="105">
        <f t="shared" si="638"/>
        <v>1146.575</v>
      </c>
      <c r="F1243" s="106">
        <f t="shared" si="639"/>
        <v>46073</v>
      </c>
      <c r="G1243" s="107">
        <f t="shared" si="644"/>
        <v>2.8531119649648495E-3</v>
      </c>
      <c r="H1243" s="108">
        <f t="shared" si="657"/>
        <v>46132</v>
      </c>
      <c r="I1243" s="108">
        <f t="shared" si="645"/>
        <v>46132</v>
      </c>
      <c r="J1243" s="109">
        <f t="shared" si="653"/>
        <v>20</v>
      </c>
      <c r="K1243" s="109">
        <f t="shared" si="642"/>
        <v>11</v>
      </c>
      <c r="L1243" s="8">
        <f t="shared" si="654"/>
        <v>1.0015681999999999</v>
      </c>
      <c r="M1243" s="110">
        <f t="shared" si="641"/>
        <v>1.00285311</v>
      </c>
      <c r="N1243" s="110">
        <f t="shared" si="636"/>
        <v>1.1130790468092495</v>
      </c>
      <c r="O1243" s="103">
        <f t="shared" si="640"/>
        <v>1.1148245699999999</v>
      </c>
      <c r="P1243" s="103">
        <f t="shared" si="646"/>
        <v>10.908933449999999</v>
      </c>
      <c r="Q1243" s="11">
        <f t="shared" si="660"/>
        <v>0</v>
      </c>
      <c r="R1243" s="30">
        <f t="shared" si="655"/>
        <v>0</v>
      </c>
      <c r="S1243" s="8">
        <f t="shared" si="647"/>
        <v>0</v>
      </c>
      <c r="T1243" s="113">
        <f t="shared" si="656"/>
        <v>0.16</v>
      </c>
      <c r="U1243" s="111">
        <f t="shared" si="637"/>
        <v>11</v>
      </c>
      <c r="V1243" s="111">
        <v>252</v>
      </c>
      <c r="W1243" s="110">
        <f t="shared" si="648"/>
        <v>1.0064996829999999</v>
      </c>
      <c r="X1243" s="103">
        <f t="shared" si="649"/>
        <v>7.0904599999999998E-2</v>
      </c>
      <c r="Y1243" s="103">
        <f t="shared" si="650"/>
        <v>0</v>
      </c>
      <c r="Z1243" s="114" t="str">
        <f t="shared" si="658"/>
        <v>A+J=</v>
      </c>
      <c r="AA1243" s="108">
        <f t="shared" si="659"/>
        <v>46132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4"/>
      <c r="DR1243" s="1"/>
      <c r="DS1243" s="1"/>
      <c r="DT1243" s="1"/>
      <c r="DU1243" s="1"/>
      <c r="DV1243" s="1"/>
      <c r="DW1243" s="1"/>
    </row>
    <row r="1244" spans="1:127" ht="15" x14ac:dyDescent="0.2">
      <c r="A1244" s="102">
        <f t="shared" si="651"/>
        <v>46120</v>
      </c>
      <c r="B1244" s="103">
        <f t="shared" si="643"/>
        <v>10.987871969999999</v>
      </c>
      <c r="C1244" s="180">
        <f t="shared" si="661"/>
        <v>9.7853364124822519</v>
      </c>
      <c r="D1244" s="104">
        <f t="shared" si="652"/>
        <v>1143.3130000000001</v>
      </c>
      <c r="E1244" s="105">
        <f t="shared" si="638"/>
        <v>1146.575</v>
      </c>
      <c r="F1244" s="106">
        <f t="shared" si="639"/>
        <v>46073</v>
      </c>
      <c r="G1244" s="107">
        <f t="shared" si="644"/>
        <v>2.8531119649648495E-3</v>
      </c>
      <c r="H1244" s="108">
        <f t="shared" si="657"/>
        <v>46132</v>
      </c>
      <c r="I1244" s="108">
        <f t="shared" si="645"/>
        <v>46132</v>
      </c>
      <c r="J1244" s="109">
        <f t="shared" si="653"/>
        <v>20</v>
      </c>
      <c r="K1244" s="109">
        <f t="shared" si="642"/>
        <v>12</v>
      </c>
      <c r="L1244" s="8">
        <f t="shared" si="654"/>
        <v>1.00171089</v>
      </c>
      <c r="M1244" s="110">
        <f t="shared" si="641"/>
        <v>1.00285311</v>
      </c>
      <c r="N1244" s="110">
        <f t="shared" si="636"/>
        <v>1.1130790468092495</v>
      </c>
      <c r="O1244" s="103">
        <f t="shared" si="640"/>
        <v>1.1149834000000001</v>
      </c>
      <c r="P1244" s="103">
        <f t="shared" si="646"/>
        <v>10.910487659999999</v>
      </c>
      <c r="Q1244" s="11">
        <f t="shared" si="660"/>
        <v>0</v>
      </c>
      <c r="R1244" s="30">
        <f t="shared" si="655"/>
        <v>0</v>
      </c>
      <c r="S1244" s="8">
        <f t="shared" si="647"/>
        <v>0</v>
      </c>
      <c r="T1244" s="113">
        <f t="shared" si="656"/>
        <v>0.16</v>
      </c>
      <c r="U1244" s="111">
        <f t="shared" si="637"/>
        <v>12</v>
      </c>
      <c r="V1244" s="111">
        <v>252</v>
      </c>
      <c r="W1244" s="110">
        <f t="shared" si="648"/>
        <v>1.007092654</v>
      </c>
      <c r="X1244" s="103">
        <f t="shared" si="649"/>
        <v>7.7384309999999998E-2</v>
      </c>
      <c r="Y1244" s="103">
        <f t="shared" si="650"/>
        <v>0</v>
      </c>
      <c r="Z1244" s="114" t="str">
        <f t="shared" si="658"/>
        <v>A+J=</v>
      </c>
      <c r="AA1244" s="108">
        <f t="shared" si="659"/>
        <v>46132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4"/>
      <c r="DR1244" s="1"/>
      <c r="DS1244" s="1"/>
      <c r="DT1244" s="1"/>
      <c r="DU1244" s="1"/>
      <c r="DV1244" s="1"/>
      <c r="DW1244" s="1"/>
    </row>
    <row r="1245" spans="1:127" ht="15" x14ac:dyDescent="0.2">
      <c r="A1245" s="102">
        <f t="shared" si="651"/>
        <v>46121</v>
      </c>
      <c r="B1245" s="103">
        <f t="shared" si="643"/>
        <v>10.995911530000001</v>
      </c>
      <c r="C1245" s="180">
        <f t="shared" si="661"/>
        <v>9.7853364124822519</v>
      </c>
      <c r="D1245" s="104">
        <f t="shared" si="652"/>
        <v>1143.3130000000001</v>
      </c>
      <c r="E1245" s="105">
        <f t="shared" si="638"/>
        <v>1146.575</v>
      </c>
      <c r="F1245" s="106">
        <f t="shared" si="639"/>
        <v>46073</v>
      </c>
      <c r="G1245" s="107">
        <f t="shared" si="644"/>
        <v>2.8531119649648495E-3</v>
      </c>
      <c r="H1245" s="108">
        <f t="shared" si="657"/>
        <v>46132</v>
      </c>
      <c r="I1245" s="108">
        <f t="shared" si="645"/>
        <v>46132</v>
      </c>
      <c r="J1245" s="109">
        <f t="shared" si="653"/>
        <v>20</v>
      </c>
      <c r="K1245" s="109">
        <f t="shared" si="642"/>
        <v>13</v>
      </c>
      <c r="L1245" s="8">
        <f t="shared" si="654"/>
        <v>1.0018535900000001</v>
      </c>
      <c r="M1245" s="110">
        <f t="shared" si="641"/>
        <v>1.00285311</v>
      </c>
      <c r="N1245" s="110">
        <f t="shared" si="636"/>
        <v>1.1130790468092495</v>
      </c>
      <c r="O1245" s="103">
        <f t="shared" si="640"/>
        <v>1.11514223</v>
      </c>
      <c r="P1245" s="103">
        <f t="shared" si="646"/>
        <v>10.91204186</v>
      </c>
      <c r="Q1245" s="11">
        <f t="shared" si="660"/>
        <v>0</v>
      </c>
      <c r="R1245" s="30">
        <f t="shared" si="655"/>
        <v>0</v>
      </c>
      <c r="S1245" s="8">
        <f t="shared" si="647"/>
        <v>0</v>
      </c>
      <c r="T1245" s="113">
        <f t="shared" si="656"/>
        <v>0.16</v>
      </c>
      <c r="U1245" s="111">
        <f t="shared" si="637"/>
        <v>13</v>
      </c>
      <c r="V1245" s="111">
        <v>252</v>
      </c>
      <c r="W1245" s="110">
        <f t="shared" si="648"/>
        <v>1.0076859739999999</v>
      </c>
      <c r="X1245" s="103">
        <f t="shared" si="649"/>
        <v>8.3869669999999993E-2</v>
      </c>
      <c r="Y1245" s="103">
        <f t="shared" si="650"/>
        <v>0</v>
      </c>
      <c r="Z1245" s="114" t="str">
        <f t="shared" si="658"/>
        <v>A+J=</v>
      </c>
      <c r="AA1245" s="108">
        <f t="shared" si="659"/>
        <v>46132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4"/>
      <c r="DR1245" s="1"/>
      <c r="DS1245" s="1"/>
      <c r="DT1245" s="1"/>
      <c r="DU1245" s="1"/>
      <c r="DV1245" s="1"/>
      <c r="DW1245" s="1"/>
    </row>
    <row r="1246" spans="1:127" ht="15" x14ac:dyDescent="0.2">
      <c r="A1246" s="102">
        <f t="shared" si="651"/>
        <v>46122</v>
      </c>
      <c r="B1246" s="103">
        <f t="shared" si="643"/>
        <v>11.003957150000002</v>
      </c>
      <c r="C1246" s="180">
        <f t="shared" si="661"/>
        <v>9.7853364124822519</v>
      </c>
      <c r="D1246" s="104">
        <f t="shared" si="652"/>
        <v>1143.3130000000001</v>
      </c>
      <c r="E1246" s="105">
        <f t="shared" si="638"/>
        <v>1146.575</v>
      </c>
      <c r="F1246" s="106">
        <f t="shared" si="639"/>
        <v>46073</v>
      </c>
      <c r="G1246" s="107">
        <f t="shared" si="644"/>
        <v>2.8531119649648495E-3</v>
      </c>
      <c r="H1246" s="108">
        <f t="shared" si="657"/>
        <v>46132</v>
      </c>
      <c r="I1246" s="108">
        <f t="shared" si="645"/>
        <v>46132</v>
      </c>
      <c r="J1246" s="109">
        <f t="shared" si="653"/>
        <v>20</v>
      </c>
      <c r="K1246" s="109">
        <f t="shared" si="642"/>
        <v>14</v>
      </c>
      <c r="L1246" s="8">
        <f t="shared" si="654"/>
        <v>1.0019963199999999</v>
      </c>
      <c r="M1246" s="110">
        <f t="shared" si="641"/>
        <v>1.00285311</v>
      </c>
      <c r="N1246" s="110">
        <f t="shared" si="636"/>
        <v>1.1130790468092495</v>
      </c>
      <c r="O1246" s="103">
        <f t="shared" si="640"/>
        <v>1.1153010999999999</v>
      </c>
      <c r="P1246" s="103">
        <f t="shared" si="646"/>
        <v>10.913596460000001</v>
      </c>
      <c r="Q1246" s="11">
        <f t="shared" si="660"/>
        <v>0</v>
      </c>
      <c r="R1246" s="30">
        <f t="shared" si="655"/>
        <v>0</v>
      </c>
      <c r="S1246" s="8">
        <f t="shared" si="647"/>
        <v>0</v>
      </c>
      <c r="T1246" s="113">
        <f t="shared" si="656"/>
        <v>0.16</v>
      </c>
      <c r="U1246" s="111">
        <f t="shared" si="637"/>
        <v>14</v>
      </c>
      <c r="V1246" s="111">
        <v>252</v>
      </c>
      <c r="W1246" s="110">
        <f t="shared" si="648"/>
        <v>1.0082796439999999</v>
      </c>
      <c r="X1246" s="103">
        <f t="shared" si="649"/>
        <v>9.0360689999999994E-2</v>
      </c>
      <c r="Y1246" s="103">
        <f t="shared" si="650"/>
        <v>0</v>
      </c>
      <c r="Z1246" s="114" t="str">
        <f t="shared" si="658"/>
        <v>A+J=</v>
      </c>
      <c r="AA1246" s="108">
        <f t="shared" si="659"/>
        <v>46132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4"/>
      <c r="DR1246" s="1"/>
      <c r="DS1246" s="1"/>
      <c r="DT1246" s="1"/>
      <c r="DU1246" s="1"/>
      <c r="DV1246" s="1"/>
      <c r="DW1246" s="1"/>
    </row>
    <row r="1247" spans="1:127" ht="15" x14ac:dyDescent="0.2">
      <c r="A1247" s="102">
        <f t="shared" si="651"/>
        <v>46123</v>
      </c>
      <c r="B1247" s="103">
        <f t="shared" si="643"/>
        <v>11.01200873</v>
      </c>
      <c r="C1247" s="180">
        <f t="shared" si="661"/>
        <v>9.7853364124822519</v>
      </c>
      <c r="D1247" s="104">
        <f t="shared" si="652"/>
        <v>1143.3130000000001</v>
      </c>
      <c r="E1247" s="105">
        <f t="shared" si="638"/>
        <v>1146.575</v>
      </c>
      <c r="F1247" s="106">
        <f t="shared" si="639"/>
        <v>46073</v>
      </c>
      <c r="G1247" s="107">
        <f t="shared" si="644"/>
        <v>2.8531119649648495E-3</v>
      </c>
      <c r="H1247" s="108">
        <f t="shared" si="657"/>
        <v>46132</v>
      </c>
      <c r="I1247" s="108">
        <f t="shared" si="645"/>
        <v>46132</v>
      </c>
      <c r="J1247" s="109">
        <f t="shared" si="653"/>
        <v>20</v>
      </c>
      <c r="K1247" s="109">
        <f t="shared" si="642"/>
        <v>15</v>
      </c>
      <c r="L1247" s="8">
        <f t="shared" si="654"/>
        <v>1.0021390699999999</v>
      </c>
      <c r="M1247" s="110">
        <f t="shared" si="641"/>
        <v>1.00285311</v>
      </c>
      <c r="N1247" s="110">
        <f t="shared" ref="N1247:N1256" si="662">IF(I1247&gt;I1246,N1246*M1247,N1246)</f>
        <v>1.1130790468092495</v>
      </c>
      <c r="O1247" s="103">
        <f t="shared" si="640"/>
        <v>1.1154599999999999</v>
      </c>
      <c r="P1247" s="103">
        <f t="shared" si="646"/>
        <v>10.91515135</v>
      </c>
      <c r="Q1247" s="11">
        <f t="shared" si="660"/>
        <v>0</v>
      </c>
      <c r="R1247" s="30">
        <f t="shared" si="655"/>
        <v>0</v>
      </c>
      <c r="S1247" s="8">
        <f t="shared" si="647"/>
        <v>0</v>
      </c>
      <c r="T1247" s="113">
        <f t="shared" si="656"/>
        <v>0.16</v>
      </c>
      <c r="U1247" s="111">
        <f t="shared" si="637"/>
        <v>15</v>
      </c>
      <c r="V1247" s="111">
        <v>252</v>
      </c>
      <c r="W1247" s="110">
        <f t="shared" si="648"/>
        <v>1.008873664</v>
      </c>
      <c r="X1247" s="103">
        <f t="shared" si="649"/>
        <v>9.6857380000000007E-2</v>
      </c>
      <c r="Y1247" s="103">
        <f t="shared" si="650"/>
        <v>0</v>
      </c>
      <c r="Z1247" s="114" t="str">
        <f t="shared" si="658"/>
        <v>A+J=</v>
      </c>
      <c r="AA1247" s="108">
        <f t="shared" si="659"/>
        <v>46132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4"/>
      <c r="DR1247" s="1"/>
      <c r="DS1247" s="1"/>
      <c r="DT1247" s="1"/>
      <c r="DU1247" s="1"/>
      <c r="DV1247" s="1"/>
      <c r="DW1247" s="1"/>
    </row>
    <row r="1248" spans="1:127" ht="15" x14ac:dyDescent="0.2">
      <c r="A1248" s="102">
        <f t="shared" si="651"/>
        <v>46124</v>
      </c>
      <c r="B1248" s="103">
        <f t="shared" si="643"/>
        <v>11.01200873</v>
      </c>
      <c r="C1248" s="180">
        <f t="shared" si="661"/>
        <v>9.7853364124822519</v>
      </c>
      <c r="D1248" s="104">
        <f t="shared" si="652"/>
        <v>1143.3130000000001</v>
      </c>
      <c r="E1248" s="105">
        <f t="shared" si="638"/>
        <v>1146.575</v>
      </c>
      <c r="F1248" s="106">
        <f t="shared" si="639"/>
        <v>46073</v>
      </c>
      <c r="G1248" s="107">
        <f t="shared" si="644"/>
        <v>2.8531119649648495E-3</v>
      </c>
      <c r="H1248" s="108">
        <f t="shared" si="657"/>
        <v>46132</v>
      </c>
      <c r="I1248" s="108">
        <f t="shared" si="645"/>
        <v>46132</v>
      </c>
      <c r="J1248" s="109">
        <f t="shared" si="653"/>
        <v>20</v>
      </c>
      <c r="K1248" s="109">
        <f t="shared" si="642"/>
        <v>15</v>
      </c>
      <c r="L1248" s="8">
        <f t="shared" si="654"/>
        <v>1.0021390699999999</v>
      </c>
      <c r="M1248" s="110">
        <f t="shared" si="641"/>
        <v>1.00285311</v>
      </c>
      <c r="N1248" s="110">
        <f t="shared" si="662"/>
        <v>1.1130790468092495</v>
      </c>
      <c r="O1248" s="103">
        <f t="shared" si="640"/>
        <v>1.1154599999999999</v>
      </c>
      <c r="P1248" s="103">
        <f t="shared" si="646"/>
        <v>10.91515135</v>
      </c>
      <c r="Q1248" s="11">
        <f t="shared" si="660"/>
        <v>0</v>
      </c>
      <c r="R1248" s="30">
        <f t="shared" si="655"/>
        <v>0</v>
      </c>
      <c r="S1248" s="8">
        <f t="shared" si="647"/>
        <v>0</v>
      </c>
      <c r="T1248" s="113">
        <f t="shared" si="656"/>
        <v>0.16</v>
      </c>
      <c r="U1248" s="111">
        <f t="shared" si="637"/>
        <v>15</v>
      </c>
      <c r="V1248" s="111">
        <v>252</v>
      </c>
      <c r="W1248" s="110">
        <f t="shared" si="648"/>
        <v>1.008873664</v>
      </c>
      <c r="X1248" s="103">
        <f t="shared" si="649"/>
        <v>9.6857380000000007E-2</v>
      </c>
      <c r="Y1248" s="103">
        <f t="shared" si="650"/>
        <v>0</v>
      </c>
      <c r="Z1248" s="114" t="str">
        <f t="shared" si="658"/>
        <v>A+J=</v>
      </c>
      <c r="AA1248" s="108">
        <f t="shared" si="659"/>
        <v>46132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4"/>
      <c r="DR1248" s="1"/>
      <c r="DS1248" s="1"/>
      <c r="DT1248" s="1"/>
      <c r="DU1248" s="1"/>
      <c r="DV1248" s="1"/>
      <c r="DW1248" s="1"/>
    </row>
    <row r="1249" spans="1:127" ht="15" x14ac:dyDescent="0.2">
      <c r="A1249" s="102">
        <f t="shared" si="651"/>
        <v>46125</v>
      </c>
      <c r="B1249" s="103">
        <f t="shared" si="643"/>
        <v>11.01200873</v>
      </c>
      <c r="C1249" s="180">
        <f t="shared" si="661"/>
        <v>9.7853364124822519</v>
      </c>
      <c r="D1249" s="104">
        <f t="shared" si="652"/>
        <v>1143.3130000000001</v>
      </c>
      <c r="E1249" s="105">
        <f t="shared" si="638"/>
        <v>1146.575</v>
      </c>
      <c r="F1249" s="106">
        <f t="shared" si="639"/>
        <v>46073</v>
      </c>
      <c r="G1249" s="107">
        <f t="shared" si="644"/>
        <v>2.8531119649648495E-3</v>
      </c>
      <c r="H1249" s="108">
        <f t="shared" si="657"/>
        <v>46132</v>
      </c>
      <c r="I1249" s="108">
        <f t="shared" si="645"/>
        <v>46132</v>
      </c>
      <c r="J1249" s="109">
        <f t="shared" si="653"/>
        <v>20</v>
      </c>
      <c r="K1249" s="109">
        <f t="shared" si="642"/>
        <v>15</v>
      </c>
      <c r="L1249" s="8">
        <f t="shared" si="654"/>
        <v>1.0021390699999999</v>
      </c>
      <c r="M1249" s="110">
        <f t="shared" si="641"/>
        <v>1.00285311</v>
      </c>
      <c r="N1249" s="110">
        <f t="shared" si="662"/>
        <v>1.1130790468092495</v>
      </c>
      <c r="O1249" s="103">
        <f t="shared" si="640"/>
        <v>1.1154599999999999</v>
      </c>
      <c r="P1249" s="103">
        <f t="shared" si="646"/>
        <v>10.91515135</v>
      </c>
      <c r="Q1249" s="11">
        <f t="shared" si="660"/>
        <v>0</v>
      </c>
      <c r="R1249" s="30">
        <f t="shared" si="655"/>
        <v>0</v>
      </c>
      <c r="S1249" s="8">
        <f t="shared" si="647"/>
        <v>0</v>
      </c>
      <c r="T1249" s="113">
        <f t="shared" si="656"/>
        <v>0.16</v>
      </c>
      <c r="U1249" s="111">
        <f t="shared" si="637"/>
        <v>15</v>
      </c>
      <c r="V1249" s="111">
        <v>252</v>
      </c>
      <c r="W1249" s="110">
        <f t="shared" si="648"/>
        <v>1.008873664</v>
      </c>
      <c r="X1249" s="103">
        <f t="shared" si="649"/>
        <v>9.6857380000000007E-2</v>
      </c>
      <c r="Y1249" s="103">
        <f t="shared" si="650"/>
        <v>0</v>
      </c>
      <c r="Z1249" s="114" t="str">
        <f t="shared" si="658"/>
        <v>A+J=</v>
      </c>
      <c r="AA1249" s="108">
        <f t="shared" si="659"/>
        <v>46132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4"/>
      <c r="DR1249" s="1"/>
      <c r="DS1249" s="1"/>
      <c r="DT1249" s="1"/>
      <c r="DU1249" s="1"/>
      <c r="DV1249" s="1"/>
      <c r="DW1249" s="1"/>
    </row>
    <row r="1250" spans="1:127" ht="15" x14ac:dyDescent="0.2">
      <c r="A1250" s="102">
        <f t="shared" si="651"/>
        <v>46126</v>
      </c>
      <c r="B1250" s="103">
        <f t="shared" si="643"/>
        <v>11.020065969999999</v>
      </c>
      <c r="C1250" s="180">
        <f t="shared" si="661"/>
        <v>9.7853364124822519</v>
      </c>
      <c r="D1250" s="104">
        <f t="shared" si="652"/>
        <v>1143.3130000000001</v>
      </c>
      <c r="E1250" s="105">
        <f t="shared" si="638"/>
        <v>1146.575</v>
      </c>
      <c r="F1250" s="106">
        <f t="shared" si="639"/>
        <v>46073</v>
      </c>
      <c r="G1250" s="107">
        <f t="shared" si="644"/>
        <v>2.8531119649648495E-3</v>
      </c>
      <c r="H1250" s="108">
        <f t="shared" si="657"/>
        <v>46132</v>
      </c>
      <c r="I1250" s="108">
        <f t="shared" si="645"/>
        <v>46132</v>
      </c>
      <c r="J1250" s="109">
        <f t="shared" si="653"/>
        <v>20</v>
      </c>
      <c r="K1250" s="109">
        <f t="shared" si="642"/>
        <v>16</v>
      </c>
      <c r="L1250" s="8">
        <f t="shared" si="654"/>
        <v>1.00228183</v>
      </c>
      <c r="M1250" s="110">
        <f t="shared" si="641"/>
        <v>1.00285311</v>
      </c>
      <c r="N1250" s="110">
        <f t="shared" si="662"/>
        <v>1.1130790468092495</v>
      </c>
      <c r="O1250" s="103">
        <f t="shared" si="640"/>
        <v>1.1156189000000001</v>
      </c>
      <c r="P1250" s="103">
        <f t="shared" si="646"/>
        <v>10.91670624</v>
      </c>
      <c r="Q1250" s="11">
        <f t="shared" si="660"/>
        <v>0</v>
      </c>
      <c r="R1250" s="30">
        <f t="shared" si="655"/>
        <v>0</v>
      </c>
      <c r="S1250" s="8">
        <f t="shared" si="647"/>
        <v>0</v>
      </c>
      <c r="T1250" s="113">
        <f t="shared" si="656"/>
        <v>0.16</v>
      </c>
      <c r="U1250" s="111">
        <f t="shared" si="637"/>
        <v>16</v>
      </c>
      <c r="V1250" s="111">
        <v>252</v>
      </c>
      <c r="W1250" s="110">
        <f t="shared" si="648"/>
        <v>1.0094680330000001</v>
      </c>
      <c r="X1250" s="103">
        <f t="shared" si="649"/>
        <v>0.10335973</v>
      </c>
      <c r="Y1250" s="103">
        <f t="shared" si="650"/>
        <v>0</v>
      </c>
      <c r="Z1250" s="114" t="str">
        <f t="shared" si="658"/>
        <v>A+J=</v>
      </c>
      <c r="AA1250" s="108">
        <f t="shared" si="659"/>
        <v>46132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4"/>
      <c r="DR1250" s="1"/>
      <c r="DS1250" s="1"/>
      <c r="DT1250" s="1"/>
      <c r="DU1250" s="1"/>
      <c r="DV1250" s="1"/>
      <c r="DW1250" s="1"/>
    </row>
    <row r="1251" spans="1:127" ht="15" x14ac:dyDescent="0.2">
      <c r="A1251" s="102">
        <f t="shared" si="651"/>
        <v>46127</v>
      </c>
      <c r="B1251" s="103">
        <f t="shared" si="643"/>
        <v>11.02812928</v>
      </c>
      <c r="C1251" s="180">
        <f t="shared" si="661"/>
        <v>9.7853364124822519</v>
      </c>
      <c r="D1251" s="104">
        <f t="shared" si="652"/>
        <v>1143.3130000000001</v>
      </c>
      <c r="E1251" s="105">
        <f t="shared" si="638"/>
        <v>1146.575</v>
      </c>
      <c r="F1251" s="106">
        <f t="shared" si="639"/>
        <v>46073</v>
      </c>
      <c r="G1251" s="107">
        <f t="shared" si="644"/>
        <v>2.8531119649648495E-3</v>
      </c>
      <c r="H1251" s="108">
        <f t="shared" si="657"/>
        <v>46132</v>
      </c>
      <c r="I1251" s="108">
        <f t="shared" si="645"/>
        <v>46132</v>
      </c>
      <c r="J1251" s="109">
        <f t="shared" si="653"/>
        <v>20</v>
      </c>
      <c r="K1251" s="109">
        <f t="shared" si="642"/>
        <v>17</v>
      </c>
      <c r="L1251" s="8">
        <f t="shared" si="654"/>
        <v>1.00242462</v>
      </c>
      <c r="M1251" s="110">
        <f t="shared" si="641"/>
        <v>1.00285311</v>
      </c>
      <c r="N1251" s="110">
        <f t="shared" si="662"/>
        <v>1.1130790468092495</v>
      </c>
      <c r="O1251" s="103">
        <f t="shared" si="640"/>
        <v>1.11577784</v>
      </c>
      <c r="P1251" s="103">
        <f t="shared" si="646"/>
        <v>10.91826152</v>
      </c>
      <c r="Q1251" s="11">
        <f t="shared" si="660"/>
        <v>0</v>
      </c>
      <c r="R1251" s="30">
        <f t="shared" si="655"/>
        <v>0</v>
      </c>
      <c r="S1251" s="8">
        <f t="shared" si="647"/>
        <v>0</v>
      </c>
      <c r="T1251" s="113">
        <f t="shared" si="656"/>
        <v>0.16</v>
      </c>
      <c r="U1251" s="111">
        <f t="shared" si="637"/>
        <v>17</v>
      </c>
      <c r="V1251" s="111">
        <v>252</v>
      </c>
      <c r="W1251" s="110">
        <f t="shared" si="648"/>
        <v>1.0100627529999999</v>
      </c>
      <c r="X1251" s="103">
        <f t="shared" si="649"/>
        <v>0.10986775999999999</v>
      </c>
      <c r="Y1251" s="103">
        <f t="shared" si="650"/>
        <v>0</v>
      </c>
      <c r="Z1251" s="114" t="str">
        <f t="shared" si="658"/>
        <v>A+J=</v>
      </c>
      <c r="AA1251" s="108">
        <f t="shared" si="659"/>
        <v>46132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4"/>
      <c r="DR1251" s="1"/>
      <c r="DS1251" s="1"/>
      <c r="DT1251" s="1"/>
      <c r="DU1251" s="1"/>
      <c r="DV1251" s="1"/>
      <c r="DW1251" s="1"/>
    </row>
    <row r="1252" spans="1:127" ht="15" x14ac:dyDescent="0.2">
      <c r="A1252" s="102">
        <f t="shared" si="651"/>
        <v>46128</v>
      </c>
      <c r="B1252" s="103">
        <f t="shared" si="643"/>
        <v>11.036198370000001</v>
      </c>
      <c r="C1252" s="180">
        <f t="shared" si="661"/>
        <v>9.7853364124822519</v>
      </c>
      <c r="D1252" s="104">
        <f t="shared" si="652"/>
        <v>1143.3130000000001</v>
      </c>
      <c r="E1252" s="105">
        <f t="shared" si="638"/>
        <v>1146.575</v>
      </c>
      <c r="F1252" s="106">
        <f t="shared" si="639"/>
        <v>46073</v>
      </c>
      <c r="G1252" s="107">
        <f t="shared" si="644"/>
        <v>2.8531119649648495E-3</v>
      </c>
      <c r="H1252" s="108">
        <f t="shared" si="657"/>
        <v>46132</v>
      </c>
      <c r="I1252" s="108">
        <f t="shared" si="645"/>
        <v>46132</v>
      </c>
      <c r="J1252" s="109">
        <f t="shared" si="653"/>
        <v>20</v>
      </c>
      <c r="K1252" s="109">
        <f t="shared" si="642"/>
        <v>18</v>
      </c>
      <c r="L1252" s="8">
        <f t="shared" si="654"/>
        <v>1.00256743</v>
      </c>
      <c r="M1252" s="110">
        <f t="shared" si="641"/>
        <v>1.00285311</v>
      </c>
      <c r="N1252" s="110">
        <f t="shared" si="662"/>
        <v>1.1130790468092495</v>
      </c>
      <c r="O1252" s="103">
        <f t="shared" si="640"/>
        <v>1.1159367899999999</v>
      </c>
      <c r="P1252" s="103">
        <f t="shared" si="646"/>
        <v>10.919816900000001</v>
      </c>
      <c r="Q1252" s="11">
        <f t="shared" si="660"/>
        <v>0</v>
      </c>
      <c r="R1252" s="30">
        <f t="shared" si="655"/>
        <v>0</v>
      </c>
      <c r="S1252" s="8">
        <f t="shared" si="647"/>
        <v>0</v>
      </c>
      <c r="T1252" s="113">
        <f t="shared" si="656"/>
        <v>0.16</v>
      </c>
      <c r="U1252" s="111">
        <f t="shared" si="637"/>
        <v>18</v>
      </c>
      <c r="V1252" s="111">
        <v>252</v>
      </c>
      <c r="W1252" s="110">
        <f t="shared" si="648"/>
        <v>1.0106578230000001</v>
      </c>
      <c r="X1252" s="103">
        <f t="shared" si="649"/>
        <v>0.11638147</v>
      </c>
      <c r="Y1252" s="103">
        <f t="shared" si="650"/>
        <v>0</v>
      </c>
      <c r="Z1252" s="114" t="str">
        <f t="shared" si="658"/>
        <v>A+J=</v>
      </c>
      <c r="AA1252" s="108">
        <f t="shared" si="659"/>
        <v>46132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4"/>
      <c r="DR1252" s="1"/>
      <c r="DS1252" s="1"/>
      <c r="DT1252" s="1"/>
      <c r="DU1252" s="1"/>
      <c r="DV1252" s="1"/>
      <c r="DW1252" s="1"/>
    </row>
    <row r="1253" spans="1:127" ht="15" x14ac:dyDescent="0.2">
      <c r="A1253" s="102">
        <f t="shared" si="651"/>
        <v>46129</v>
      </c>
      <c r="B1253" s="103">
        <f t="shared" si="643"/>
        <v>11.044273540000001</v>
      </c>
      <c r="C1253" s="180">
        <f t="shared" si="661"/>
        <v>9.7853364124822519</v>
      </c>
      <c r="D1253" s="104">
        <f t="shared" si="652"/>
        <v>1143.3130000000001</v>
      </c>
      <c r="E1253" s="105">
        <f t="shared" si="638"/>
        <v>1146.575</v>
      </c>
      <c r="F1253" s="106">
        <f t="shared" si="639"/>
        <v>46073</v>
      </c>
      <c r="G1253" s="107">
        <f t="shared" si="644"/>
        <v>2.8531119649648495E-3</v>
      </c>
      <c r="H1253" s="108">
        <f t="shared" si="657"/>
        <v>46132</v>
      </c>
      <c r="I1253" s="108">
        <f t="shared" si="645"/>
        <v>46132</v>
      </c>
      <c r="J1253" s="109">
        <f t="shared" si="653"/>
        <v>20</v>
      </c>
      <c r="K1253" s="109">
        <f t="shared" si="642"/>
        <v>19</v>
      </c>
      <c r="L1253" s="8">
        <f t="shared" si="654"/>
        <v>1.00271026</v>
      </c>
      <c r="M1253" s="110">
        <f t="shared" si="641"/>
        <v>1.00285311</v>
      </c>
      <c r="N1253" s="110">
        <f t="shared" si="662"/>
        <v>1.1130790468092495</v>
      </c>
      <c r="O1253" s="103">
        <f t="shared" si="640"/>
        <v>1.11609578</v>
      </c>
      <c r="P1253" s="103">
        <f t="shared" si="646"/>
        <v>10.92137267</v>
      </c>
      <c r="Q1253" s="11">
        <f t="shared" si="660"/>
        <v>0</v>
      </c>
      <c r="R1253" s="30">
        <f t="shared" si="655"/>
        <v>0</v>
      </c>
      <c r="S1253" s="8">
        <f t="shared" si="647"/>
        <v>0</v>
      </c>
      <c r="T1253" s="113">
        <f t="shared" si="656"/>
        <v>0.16</v>
      </c>
      <c r="U1253" s="111">
        <f t="shared" ref="U1253:U1256" si="663">IF(Q1252&gt;0,1,IF(K1253=K1252,U1252,U1252+1))</f>
        <v>19</v>
      </c>
      <c r="V1253" s="111">
        <v>252</v>
      </c>
      <c r="W1253" s="110">
        <f t="shared" si="648"/>
        <v>1.0112532439999999</v>
      </c>
      <c r="X1253" s="103">
        <f t="shared" si="649"/>
        <v>0.12290087</v>
      </c>
      <c r="Y1253" s="103">
        <f t="shared" si="650"/>
        <v>0</v>
      </c>
      <c r="Z1253" s="114" t="str">
        <f t="shared" si="658"/>
        <v>A+J=</v>
      </c>
      <c r="AA1253" s="108">
        <f t="shared" si="659"/>
        <v>46132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4"/>
      <c r="DR1253" s="1"/>
      <c r="DS1253" s="1"/>
      <c r="DT1253" s="1"/>
      <c r="DU1253" s="1"/>
      <c r="DV1253" s="1"/>
      <c r="DW1253" s="1"/>
    </row>
    <row r="1254" spans="1:127" ht="15" x14ac:dyDescent="0.2">
      <c r="A1254" s="102">
        <f t="shared" si="651"/>
        <v>46130</v>
      </c>
      <c r="B1254" s="103">
        <f t="shared" si="643"/>
        <v>11.05235448</v>
      </c>
      <c r="C1254" s="180">
        <f t="shared" si="661"/>
        <v>9.7853364124822519</v>
      </c>
      <c r="D1254" s="104">
        <f t="shared" si="652"/>
        <v>1143.3130000000001</v>
      </c>
      <c r="E1254" s="105">
        <f t="shared" si="638"/>
        <v>1146.575</v>
      </c>
      <c r="F1254" s="106">
        <f t="shared" si="639"/>
        <v>46073</v>
      </c>
      <c r="G1254" s="107">
        <f t="shared" si="644"/>
        <v>2.8531119649648495E-3</v>
      </c>
      <c r="H1254" s="108">
        <f t="shared" si="657"/>
        <v>46132</v>
      </c>
      <c r="I1254" s="108">
        <f t="shared" si="645"/>
        <v>46132</v>
      </c>
      <c r="J1254" s="109">
        <f t="shared" si="653"/>
        <v>20</v>
      </c>
      <c r="K1254" s="109">
        <f t="shared" si="642"/>
        <v>20</v>
      </c>
      <c r="L1254" s="8">
        <f t="shared" si="654"/>
        <v>1.00285311</v>
      </c>
      <c r="M1254" s="110">
        <f t="shared" si="641"/>
        <v>1.00285311</v>
      </c>
      <c r="N1254" s="110">
        <f t="shared" si="662"/>
        <v>1.1130790468092495</v>
      </c>
      <c r="O1254" s="103">
        <f t="shared" si="640"/>
        <v>1.11625478</v>
      </c>
      <c r="P1254" s="103">
        <f t="shared" si="646"/>
        <v>10.922928539999999</v>
      </c>
      <c r="Q1254" s="11">
        <f t="shared" si="660"/>
        <v>0</v>
      </c>
      <c r="R1254" s="30">
        <f t="shared" si="655"/>
        <v>0</v>
      </c>
      <c r="S1254" s="8">
        <f t="shared" si="647"/>
        <v>0</v>
      </c>
      <c r="T1254" s="113">
        <f t="shared" si="656"/>
        <v>0.16</v>
      </c>
      <c r="U1254" s="111">
        <f t="shared" si="663"/>
        <v>20</v>
      </c>
      <c r="V1254" s="111">
        <v>252</v>
      </c>
      <c r="W1254" s="110">
        <f t="shared" si="648"/>
        <v>1.0118490149999999</v>
      </c>
      <c r="X1254" s="103">
        <f t="shared" si="649"/>
        <v>0.12942593999999999</v>
      </c>
      <c r="Y1254" s="103">
        <f t="shared" si="650"/>
        <v>0</v>
      </c>
      <c r="Z1254" s="114" t="str">
        <f t="shared" si="658"/>
        <v>A+J=</v>
      </c>
      <c r="AA1254" s="108">
        <f t="shared" si="659"/>
        <v>46132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4"/>
      <c r="DR1254" s="1"/>
      <c r="DS1254" s="1"/>
      <c r="DT1254" s="1"/>
      <c r="DU1254" s="1"/>
      <c r="DV1254" s="1"/>
      <c r="DW1254" s="1"/>
    </row>
    <row r="1255" spans="1:127" ht="15" x14ac:dyDescent="0.2">
      <c r="A1255" s="102">
        <f t="shared" si="651"/>
        <v>46131</v>
      </c>
      <c r="B1255" s="103">
        <f t="shared" si="643"/>
        <v>11.05235448</v>
      </c>
      <c r="C1255" s="180">
        <f t="shared" si="661"/>
        <v>9.7853364124822519</v>
      </c>
      <c r="D1255" s="104">
        <f t="shared" si="652"/>
        <v>1143.3130000000001</v>
      </c>
      <c r="E1255" s="105">
        <f t="shared" si="638"/>
        <v>1146.575</v>
      </c>
      <c r="F1255" s="106">
        <f t="shared" si="639"/>
        <v>46073</v>
      </c>
      <c r="G1255" s="107">
        <f t="shared" si="644"/>
        <v>2.8531119649648495E-3</v>
      </c>
      <c r="H1255" s="108">
        <f t="shared" si="657"/>
        <v>46132</v>
      </c>
      <c r="I1255" s="108">
        <f t="shared" si="645"/>
        <v>46132</v>
      </c>
      <c r="J1255" s="109">
        <f t="shared" si="653"/>
        <v>20</v>
      </c>
      <c r="K1255" s="109">
        <f t="shared" si="642"/>
        <v>20</v>
      </c>
      <c r="L1255" s="8">
        <f t="shared" si="654"/>
        <v>1.00285311</v>
      </c>
      <c r="M1255" s="110">
        <f t="shared" si="641"/>
        <v>1.00285311</v>
      </c>
      <c r="N1255" s="110">
        <f t="shared" si="662"/>
        <v>1.1130790468092495</v>
      </c>
      <c r="O1255" s="103">
        <f t="shared" si="640"/>
        <v>1.11625478</v>
      </c>
      <c r="P1255" s="103">
        <f t="shared" si="646"/>
        <v>10.922928539999999</v>
      </c>
      <c r="Q1255" s="11">
        <f t="shared" si="660"/>
        <v>0</v>
      </c>
      <c r="R1255" s="30">
        <f t="shared" si="655"/>
        <v>0</v>
      </c>
      <c r="S1255" s="8">
        <f t="shared" si="647"/>
        <v>0</v>
      </c>
      <c r="T1255" s="113">
        <f t="shared" si="656"/>
        <v>0.16</v>
      </c>
      <c r="U1255" s="111">
        <f t="shared" si="663"/>
        <v>20</v>
      </c>
      <c r="V1255" s="111">
        <v>252</v>
      </c>
      <c r="W1255" s="110">
        <f t="shared" si="648"/>
        <v>1.0118490149999999</v>
      </c>
      <c r="X1255" s="103">
        <f t="shared" si="649"/>
        <v>0.12942593999999999</v>
      </c>
      <c r="Y1255" s="103">
        <f t="shared" si="650"/>
        <v>0</v>
      </c>
      <c r="Z1255" s="114" t="str">
        <f t="shared" si="658"/>
        <v>A+J=</v>
      </c>
      <c r="AA1255" s="108">
        <f t="shared" si="659"/>
        <v>46132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4"/>
      <c r="DR1255" s="1"/>
      <c r="DS1255" s="1"/>
      <c r="DT1255" s="1"/>
      <c r="DU1255" s="1"/>
      <c r="DV1255" s="1"/>
      <c r="DW1255" s="1"/>
    </row>
    <row r="1256" spans="1:127" ht="15" x14ac:dyDescent="0.2">
      <c r="A1256" s="102">
        <f t="shared" si="651"/>
        <v>46132</v>
      </c>
      <c r="B1256" s="103">
        <f t="shared" si="643"/>
        <v>11.05235448</v>
      </c>
      <c r="C1256" s="180">
        <f t="shared" si="661"/>
        <v>9.7853364124822519</v>
      </c>
      <c r="D1256" s="104">
        <f t="shared" si="652"/>
        <v>1143.3130000000001</v>
      </c>
      <c r="E1256" s="105">
        <f t="shared" ref="E1256" si="664">IF($K1256=1,VLOOKUP($A1255,$AO$10:$AS$165,4),E1255)</f>
        <v>1146.575</v>
      </c>
      <c r="F1256" s="106">
        <f t="shared" ref="F1256" si="665">IF($K1256=1,VLOOKUP($A1255,$AO$10:$AS$165,5),F1255)</f>
        <v>46073</v>
      </c>
      <c r="G1256" s="107">
        <f t="shared" si="644"/>
        <v>2.8531119649648495E-3</v>
      </c>
      <c r="H1256" s="108">
        <f t="shared" si="657"/>
        <v>46162</v>
      </c>
      <c r="I1256" s="108">
        <f t="shared" si="645"/>
        <v>46132</v>
      </c>
      <c r="J1256" s="109">
        <f t="shared" si="653"/>
        <v>20</v>
      </c>
      <c r="K1256" s="109">
        <f t="shared" si="642"/>
        <v>20</v>
      </c>
      <c r="L1256" s="8">
        <f t="shared" si="654"/>
        <v>1.00285311</v>
      </c>
      <c r="M1256" s="110">
        <f t="shared" si="641"/>
        <v>1.00285311</v>
      </c>
      <c r="N1256" s="110">
        <f t="shared" si="662"/>
        <v>1.1130790468092495</v>
      </c>
      <c r="O1256" s="103">
        <f t="shared" si="640"/>
        <v>1.11625478</v>
      </c>
      <c r="P1256" s="103">
        <f t="shared" si="646"/>
        <v>10.922928539999999</v>
      </c>
      <c r="Q1256" s="11">
        <f t="shared" si="660"/>
        <v>41</v>
      </c>
      <c r="R1256" s="30">
        <f t="shared" si="655"/>
        <v>1</v>
      </c>
      <c r="S1256" s="8">
        <f t="shared" si="647"/>
        <v>10.922928539999999</v>
      </c>
      <c r="T1256" s="113">
        <f t="shared" si="656"/>
        <v>0.16</v>
      </c>
      <c r="U1256" s="111">
        <f t="shared" si="663"/>
        <v>20</v>
      </c>
      <c r="V1256" s="111">
        <v>252</v>
      </c>
      <c r="W1256" s="110">
        <f t="shared" si="648"/>
        <v>1.0118490149999999</v>
      </c>
      <c r="X1256" s="103">
        <f t="shared" si="649"/>
        <v>0.12942593999999999</v>
      </c>
      <c r="Y1256" s="103">
        <f t="shared" si="650"/>
        <v>11.05235448</v>
      </c>
      <c r="Z1256" s="114" t="str">
        <f t="shared" si="658"/>
        <v>A+J=</v>
      </c>
      <c r="AA1256" s="108">
        <f t="shared" si="659"/>
        <v>46132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4"/>
      <c r="DR1256" s="1"/>
      <c r="DS1256" s="1"/>
      <c r="DT1256" s="1"/>
      <c r="DU1256" s="1"/>
      <c r="DV1256" s="1"/>
      <c r="DW1256" s="1"/>
    </row>
    <row r="1257" spans="1:127" ht="12.75" x14ac:dyDescent="0.2">
      <c r="A1257" s="102"/>
      <c r="B1257" s="103"/>
      <c r="C1257" s="103"/>
      <c r="D1257" s="104"/>
      <c r="E1257" s="105"/>
      <c r="F1257" s="106"/>
      <c r="G1257" s="107"/>
      <c r="H1257" s="108"/>
      <c r="I1257" s="108"/>
      <c r="J1257" s="109"/>
      <c r="K1257" s="109"/>
      <c r="L1257" s="8"/>
      <c r="M1257" s="110"/>
      <c r="N1257" s="110"/>
      <c r="O1257" s="103"/>
      <c r="P1257" s="103"/>
      <c r="Q1257" s="11"/>
      <c r="R1257" s="30"/>
      <c r="S1257" s="8"/>
      <c r="T1257" s="113"/>
      <c r="U1257" s="111"/>
      <c r="V1257" s="111"/>
      <c r="W1257" s="110"/>
      <c r="X1257" s="103"/>
      <c r="Y1257" s="103"/>
      <c r="Z1257" s="114"/>
      <c r="AA1257" s="10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4"/>
      <c r="DR1257" s="1"/>
      <c r="DS1257" s="1"/>
      <c r="DT1257" s="1"/>
      <c r="DU1257" s="1"/>
      <c r="DV1257" s="1"/>
      <c r="DW1257" s="1"/>
    </row>
    <row r="1258" spans="1:127" ht="12.75" x14ac:dyDescent="0.2">
      <c r="A1258" s="102"/>
      <c r="B1258" s="103"/>
      <c r="C1258" s="103"/>
      <c r="D1258" s="104"/>
      <c r="E1258" s="105"/>
      <c r="F1258" s="106"/>
      <c r="G1258" s="107"/>
      <c r="H1258" s="108"/>
      <c r="I1258" s="108"/>
      <c r="J1258" s="109"/>
      <c r="K1258" s="109"/>
      <c r="L1258" s="8"/>
      <c r="M1258" s="110"/>
      <c r="N1258" s="110"/>
      <c r="O1258" s="103"/>
      <c r="P1258" s="103"/>
      <c r="Q1258" s="11"/>
      <c r="R1258" s="30"/>
      <c r="S1258" s="8"/>
      <c r="T1258" s="113"/>
      <c r="U1258" s="111"/>
      <c r="V1258" s="111"/>
      <c r="W1258" s="110"/>
      <c r="X1258" s="103"/>
      <c r="Y1258" s="103"/>
      <c r="Z1258" s="114"/>
      <c r="AA1258" s="10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4"/>
      <c r="DR1258" s="1"/>
      <c r="DS1258" s="1"/>
      <c r="DT1258" s="1"/>
      <c r="DU1258" s="1"/>
      <c r="DV1258" s="1"/>
      <c r="DW1258" s="1"/>
    </row>
    <row r="1259" spans="1:127" ht="12.75" x14ac:dyDescent="0.2">
      <c r="A1259" s="102"/>
      <c r="B1259" s="103"/>
      <c r="C1259" s="103"/>
      <c r="D1259" s="104"/>
      <c r="E1259" s="105"/>
      <c r="F1259" s="106"/>
      <c r="G1259" s="107"/>
      <c r="H1259" s="108"/>
      <c r="I1259" s="108"/>
      <c r="J1259" s="109"/>
      <c r="K1259" s="109"/>
      <c r="L1259" s="8"/>
      <c r="M1259" s="110"/>
      <c r="N1259" s="110"/>
      <c r="O1259" s="103"/>
      <c r="P1259" s="103"/>
      <c r="Q1259" s="11"/>
      <c r="R1259" s="30"/>
      <c r="S1259" s="8"/>
      <c r="T1259" s="113"/>
      <c r="U1259" s="111"/>
      <c r="V1259" s="111"/>
      <c r="W1259" s="110"/>
      <c r="X1259" s="103"/>
      <c r="Y1259" s="103"/>
      <c r="Z1259" s="114"/>
      <c r="AA1259" s="10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4"/>
      <c r="DR1259" s="1"/>
      <c r="DS1259" s="1"/>
      <c r="DT1259" s="1"/>
      <c r="DU1259" s="1"/>
      <c r="DV1259" s="1"/>
      <c r="DW1259" s="1"/>
    </row>
    <row r="1260" spans="1:127" ht="12.75" x14ac:dyDescent="0.2">
      <c r="A1260" s="102"/>
      <c r="B1260" s="103"/>
      <c r="C1260" s="103"/>
      <c r="D1260" s="104"/>
      <c r="E1260" s="105"/>
      <c r="F1260" s="106"/>
      <c r="G1260" s="107"/>
      <c r="H1260" s="108"/>
      <c r="I1260" s="108"/>
      <c r="J1260" s="109"/>
      <c r="K1260" s="109"/>
      <c r="L1260" s="8"/>
      <c r="M1260" s="110"/>
      <c r="N1260" s="110"/>
      <c r="O1260" s="103"/>
      <c r="P1260" s="103"/>
      <c r="Q1260" s="11"/>
      <c r="R1260" s="30"/>
      <c r="S1260" s="8"/>
      <c r="T1260" s="113"/>
      <c r="U1260" s="111"/>
      <c r="V1260" s="111"/>
      <c r="W1260" s="110"/>
      <c r="X1260" s="103"/>
      <c r="Y1260" s="103"/>
      <c r="Z1260" s="114"/>
      <c r="AA1260" s="10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4"/>
      <c r="DR1260" s="1"/>
      <c r="DS1260" s="1"/>
      <c r="DT1260" s="1"/>
      <c r="DU1260" s="1"/>
      <c r="DV1260" s="1"/>
      <c r="DW1260" s="1"/>
    </row>
    <row r="1261" spans="1:127" ht="12.75" x14ac:dyDescent="0.2">
      <c r="A1261" s="102"/>
      <c r="B1261" s="103"/>
      <c r="C1261" s="103"/>
      <c r="D1261" s="104"/>
      <c r="E1261" s="105"/>
      <c r="F1261" s="106"/>
      <c r="G1261" s="107"/>
      <c r="H1261" s="108"/>
      <c r="I1261" s="108"/>
      <c r="J1261" s="109"/>
      <c r="K1261" s="109"/>
      <c r="L1261" s="8"/>
      <c r="M1261" s="110"/>
      <c r="N1261" s="110"/>
      <c r="O1261" s="103"/>
      <c r="P1261" s="103"/>
      <c r="Q1261" s="11"/>
      <c r="R1261" s="30"/>
      <c r="S1261" s="8"/>
      <c r="T1261" s="113"/>
      <c r="U1261" s="111"/>
      <c r="V1261" s="111"/>
      <c r="W1261" s="110"/>
      <c r="X1261" s="103"/>
      <c r="Y1261" s="103"/>
      <c r="Z1261" s="114"/>
      <c r="AA1261" s="10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4"/>
      <c r="DR1261" s="1"/>
      <c r="DS1261" s="1"/>
      <c r="DT1261" s="1"/>
      <c r="DU1261" s="1"/>
      <c r="DV1261" s="1"/>
      <c r="DW1261" s="1"/>
    </row>
    <row r="1262" spans="1:127" ht="12.75" x14ac:dyDescent="0.2">
      <c r="A1262" s="102"/>
      <c r="B1262" s="103"/>
      <c r="C1262" s="103"/>
      <c r="D1262" s="104"/>
      <c r="E1262" s="105"/>
      <c r="F1262" s="106"/>
      <c r="G1262" s="107"/>
      <c r="H1262" s="108"/>
      <c r="I1262" s="108"/>
      <c r="J1262" s="109"/>
      <c r="K1262" s="109"/>
      <c r="L1262" s="8"/>
      <c r="M1262" s="110"/>
      <c r="N1262" s="110"/>
      <c r="O1262" s="103"/>
      <c r="P1262" s="103"/>
      <c r="Q1262" s="11"/>
      <c r="R1262" s="30"/>
      <c r="S1262" s="8"/>
      <c r="T1262" s="113"/>
      <c r="U1262" s="111"/>
      <c r="V1262" s="111"/>
      <c r="W1262" s="110"/>
      <c r="X1262" s="103"/>
      <c r="Y1262" s="103"/>
      <c r="Z1262" s="114"/>
      <c r="AA1262" s="10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4"/>
      <c r="DR1262" s="1"/>
      <c r="DS1262" s="1"/>
      <c r="DT1262" s="1"/>
      <c r="DU1262" s="1"/>
      <c r="DV1262" s="1"/>
      <c r="DW1262" s="1"/>
    </row>
    <row r="1263" spans="1:127" ht="12.75" x14ac:dyDescent="0.2">
      <c r="A1263" s="102"/>
      <c r="B1263" s="103"/>
      <c r="C1263" s="103"/>
      <c r="D1263" s="104"/>
      <c r="E1263" s="105"/>
      <c r="F1263" s="106"/>
      <c r="G1263" s="107"/>
      <c r="H1263" s="108"/>
      <c r="I1263" s="108"/>
      <c r="J1263" s="109"/>
      <c r="K1263" s="109"/>
      <c r="L1263" s="8"/>
      <c r="M1263" s="110"/>
      <c r="N1263" s="110"/>
      <c r="O1263" s="103"/>
      <c r="P1263" s="103"/>
      <c r="Q1263" s="11"/>
      <c r="R1263" s="30"/>
      <c r="S1263" s="8"/>
      <c r="T1263" s="113"/>
      <c r="U1263" s="111"/>
      <c r="V1263" s="111"/>
      <c r="W1263" s="110"/>
      <c r="X1263" s="103"/>
      <c r="Y1263" s="103"/>
      <c r="Z1263" s="114"/>
      <c r="AA1263" s="10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4"/>
      <c r="DR1263" s="1"/>
      <c r="DS1263" s="1"/>
      <c r="DT1263" s="1"/>
      <c r="DU1263" s="1"/>
      <c r="DV1263" s="1"/>
      <c r="DW1263" s="1"/>
    </row>
    <row r="1264" spans="1:127" ht="12.75" x14ac:dyDescent="0.2">
      <c r="A1264" s="102"/>
      <c r="B1264" s="103"/>
      <c r="C1264" s="103"/>
      <c r="D1264" s="104"/>
      <c r="E1264" s="105"/>
      <c r="F1264" s="106"/>
      <c r="G1264" s="107"/>
      <c r="H1264" s="108"/>
      <c r="I1264" s="108"/>
      <c r="J1264" s="109"/>
      <c r="K1264" s="109"/>
      <c r="L1264" s="8"/>
      <c r="M1264" s="110"/>
      <c r="N1264" s="110"/>
      <c r="O1264" s="103"/>
      <c r="P1264" s="103"/>
      <c r="Q1264" s="11"/>
      <c r="R1264" s="30"/>
      <c r="S1264" s="8"/>
      <c r="T1264" s="113"/>
      <c r="U1264" s="111"/>
      <c r="V1264" s="111"/>
      <c r="W1264" s="110"/>
      <c r="X1264" s="103"/>
      <c r="Y1264" s="103"/>
      <c r="Z1264" s="114"/>
      <c r="AA1264" s="10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4"/>
      <c r="DR1264" s="1"/>
      <c r="DS1264" s="1"/>
      <c r="DT1264" s="1"/>
      <c r="DU1264" s="1"/>
      <c r="DV1264" s="1"/>
      <c r="DW1264" s="1"/>
    </row>
    <row r="1265" spans="1:127" ht="12.75" x14ac:dyDescent="0.2">
      <c r="A1265" s="102"/>
      <c r="B1265" s="103"/>
      <c r="C1265" s="103"/>
      <c r="D1265" s="104"/>
      <c r="E1265" s="105"/>
      <c r="F1265" s="106"/>
      <c r="G1265" s="107"/>
      <c r="H1265" s="108"/>
      <c r="I1265" s="108"/>
      <c r="J1265" s="109"/>
      <c r="K1265" s="109"/>
      <c r="L1265" s="8"/>
      <c r="M1265" s="110"/>
      <c r="N1265" s="110"/>
      <c r="O1265" s="103"/>
      <c r="P1265" s="103"/>
      <c r="Q1265" s="11"/>
      <c r="R1265" s="30"/>
      <c r="S1265" s="8"/>
      <c r="T1265" s="113"/>
      <c r="U1265" s="111"/>
      <c r="V1265" s="111"/>
      <c r="W1265" s="110"/>
      <c r="X1265" s="103"/>
      <c r="Y1265" s="103"/>
      <c r="Z1265" s="114"/>
      <c r="AA1265" s="10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4"/>
      <c r="DR1265" s="1"/>
      <c r="DS1265" s="1"/>
      <c r="DT1265" s="1"/>
      <c r="DU1265" s="1"/>
      <c r="DV1265" s="1"/>
      <c r="DW1265" s="1"/>
    </row>
    <row r="1266" spans="1:127" ht="12.75" x14ac:dyDescent="0.2">
      <c r="A1266" s="102"/>
      <c r="B1266" s="103"/>
      <c r="C1266" s="103"/>
      <c r="D1266" s="104"/>
      <c r="E1266" s="105"/>
      <c r="F1266" s="106"/>
      <c r="G1266" s="107"/>
      <c r="H1266" s="108"/>
      <c r="I1266" s="108"/>
      <c r="J1266" s="109"/>
      <c r="K1266" s="109"/>
      <c r="L1266" s="8"/>
      <c r="M1266" s="110"/>
      <c r="N1266" s="110"/>
      <c r="O1266" s="103"/>
      <c r="P1266" s="103"/>
      <c r="Q1266" s="11"/>
      <c r="R1266" s="30"/>
      <c r="S1266" s="8"/>
      <c r="T1266" s="113"/>
      <c r="U1266" s="111"/>
      <c r="V1266" s="111"/>
      <c r="W1266" s="110"/>
      <c r="X1266" s="103"/>
      <c r="Y1266" s="103"/>
      <c r="Z1266" s="114"/>
      <c r="AA1266" s="10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4"/>
      <c r="DR1266" s="1"/>
      <c r="DS1266" s="1"/>
      <c r="DT1266" s="1"/>
      <c r="DU1266" s="1"/>
      <c r="DV1266" s="1"/>
      <c r="DW1266" s="1"/>
    </row>
    <row r="1267" spans="1:127" ht="12.75" x14ac:dyDescent="0.2">
      <c r="A1267" s="102"/>
      <c r="B1267" s="103"/>
      <c r="C1267" s="103"/>
      <c r="D1267" s="104"/>
      <c r="E1267" s="105"/>
      <c r="F1267" s="106"/>
      <c r="G1267" s="107"/>
      <c r="H1267" s="108"/>
      <c r="I1267" s="108"/>
      <c r="J1267" s="109"/>
      <c r="K1267" s="109"/>
      <c r="L1267" s="8"/>
      <c r="M1267" s="110"/>
      <c r="N1267" s="110"/>
      <c r="O1267" s="103"/>
      <c r="P1267" s="103"/>
      <c r="Q1267" s="11"/>
      <c r="R1267" s="30"/>
      <c r="S1267" s="8"/>
      <c r="T1267" s="113"/>
      <c r="U1267" s="111"/>
      <c r="V1267" s="111"/>
      <c r="W1267" s="110"/>
      <c r="X1267" s="103"/>
      <c r="Y1267" s="103"/>
      <c r="Z1267" s="114"/>
      <c r="AA1267" s="10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4"/>
      <c r="DR1267" s="1"/>
      <c r="DS1267" s="1"/>
      <c r="DT1267" s="1"/>
      <c r="DU1267" s="1"/>
      <c r="DV1267" s="1"/>
      <c r="DW1267" s="1"/>
    </row>
    <row r="1268" spans="1:127" ht="12.75" x14ac:dyDescent="0.2">
      <c r="A1268" s="102"/>
      <c r="B1268" s="103"/>
      <c r="C1268" s="103"/>
      <c r="D1268" s="104"/>
      <c r="E1268" s="105"/>
      <c r="F1268" s="106"/>
      <c r="G1268" s="107"/>
      <c r="H1268" s="108"/>
      <c r="I1268" s="108"/>
      <c r="J1268" s="109"/>
      <c r="K1268" s="109"/>
      <c r="L1268" s="8"/>
      <c r="M1268" s="110"/>
      <c r="N1268" s="110"/>
      <c r="O1268" s="103"/>
      <c r="P1268" s="103"/>
      <c r="Q1268" s="11"/>
      <c r="R1268" s="30"/>
      <c r="S1268" s="8"/>
      <c r="T1268" s="113"/>
      <c r="U1268" s="111"/>
      <c r="V1268" s="111"/>
      <c r="W1268" s="110"/>
      <c r="X1268" s="103"/>
      <c r="Y1268" s="103"/>
      <c r="Z1268" s="114"/>
      <c r="AA1268" s="10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4"/>
      <c r="DR1268" s="1"/>
      <c r="DS1268" s="1"/>
      <c r="DT1268" s="1"/>
      <c r="DU1268" s="1"/>
      <c r="DV1268" s="1"/>
      <c r="DW1268" s="1"/>
    </row>
    <row r="1269" spans="1:127" ht="12.75" x14ac:dyDescent="0.2">
      <c r="A1269" s="102"/>
      <c r="B1269" s="103"/>
      <c r="C1269" s="103"/>
      <c r="D1269" s="104"/>
      <c r="E1269" s="105"/>
      <c r="F1269" s="106"/>
      <c r="G1269" s="107"/>
      <c r="H1269" s="108"/>
      <c r="I1269" s="108"/>
      <c r="J1269" s="109"/>
      <c r="K1269" s="109"/>
      <c r="L1269" s="8"/>
      <c r="M1269" s="110"/>
      <c r="N1269" s="110"/>
      <c r="O1269" s="103"/>
      <c r="P1269" s="103"/>
      <c r="Q1269" s="11"/>
      <c r="R1269" s="30"/>
      <c r="S1269" s="8"/>
      <c r="T1269" s="113"/>
      <c r="U1269" s="111"/>
      <c r="V1269" s="111"/>
      <c r="W1269" s="110"/>
      <c r="X1269" s="103"/>
      <c r="Y1269" s="103"/>
      <c r="Z1269" s="114"/>
      <c r="AA1269" s="10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4"/>
      <c r="DR1269" s="1"/>
      <c r="DS1269" s="1"/>
      <c r="DT1269" s="1"/>
      <c r="DU1269" s="1"/>
      <c r="DV1269" s="1"/>
      <c r="DW1269" s="1"/>
    </row>
    <row r="1270" spans="1:127" ht="12.75" x14ac:dyDescent="0.2">
      <c r="A1270" s="102"/>
      <c r="B1270" s="103"/>
      <c r="C1270" s="103"/>
      <c r="D1270" s="104"/>
      <c r="E1270" s="105"/>
      <c r="F1270" s="106"/>
      <c r="G1270" s="107"/>
      <c r="H1270" s="108"/>
      <c r="I1270" s="108"/>
      <c r="J1270" s="109"/>
      <c r="K1270" s="109"/>
      <c r="L1270" s="8"/>
      <c r="M1270" s="110"/>
      <c r="N1270" s="110"/>
      <c r="O1270" s="103"/>
      <c r="P1270" s="103"/>
      <c r="Q1270" s="11"/>
      <c r="R1270" s="30"/>
      <c r="S1270" s="8"/>
      <c r="T1270" s="113"/>
      <c r="U1270" s="111"/>
      <c r="V1270" s="111"/>
      <c r="W1270" s="110"/>
      <c r="X1270" s="103"/>
      <c r="Y1270" s="103"/>
      <c r="Z1270" s="114"/>
      <c r="AA1270" s="10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4"/>
      <c r="DR1270" s="1"/>
      <c r="DS1270" s="1"/>
      <c r="DT1270" s="1"/>
      <c r="DU1270" s="1"/>
      <c r="DV1270" s="1"/>
      <c r="DW1270" s="1"/>
    </row>
    <row r="1271" spans="1:127" ht="12.75" x14ac:dyDescent="0.2">
      <c r="A1271" s="102"/>
      <c r="B1271" s="103"/>
      <c r="C1271" s="103"/>
      <c r="D1271" s="104"/>
      <c r="E1271" s="105"/>
      <c r="F1271" s="106"/>
      <c r="G1271" s="107"/>
      <c r="H1271" s="108"/>
      <c r="I1271" s="108"/>
      <c r="J1271" s="109"/>
      <c r="K1271" s="109"/>
      <c r="L1271" s="8"/>
      <c r="M1271" s="110"/>
      <c r="N1271" s="110"/>
      <c r="O1271" s="103"/>
      <c r="P1271" s="103"/>
      <c r="Q1271" s="11"/>
      <c r="R1271" s="30"/>
      <c r="S1271" s="8"/>
      <c r="T1271" s="113"/>
      <c r="U1271" s="111"/>
      <c r="V1271" s="111"/>
      <c r="W1271" s="110"/>
      <c r="X1271" s="103"/>
      <c r="Y1271" s="103"/>
      <c r="Z1271" s="114"/>
      <c r="AA1271" s="10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4"/>
      <c r="DR1271" s="1"/>
      <c r="DS1271" s="1"/>
      <c r="DT1271" s="1"/>
      <c r="DU1271" s="1"/>
      <c r="DV1271" s="1"/>
      <c r="DW1271" s="1"/>
    </row>
    <row r="1272" spans="1:127" ht="12.75" x14ac:dyDescent="0.2">
      <c r="A1272" s="102"/>
      <c r="B1272" s="103"/>
      <c r="C1272" s="103"/>
      <c r="D1272" s="104"/>
      <c r="E1272" s="105"/>
      <c r="F1272" s="106"/>
      <c r="G1272" s="107"/>
      <c r="H1272" s="108"/>
      <c r="I1272" s="108"/>
      <c r="J1272" s="109"/>
      <c r="K1272" s="109"/>
      <c r="L1272" s="8"/>
      <c r="M1272" s="110"/>
      <c r="N1272" s="110"/>
      <c r="O1272" s="103"/>
      <c r="P1272" s="103"/>
      <c r="Q1272" s="11"/>
      <c r="R1272" s="30"/>
      <c r="S1272" s="8"/>
      <c r="T1272" s="113"/>
      <c r="U1272" s="111"/>
      <c r="V1272" s="111"/>
      <c r="W1272" s="110"/>
      <c r="X1272" s="103"/>
      <c r="Y1272" s="103"/>
      <c r="Z1272" s="114"/>
      <c r="AA1272" s="10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4"/>
      <c r="DR1272" s="1"/>
      <c r="DS1272" s="1"/>
      <c r="DT1272" s="1"/>
      <c r="DU1272" s="1"/>
      <c r="DV1272" s="1"/>
      <c r="DW1272" s="1"/>
    </row>
    <row r="1273" spans="1:127" ht="12.75" x14ac:dyDescent="0.2">
      <c r="A1273" s="102"/>
      <c r="B1273" s="103"/>
      <c r="C1273" s="103"/>
      <c r="D1273" s="104"/>
      <c r="E1273" s="105"/>
      <c r="F1273" s="106"/>
      <c r="G1273" s="107"/>
      <c r="H1273" s="108"/>
      <c r="I1273" s="108"/>
      <c r="J1273" s="109"/>
      <c r="K1273" s="109"/>
      <c r="L1273" s="8"/>
      <c r="M1273" s="110"/>
      <c r="N1273" s="110"/>
      <c r="O1273" s="103"/>
      <c r="P1273" s="103"/>
      <c r="Q1273" s="11"/>
      <c r="R1273" s="30"/>
      <c r="S1273" s="8"/>
      <c r="T1273" s="113"/>
      <c r="U1273" s="111"/>
      <c r="V1273" s="111"/>
      <c r="W1273" s="110"/>
      <c r="X1273" s="103"/>
      <c r="Y1273" s="103"/>
      <c r="Z1273" s="114"/>
      <c r="AA1273" s="10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4"/>
      <c r="DR1273" s="1"/>
      <c r="DS1273" s="1"/>
      <c r="DT1273" s="1"/>
      <c r="DU1273" s="1"/>
      <c r="DV1273" s="1"/>
      <c r="DW1273" s="1"/>
    </row>
    <row r="1274" spans="1:127" ht="12.75" x14ac:dyDescent="0.2">
      <c r="A1274" s="102"/>
      <c r="B1274" s="103"/>
      <c r="C1274" s="103"/>
      <c r="D1274" s="104"/>
      <c r="E1274" s="105"/>
      <c r="F1274" s="106"/>
      <c r="G1274" s="107"/>
      <c r="H1274" s="108"/>
      <c r="I1274" s="108"/>
      <c r="J1274" s="109"/>
      <c r="K1274" s="109"/>
      <c r="L1274" s="8"/>
      <c r="M1274" s="110"/>
      <c r="N1274" s="110"/>
      <c r="O1274" s="103"/>
      <c r="P1274" s="103"/>
      <c r="Q1274" s="11"/>
      <c r="R1274" s="30"/>
      <c r="S1274" s="8"/>
      <c r="T1274" s="113"/>
      <c r="U1274" s="111"/>
      <c r="V1274" s="111"/>
      <c r="W1274" s="110"/>
      <c r="X1274" s="103"/>
      <c r="Y1274" s="103"/>
      <c r="Z1274" s="114"/>
      <c r="AA1274" s="10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4"/>
      <c r="DR1274" s="1"/>
      <c r="DS1274" s="1"/>
      <c r="DT1274" s="1"/>
      <c r="DU1274" s="1"/>
      <c r="DV1274" s="1"/>
      <c r="DW1274" s="1"/>
    </row>
    <row r="1275" spans="1:127" ht="12.75" x14ac:dyDescent="0.2">
      <c r="A1275" s="102"/>
      <c r="B1275" s="103"/>
      <c r="C1275" s="103"/>
      <c r="D1275" s="104"/>
      <c r="E1275" s="105"/>
      <c r="F1275" s="106"/>
      <c r="G1275" s="107"/>
      <c r="H1275" s="108"/>
      <c r="I1275" s="108"/>
      <c r="J1275" s="109"/>
      <c r="K1275" s="109"/>
      <c r="L1275" s="8"/>
      <c r="M1275" s="110"/>
      <c r="N1275" s="110"/>
      <c r="O1275" s="103"/>
      <c r="P1275" s="103"/>
      <c r="Q1275" s="11"/>
      <c r="R1275" s="30"/>
      <c r="S1275" s="8"/>
      <c r="T1275" s="113"/>
      <c r="U1275" s="111"/>
      <c r="V1275" s="111"/>
      <c r="W1275" s="110"/>
      <c r="X1275" s="103"/>
      <c r="Y1275" s="103"/>
      <c r="Z1275" s="114"/>
      <c r="AA1275" s="10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4"/>
      <c r="DR1275" s="1"/>
      <c r="DS1275" s="1"/>
      <c r="DT1275" s="1"/>
      <c r="DU1275" s="1"/>
      <c r="DV1275" s="1"/>
      <c r="DW1275" s="1"/>
    </row>
    <row r="1276" spans="1:127" ht="12.75" x14ac:dyDescent="0.2">
      <c r="A1276" s="102"/>
      <c r="B1276" s="103"/>
      <c r="C1276" s="103"/>
      <c r="D1276" s="104"/>
      <c r="E1276" s="105"/>
      <c r="F1276" s="106"/>
      <c r="G1276" s="107"/>
      <c r="H1276" s="108"/>
      <c r="I1276" s="108"/>
      <c r="J1276" s="109"/>
      <c r="K1276" s="109"/>
      <c r="L1276" s="8"/>
      <c r="M1276" s="110"/>
      <c r="N1276" s="110"/>
      <c r="O1276" s="103"/>
      <c r="P1276" s="103"/>
      <c r="Q1276" s="11"/>
      <c r="R1276" s="30"/>
      <c r="S1276" s="8"/>
      <c r="T1276" s="113"/>
      <c r="U1276" s="111"/>
      <c r="V1276" s="111"/>
      <c r="W1276" s="110"/>
      <c r="X1276" s="103"/>
      <c r="Y1276" s="103"/>
      <c r="Z1276" s="114"/>
      <c r="AA1276" s="10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4"/>
      <c r="DR1276" s="1"/>
      <c r="DS1276" s="1"/>
      <c r="DT1276" s="1"/>
      <c r="DU1276" s="1"/>
      <c r="DV1276" s="1"/>
      <c r="DW1276" s="1"/>
    </row>
    <row r="1277" spans="1:127" ht="12.75" x14ac:dyDescent="0.2">
      <c r="A1277" s="102"/>
      <c r="B1277" s="103"/>
      <c r="C1277" s="103"/>
      <c r="D1277" s="104"/>
      <c r="E1277" s="105"/>
      <c r="F1277" s="106"/>
      <c r="G1277" s="107"/>
      <c r="H1277" s="108"/>
      <c r="I1277" s="108"/>
      <c r="J1277" s="109"/>
      <c r="K1277" s="109"/>
      <c r="L1277" s="8"/>
      <c r="M1277" s="110"/>
      <c r="N1277" s="110"/>
      <c r="O1277" s="103"/>
      <c r="P1277" s="103"/>
      <c r="Q1277" s="11"/>
      <c r="R1277" s="30"/>
      <c r="S1277" s="8"/>
      <c r="T1277" s="113"/>
      <c r="U1277" s="111"/>
      <c r="V1277" s="111"/>
      <c r="W1277" s="110"/>
      <c r="X1277" s="103"/>
      <c r="Y1277" s="103"/>
      <c r="Z1277" s="114"/>
      <c r="AA1277" s="10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4"/>
      <c r="DR1277" s="1"/>
      <c r="DS1277" s="1"/>
      <c r="DT1277" s="1"/>
      <c r="DU1277" s="1"/>
      <c r="DV1277" s="1"/>
      <c r="DW1277" s="1"/>
    </row>
    <row r="1278" spans="1:127" ht="12.75" x14ac:dyDescent="0.2">
      <c r="A1278" s="102"/>
      <c r="B1278" s="103"/>
      <c r="C1278" s="103"/>
      <c r="D1278" s="104"/>
      <c r="E1278" s="105"/>
      <c r="F1278" s="106"/>
      <c r="G1278" s="107"/>
      <c r="H1278" s="108"/>
      <c r="I1278" s="108"/>
      <c r="J1278" s="109"/>
      <c r="K1278" s="109"/>
      <c r="L1278" s="8"/>
      <c r="M1278" s="110"/>
      <c r="N1278" s="110"/>
      <c r="O1278" s="103"/>
      <c r="P1278" s="103"/>
      <c r="Q1278" s="11"/>
      <c r="R1278" s="30"/>
      <c r="S1278" s="8"/>
      <c r="T1278" s="113"/>
      <c r="U1278" s="111"/>
      <c r="V1278" s="111"/>
      <c r="W1278" s="110"/>
      <c r="X1278" s="103"/>
      <c r="Y1278" s="103"/>
      <c r="Z1278" s="114"/>
      <c r="AA1278" s="10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4"/>
      <c r="DR1278" s="1"/>
      <c r="DS1278" s="1"/>
      <c r="DT1278" s="1"/>
      <c r="DU1278" s="1"/>
      <c r="DV1278" s="1"/>
      <c r="DW1278" s="1"/>
    </row>
    <row r="1279" spans="1:127" ht="12.75" x14ac:dyDescent="0.2">
      <c r="A1279" s="102"/>
      <c r="B1279" s="103"/>
      <c r="C1279" s="103"/>
      <c r="D1279" s="104"/>
      <c r="E1279" s="105"/>
      <c r="F1279" s="106"/>
      <c r="G1279" s="107"/>
      <c r="H1279" s="108"/>
      <c r="I1279" s="108"/>
      <c r="J1279" s="109"/>
      <c r="K1279" s="109"/>
      <c r="L1279" s="8"/>
      <c r="M1279" s="110"/>
      <c r="N1279" s="110"/>
      <c r="O1279" s="103"/>
      <c r="P1279" s="103"/>
      <c r="Q1279" s="11"/>
      <c r="R1279" s="30"/>
      <c r="S1279" s="8"/>
      <c r="T1279" s="113"/>
      <c r="U1279" s="111"/>
      <c r="V1279" s="111"/>
      <c r="W1279" s="110"/>
      <c r="X1279" s="103"/>
      <c r="Y1279" s="103"/>
      <c r="Z1279" s="114"/>
      <c r="AA1279" s="10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4"/>
      <c r="DR1279" s="1"/>
      <c r="DS1279" s="1"/>
      <c r="DT1279" s="1"/>
      <c r="DU1279" s="1"/>
      <c r="DV1279" s="1"/>
      <c r="DW1279" s="1"/>
    </row>
    <row r="1280" spans="1:127" ht="12.75" x14ac:dyDescent="0.2">
      <c r="A1280" s="102"/>
      <c r="B1280" s="103"/>
      <c r="C1280" s="103"/>
      <c r="D1280" s="104"/>
      <c r="E1280" s="105"/>
      <c r="F1280" s="106"/>
      <c r="G1280" s="107"/>
      <c r="H1280" s="108"/>
      <c r="I1280" s="108"/>
      <c r="J1280" s="109"/>
      <c r="K1280" s="109"/>
      <c r="L1280" s="8"/>
      <c r="M1280" s="110"/>
      <c r="N1280" s="110"/>
      <c r="O1280" s="103"/>
      <c r="P1280" s="103"/>
      <c r="Q1280" s="11"/>
      <c r="R1280" s="30"/>
      <c r="S1280" s="8"/>
      <c r="T1280" s="113"/>
      <c r="U1280" s="111"/>
      <c r="V1280" s="111"/>
      <c r="W1280" s="110"/>
      <c r="X1280" s="103"/>
      <c r="Y1280" s="103"/>
      <c r="Z1280" s="114"/>
      <c r="AA1280" s="10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4"/>
      <c r="DR1280" s="1"/>
      <c r="DS1280" s="1"/>
      <c r="DT1280" s="1"/>
      <c r="DU1280" s="1"/>
      <c r="DV1280" s="1"/>
      <c r="DW1280" s="1"/>
    </row>
    <row r="1281" spans="1:127" ht="12.75" x14ac:dyDescent="0.2">
      <c r="A1281" s="102"/>
      <c r="B1281" s="103"/>
      <c r="C1281" s="103"/>
      <c r="D1281" s="104"/>
      <c r="E1281" s="105"/>
      <c r="F1281" s="106"/>
      <c r="G1281" s="107"/>
      <c r="H1281" s="108"/>
      <c r="I1281" s="108"/>
      <c r="J1281" s="109"/>
      <c r="K1281" s="109"/>
      <c r="L1281" s="8"/>
      <c r="M1281" s="110"/>
      <c r="N1281" s="110"/>
      <c r="O1281" s="103"/>
      <c r="P1281" s="103"/>
      <c r="Q1281" s="11"/>
      <c r="R1281" s="30"/>
      <c r="S1281" s="8"/>
      <c r="T1281" s="113"/>
      <c r="U1281" s="111"/>
      <c r="V1281" s="111"/>
      <c r="W1281" s="110"/>
      <c r="X1281" s="103"/>
      <c r="Y1281" s="103"/>
      <c r="Z1281" s="114"/>
      <c r="AA1281" s="10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4"/>
      <c r="DR1281" s="1"/>
      <c r="DS1281" s="1"/>
      <c r="DT1281" s="1"/>
      <c r="DU1281" s="1"/>
      <c r="DV1281" s="1"/>
      <c r="DW1281" s="1"/>
    </row>
    <row r="1282" spans="1:127" ht="12.75" x14ac:dyDescent="0.2">
      <c r="A1282" s="102"/>
      <c r="B1282" s="103"/>
      <c r="C1282" s="103"/>
      <c r="D1282" s="104"/>
      <c r="E1282" s="105"/>
      <c r="F1282" s="106"/>
      <c r="G1282" s="107"/>
      <c r="H1282" s="108"/>
      <c r="I1282" s="108"/>
      <c r="J1282" s="109"/>
      <c r="K1282" s="109"/>
      <c r="L1282" s="8"/>
      <c r="M1282" s="110"/>
      <c r="N1282" s="110"/>
      <c r="O1282" s="103"/>
      <c r="P1282" s="103"/>
      <c r="Q1282" s="11"/>
      <c r="R1282" s="30"/>
      <c r="S1282" s="8"/>
      <c r="T1282" s="113"/>
      <c r="U1282" s="111"/>
      <c r="V1282" s="111"/>
      <c r="W1282" s="110"/>
      <c r="X1282" s="103"/>
      <c r="Y1282" s="103"/>
      <c r="Z1282" s="114"/>
      <c r="AA1282" s="10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4"/>
      <c r="DR1282" s="1"/>
      <c r="DS1282" s="1"/>
      <c r="DT1282" s="1"/>
      <c r="DU1282" s="1"/>
      <c r="DV1282" s="1"/>
      <c r="DW1282" s="1"/>
    </row>
    <row r="1283" spans="1:127" ht="12.75" x14ac:dyDescent="0.2">
      <c r="A1283" s="102"/>
      <c r="B1283" s="103"/>
      <c r="C1283" s="103"/>
      <c r="D1283" s="104"/>
      <c r="E1283" s="105"/>
      <c r="F1283" s="106"/>
      <c r="G1283" s="107"/>
      <c r="H1283" s="108"/>
      <c r="I1283" s="108"/>
      <c r="J1283" s="109"/>
      <c r="K1283" s="109"/>
      <c r="L1283" s="8"/>
      <c r="M1283" s="110"/>
      <c r="N1283" s="110"/>
      <c r="O1283" s="103"/>
      <c r="P1283" s="103"/>
      <c r="Q1283" s="11"/>
      <c r="R1283" s="30"/>
      <c r="S1283" s="8"/>
      <c r="T1283" s="113"/>
      <c r="U1283" s="111"/>
      <c r="V1283" s="111"/>
      <c r="W1283" s="110"/>
      <c r="X1283" s="103"/>
      <c r="Y1283" s="103"/>
      <c r="Z1283" s="114"/>
      <c r="AA1283" s="10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4"/>
      <c r="DR1283" s="1"/>
      <c r="DS1283" s="1"/>
      <c r="DT1283" s="1"/>
      <c r="DU1283" s="1"/>
      <c r="DV1283" s="1"/>
      <c r="DW1283" s="1"/>
    </row>
    <row r="1284" spans="1:127" ht="12.75" x14ac:dyDescent="0.2">
      <c r="A1284" s="102"/>
      <c r="B1284" s="103"/>
      <c r="C1284" s="103"/>
      <c r="D1284" s="104"/>
      <c r="E1284" s="105"/>
      <c r="F1284" s="106"/>
      <c r="G1284" s="107"/>
      <c r="H1284" s="108"/>
      <c r="I1284" s="108"/>
      <c r="J1284" s="109"/>
      <c r="K1284" s="109"/>
      <c r="L1284" s="8"/>
      <c r="M1284" s="110"/>
      <c r="N1284" s="110"/>
      <c r="O1284" s="103"/>
      <c r="P1284" s="103"/>
      <c r="Q1284" s="11"/>
      <c r="R1284" s="30"/>
      <c r="S1284" s="8"/>
      <c r="T1284" s="113"/>
      <c r="U1284" s="111"/>
      <c r="V1284" s="111"/>
      <c r="W1284" s="110"/>
      <c r="X1284" s="103"/>
      <c r="Y1284" s="103"/>
      <c r="Z1284" s="114"/>
      <c r="AA1284" s="10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4"/>
      <c r="DR1284" s="1"/>
      <c r="DS1284" s="1"/>
      <c r="DT1284" s="1"/>
      <c r="DU1284" s="1"/>
      <c r="DV1284" s="1"/>
      <c r="DW1284" s="1"/>
    </row>
    <row r="1285" spans="1:127" ht="12.75" x14ac:dyDescent="0.2">
      <c r="A1285" s="102"/>
      <c r="B1285" s="103"/>
      <c r="C1285" s="103"/>
      <c r="D1285" s="104"/>
      <c r="E1285" s="105"/>
      <c r="F1285" s="106"/>
      <c r="G1285" s="107"/>
      <c r="H1285" s="108"/>
      <c r="I1285" s="108"/>
      <c r="J1285" s="109"/>
      <c r="K1285" s="109"/>
      <c r="L1285" s="8"/>
      <c r="M1285" s="110"/>
      <c r="N1285" s="110"/>
      <c r="O1285" s="103"/>
      <c r="P1285" s="103"/>
      <c r="Q1285" s="11"/>
      <c r="R1285" s="30"/>
      <c r="S1285" s="8"/>
      <c r="T1285" s="113"/>
      <c r="U1285" s="111"/>
      <c r="V1285" s="111"/>
      <c r="W1285" s="110"/>
      <c r="X1285" s="103"/>
      <c r="Y1285" s="103"/>
      <c r="Z1285" s="114"/>
      <c r="AA1285" s="10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4"/>
      <c r="DR1285" s="1"/>
      <c r="DS1285" s="1"/>
      <c r="DT1285" s="1"/>
      <c r="DU1285" s="1"/>
      <c r="DV1285" s="1"/>
      <c r="DW1285" s="1"/>
    </row>
    <row r="1286" spans="1:127" ht="12.75" x14ac:dyDescent="0.2">
      <c r="A1286" s="102"/>
      <c r="B1286" s="103"/>
      <c r="C1286" s="103"/>
      <c r="D1286" s="104"/>
      <c r="E1286" s="105"/>
      <c r="F1286" s="106"/>
      <c r="G1286" s="107"/>
      <c r="H1286" s="108"/>
      <c r="I1286" s="108"/>
      <c r="J1286" s="109"/>
      <c r="K1286" s="109"/>
      <c r="L1286" s="8"/>
      <c r="M1286" s="110"/>
      <c r="N1286" s="110"/>
      <c r="O1286" s="103"/>
      <c r="P1286" s="103"/>
      <c r="Q1286" s="11"/>
      <c r="R1286" s="30"/>
      <c r="S1286" s="8"/>
      <c r="T1286" s="113"/>
      <c r="U1286" s="111"/>
      <c r="V1286" s="111"/>
      <c r="W1286" s="110"/>
      <c r="X1286" s="103"/>
      <c r="Y1286" s="103"/>
      <c r="Z1286" s="114"/>
      <c r="AA1286" s="10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4"/>
      <c r="DR1286" s="1"/>
      <c r="DS1286" s="1"/>
      <c r="DT1286" s="1"/>
      <c r="DU1286" s="1"/>
      <c r="DV1286" s="1"/>
      <c r="DW1286" s="1"/>
    </row>
    <row r="1287" spans="1:127" ht="12.75" x14ac:dyDescent="0.2">
      <c r="A1287" s="102"/>
      <c r="B1287" s="103"/>
      <c r="C1287" s="103"/>
      <c r="D1287" s="104"/>
      <c r="E1287" s="105"/>
      <c r="F1287" s="106"/>
      <c r="G1287" s="107"/>
      <c r="H1287" s="108"/>
      <c r="I1287" s="108"/>
      <c r="J1287" s="109"/>
      <c r="K1287" s="109"/>
      <c r="L1287" s="8"/>
      <c r="M1287" s="110"/>
      <c r="N1287" s="110"/>
      <c r="O1287" s="103"/>
      <c r="P1287" s="103"/>
      <c r="Q1287" s="11"/>
      <c r="R1287" s="30"/>
      <c r="S1287" s="8"/>
      <c r="T1287" s="113"/>
      <c r="U1287" s="111"/>
      <c r="V1287" s="111"/>
      <c r="W1287" s="110"/>
      <c r="X1287" s="103"/>
      <c r="Y1287" s="103"/>
      <c r="Z1287" s="114"/>
      <c r="AA1287" s="10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4"/>
      <c r="DR1287" s="1"/>
      <c r="DS1287" s="1"/>
      <c r="DT1287" s="1"/>
      <c r="DU1287" s="1"/>
      <c r="DV1287" s="1"/>
      <c r="DW1287" s="1"/>
    </row>
    <row r="1288" spans="1:127" ht="12.75" x14ac:dyDescent="0.2">
      <c r="A1288" s="102"/>
      <c r="B1288" s="103"/>
      <c r="C1288" s="103"/>
      <c r="D1288" s="104"/>
      <c r="E1288" s="105"/>
      <c r="F1288" s="106"/>
      <c r="G1288" s="107"/>
      <c r="H1288" s="108"/>
      <c r="I1288" s="108"/>
      <c r="J1288" s="109"/>
      <c r="K1288" s="109"/>
      <c r="L1288" s="8"/>
      <c r="M1288" s="110"/>
      <c r="N1288" s="110"/>
      <c r="O1288" s="103"/>
      <c r="P1288" s="103"/>
      <c r="Q1288" s="11"/>
      <c r="R1288" s="30"/>
      <c r="S1288" s="8"/>
      <c r="T1288" s="113"/>
      <c r="U1288" s="111"/>
      <c r="V1288" s="111"/>
      <c r="W1288" s="110"/>
      <c r="X1288" s="103"/>
      <c r="Y1288" s="103"/>
      <c r="Z1288" s="114"/>
      <c r="AA1288" s="10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4"/>
      <c r="DR1288" s="1"/>
      <c r="DS1288" s="1"/>
      <c r="DT1288" s="1"/>
      <c r="DU1288" s="1"/>
      <c r="DV1288" s="1"/>
      <c r="DW1288" s="1"/>
    </row>
    <row r="1289" spans="1:127" ht="12.75" x14ac:dyDescent="0.2">
      <c r="A1289" s="102"/>
      <c r="B1289" s="103"/>
      <c r="C1289" s="103"/>
      <c r="D1289" s="104"/>
      <c r="E1289" s="105"/>
      <c r="F1289" s="106"/>
      <c r="G1289" s="107"/>
      <c r="H1289" s="108"/>
      <c r="I1289" s="108"/>
      <c r="J1289" s="109"/>
      <c r="K1289" s="109"/>
      <c r="L1289" s="8"/>
      <c r="M1289" s="110"/>
      <c r="N1289" s="110"/>
      <c r="O1289" s="103"/>
      <c r="P1289" s="103"/>
      <c r="Q1289" s="11"/>
      <c r="R1289" s="30"/>
      <c r="S1289" s="8"/>
      <c r="T1289" s="113"/>
      <c r="U1289" s="111"/>
      <c r="V1289" s="111"/>
      <c r="W1289" s="110"/>
      <c r="X1289" s="103"/>
      <c r="Y1289" s="103"/>
      <c r="Z1289" s="114"/>
      <c r="AA1289" s="10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4"/>
      <c r="DR1289" s="1"/>
      <c r="DS1289" s="1"/>
      <c r="DT1289" s="1"/>
      <c r="DU1289" s="1"/>
      <c r="DV1289" s="1"/>
      <c r="DW1289" s="1"/>
    </row>
    <row r="1290" spans="1:127" ht="12.75" x14ac:dyDescent="0.2">
      <c r="A1290" s="102"/>
      <c r="B1290" s="103"/>
      <c r="C1290" s="103"/>
      <c r="D1290" s="104"/>
      <c r="E1290" s="105"/>
      <c r="F1290" s="106"/>
      <c r="G1290" s="107"/>
      <c r="H1290" s="108"/>
      <c r="I1290" s="108"/>
      <c r="J1290" s="109"/>
      <c r="K1290" s="109"/>
      <c r="L1290" s="8"/>
      <c r="M1290" s="110"/>
      <c r="N1290" s="110"/>
      <c r="O1290" s="103"/>
      <c r="P1290" s="103"/>
      <c r="Q1290" s="11"/>
      <c r="R1290" s="30"/>
      <c r="S1290" s="8"/>
      <c r="T1290" s="113"/>
      <c r="U1290" s="111"/>
      <c r="V1290" s="111"/>
      <c r="W1290" s="110"/>
      <c r="X1290" s="103"/>
      <c r="Y1290" s="103"/>
      <c r="Z1290" s="114"/>
      <c r="AA1290" s="10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4"/>
      <c r="DR1290" s="1"/>
      <c r="DS1290" s="1"/>
      <c r="DT1290" s="1"/>
      <c r="DU1290" s="1"/>
      <c r="DV1290" s="1"/>
      <c r="DW1290" s="1"/>
    </row>
    <row r="1291" spans="1:127" ht="12.75" x14ac:dyDescent="0.2">
      <c r="A1291" s="102"/>
      <c r="B1291" s="103"/>
      <c r="C1291" s="103"/>
      <c r="D1291" s="104"/>
      <c r="E1291" s="105"/>
      <c r="F1291" s="106"/>
      <c r="G1291" s="107"/>
      <c r="H1291" s="108"/>
      <c r="I1291" s="108"/>
      <c r="J1291" s="109"/>
      <c r="K1291" s="109"/>
      <c r="L1291" s="8"/>
      <c r="M1291" s="110"/>
      <c r="N1291" s="110"/>
      <c r="O1291" s="103"/>
      <c r="P1291" s="103"/>
      <c r="Q1291" s="11"/>
      <c r="R1291" s="30"/>
      <c r="S1291" s="8"/>
      <c r="T1291" s="113"/>
      <c r="U1291" s="111"/>
      <c r="V1291" s="111"/>
      <c r="W1291" s="110"/>
      <c r="X1291" s="103"/>
      <c r="Y1291" s="103"/>
      <c r="Z1291" s="114"/>
      <c r="AA1291" s="10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4"/>
      <c r="DR1291" s="1"/>
      <c r="DS1291" s="1"/>
      <c r="DT1291" s="1"/>
      <c r="DU1291" s="1"/>
      <c r="DV1291" s="1"/>
      <c r="DW1291" s="1"/>
    </row>
    <row r="1292" spans="1:127" ht="12.75" x14ac:dyDescent="0.2">
      <c r="A1292" s="102"/>
      <c r="B1292" s="103"/>
      <c r="C1292" s="103"/>
      <c r="D1292" s="104"/>
      <c r="E1292" s="105"/>
      <c r="F1292" s="106"/>
      <c r="G1292" s="107"/>
      <c r="H1292" s="108"/>
      <c r="I1292" s="108"/>
      <c r="J1292" s="109"/>
      <c r="K1292" s="109"/>
      <c r="L1292" s="8"/>
      <c r="M1292" s="110"/>
      <c r="N1292" s="110"/>
      <c r="O1292" s="103"/>
      <c r="P1292" s="103"/>
      <c r="Q1292" s="11"/>
      <c r="R1292" s="30"/>
      <c r="S1292" s="8"/>
      <c r="T1292" s="113"/>
      <c r="U1292" s="111"/>
      <c r="V1292" s="111"/>
      <c r="W1292" s="110"/>
      <c r="X1292" s="103"/>
      <c r="Y1292" s="103"/>
      <c r="Z1292" s="114"/>
      <c r="AA1292" s="10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4"/>
      <c r="DR1292" s="1"/>
      <c r="DS1292" s="1"/>
      <c r="DT1292" s="1"/>
      <c r="DU1292" s="1"/>
      <c r="DV1292" s="1"/>
      <c r="DW1292" s="1"/>
    </row>
    <row r="1293" spans="1:127" ht="12.75" x14ac:dyDescent="0.2">
      <c r="A1293" s="102"/>
      <c r="B1293" s="103"/>
      <c r="C1293" s="103"/>
      <c r="D1293" s="104"/>
      <c r="E1293" s="105"/>
      <c r="F1293" s="106"/>
      <c r="G1293" s="107"/>
      <c r="H1293" s="108"/>
      <c r="I1293" s="108"/>
      <c r="J1293" s="109"/>
      <c r="K1293" s="109"/>
      <c r="L1293" s="8"/>
      <c r="M1293" s="110"/>
      <c r="N1293" s="110"/>
      <c r="O1293" s="103"/>
      <c r="P1293" s="103"/>
      <c r="Q1293" s="11"/>
      <c r="R1293" s="30"/>
      <c r="S1293" s="8"/>
      <c r="T1293" s="113"/>
      <c r="U1293" s="111"/>
      <c r="V1293" s="111"/>
      <c r="W1293" s="110"/>
      <c r="X1293" s="103"/>
      <c r="Y1293" s="103"/>
      <c r="Z1293" s="114"/>
      <c r="AA1293" s="10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4"/>
      <c r="DR1293" s="1"/>
      <c r="DS1293" s="1"/>
      <c r="DT1293" s="1"/>
      <c r="DU1293" s="1"/>
      <c r="DV1293" s="1"/>
      <c r="DW1293" s="1"/>
    </row>
    <row r="1294" spans="1:127" ht="12.75" x14ac:dyDescent="0.2">
      <c r="A1294" s="102"/>
      <c r="B1294" s="103"/>
      <c r="C1294" s="103"/>
      <c r="D1294" s="104"/>
      <c r="E1294" s="105"/>
      <c r="F1294" s="106"/>
      <c r="G1294" s="107"/>
      <c r="H1294" s="108"/>
      <c r="I1294" s="108"/>
      <c r="J1294" s="109"/>
      <c r="K1294" s="109"/>
      <c r="L1294" s="8"/>
      <c r="M1294" s="110"/>
      <c r="N1294" s="110"/>
      <c r="O1294" s="103"/>
      <c r="P1294" s="103"/>
      <c r="Q1294" s="11"/>
      <c r="R1294" s="30"/>
      <c r="S1294" s="8"/>
      <c r="T1294" s="113"/>
      <c r="U1294" s="111"/>
      <c r="V1294" s="111"/>
      <c r="W1294" s="110"/>
      <c r="X1294" s="103"/>
      <c r="Y1294" s="103"/>
      <c r="Z1294" s="114"/>
      <c r="AA1294" s="10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4"/>
      <c r="DR1294" s="1"/>
      <c r="DS1294" s="1"/>
      <c r="DT1294" s="1"/>
      <c r="DU1294" s="1"/>
      <c r="DV1294" s="1"/>
      <c r="DW1294" s="1"/>
    </row>
    <row r="1295" spans="1:127" ht="12.75" x14ac:dyDescent="0.2">
      <c r="A1295" s="102"/>
      <c r="B1295" s="103"/>
      <c r="C1295" s="103"/>
      <c r="D1295" s="104"/>
      <c r="E1295" s="105"/>
      <c r="F1295" s="106"/>
      <c r="G1295" s="107"/>
      <c r="H1295" s="108"/>
      <c r="I1295" s="108"/>
      <c r="J1295" s="109"/>
      <c r="K1295" s="109"/>
      <c r="L1295" s="8"/>
      <c r="M1295" s="110"/>
      <c r="N1295" s="110"/>
      <c r="O1295" s="103"/>
      <c r="P1295" s="103"/>
      <c r="Q1295" s="11"/>
      <c r="R1295" s="30"/>
      <c r="S1295" s="8"/>
      <c r="T1295" s="113"/>
      <c r="U1295" s="111"/>
      <c r="V1295" s="111"/>
      <c r="W1295" s="110"/>
      <c r="X1295" s="103"/>
      <c r="Y1295" s="103"/>
      <c r="Z1295" s="114"/>
      <c r="AA1295" s="10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4"/>
      <c r="DR1295" s="1"/>
      <c r="DS1295" s="1"/>
      <c r="DT1295" s="1"/>
      <c r="DU1295" s="1"/>
      <c r="DV1295" s="1"/>
      <c r="DW1295" s="1"/>
    </row>
    <row r="1296" spans="1:127" ht="12.75" x14ac:dyDescent="0.2">
      <c r="A1296" s="102"/>
      <c r="B1296" s="103"/>
      <c r="C1296" s="103"/>
      <c r="D1296" s="104"/>
      <c r="E1296" s="105"/>
      <c r="F1296" s="106"/>
      <c r="G1296" s="107"/>
      <c r="H1296" s="108"/>
      <c r="I1296" s="108"/>
      <c r="J1296" s="109"/>
      <c r="K1296" s="109"/>
      <c r="L1296" s="8"/>
      <c r="M1296" s="110"/>
      <c r="N1296" s="110"/>
      <c r="O1296" s="103"/>
      <c r="P1296" s="103"/>
      <c r="Q1296" s="11"/>
      <c r="R1296" s="30"/>
      <c r="S1296" s="8"/>
      <c r="T1296" s="113"/>
      <c r="U1296" s="111"/>
      <c r="V1296" s="111"/>
      <c r="W1296" s="110"/>
      <c r="X1296" s="103"/>
      <c r="Y1296" s="103"/>
      <c r="Z1296" s="114"/>
      <c r="AA1296" s="10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4"/>
      <c r="DR1296" s="1"/>
      <c r="DS1296" s="1"/>
      <c r="DT1296" s="1"/>
      <c r="DU1296" s="1"/>
      <c r="DV1296" s="1"/>
      <c r="DW1296" s="1"/>
    </row>
    <row r="1297" spans="1:127" ht="12.75" x14ac:dyDescent="0.2">
      <c r="A1297" s="102"/>
      <c r="B1297" s="103"/>
      <c r="C1297" s="103"/>
      <c r="D1297" s="104"/>
      <c r="E1297" s="105"/>
      <c r="F1297" s="106"/>
      <c r="G1297" s="107"/>
      <c r="H1297" s="108"/>
      <c r="I1297" s="108"/>
      <c r="J1297" s="109"/>
      <c r="K1297" s="109"/>
      <c r="L1297" s="8"/>
      <c r="M1297" s="110"/>
      <c r="N1297" s="110"/>
      <c r="O1297" s="103"/>
      <c r="P1297" s="103"/>
      <c r="Q1297" s="11"/>
      <c r="R1297" s="30"/>
      <c r="S1297" s="8"/>
      <c r="T1297" s="113"/>
      <c r="U1297" s="111"/>
      <c r="V1297" s="111"/>
      <c r="W1297" s="110"/>
      <c r="X1297" s="103"/>
      <c r="Y1297" s="103"/>
      <c r="Z1297" s="114"/>
      <c r="AA1297" s="10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4"/>
      <c r="DR1297" s="1"/>
      <c r="DS1297" s="1"/>
      <c r="DT1297" s="1"/>
      <c r="DU1297" s="1"/>
      <c r="DV1297" s="1"/>
      <c r="DW1297" s="1"/>
    </row>
    <row r="1298" spans="1:127" ht="12.75" x14ac:dyDescent="0.2">
      <c r="A1298" s="102"/>
      <c r="B1298" s="103"/>
      <c r="C1298" s="103"/>
      <c r="D1298" s="104"/>
      <c r="E1298" s="105"/>
      <c r="F1298" s="106"/>
      <c r="G1298" s="107"/>
      <c r="H1298" s="108"/>
      <c r="I1298" s="108"/>
      <c r="J1298" s="109"/>
      <c r="K1298" s="109"/>
      <c r="L1298" s="8"/>
      <c r="M1298" s="110"/>
      <c r="N1298" s="110"/>
      <c r="O1298" s="103"/>
      <c r="P1298" s="103"/>
      <c r="Q1298" s="11"/>
      <c r="R1298" s="30"/>
      <c r="S1298" s="8"/>
      <c r="T1298" s="113"/>
      <c r="U1298" s="111"/>
      <c r="V1298" s="111"/>
      <c r="W1298" s="110"/>
      <c r="X1298" s="103"/>
      <c r="Y1298" s="103"/>
      <c r="Z1298" s="114"/>
      <c r="AA1298" s="10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4"/>
      <c r="DR1298" s="1"/>
      <c r="DS1298" s="1"/>
      <c r="DT1298" s="1"/>
      <c r="DU1298" s="1"/>
      <c r="DV1298" s="1"/>
      <c r="DW1298" s="1"/>
    </row>
    <row r="1299" spans="1:127" ht="12.75" x14ac:dyDescent="0.2">
      <c r="A1299" s="102"/>
      <c r="B1299" s="103"/>
      <c r="C1299" s="103"/>
      <c r="D1299" s="104"/>
      <c r="E1299" s="105"/>
      <c r="F1299" s="106"/>
      <c r="G1299" s="107"/>
      <c r="H1299" s="108"/>
      <c r="I1299" s="108"/>
      <c r="J1299" s="109"/>
      <c r="K1299" s="109"/>
      <c r="L1299" s="8"/>
      <c r="M1299" s="110"/>
      <c r="N1299" s="110"/>
      <c r="O1299" s="103"/>
      <c r="P1299" s="103"/>
      <c r="Q1299" s="11"/>
      <c r="R1299" s="30"/>
      <c r="S1299" s="8"/>
      <c r="T1299" s="113"/>
      <c r="U1299" s="111"/>
      <c r="V1299" s="111"/>
      <c r="W1299" s="110"/>
      <c r="X1299" s="103"/>
      <c r="Y1299" s="103"/>
      <c r="Z1299" s="114"/>
      <c r="AA1299" s="10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4"/>
      <c r="DR1299" s="1"/>
      <c r="DS1299" s="1"/>
      <c r="DT1299" s="1"/>
      <c r="DU1299" s="1"/>
      <c r="DV1299" s="1"/>
      <c r="DW1299" s="1"/>
    </row>
    <row r="1300" spans="1:127" ht="12.75" x14ac:dyDescent="0.2">
      <c r="A1300" s="102"/>
      <c r="B1300" s="103"/>
      <c r="C1300" s="103"/>
      <c r="D1300" s="104"/>
      <c r="E1300" s="105"/>
      <c r="F1300" s="106"/>
      <c r="G1300" s="107"/>
      <c r="H1300" s="108"/>
      <c r="I1300" s="108"/>
      <c r="J1300" s="109"/>
      <c r="K1300" s="109"/>
      <c r="L1300" s="8"/>
      <c r="M1300" s="110"/>
      <c r="N1300" s="110"/>
      <c r="O1300" s="103"/>
      <c r="P1300" s="103"/>
      <c r="Q1300" s="11"/>
      <c r="R1300" s="30"/>
      <c r="S1300" s="8"/>
      <c r="T1300" s="113"/>
      <c r="U1300" s="111"/>
      <c r="V1300" s="111"/>
      <c r="W1300" s="110"/>
      <c r="X1300" s="103"/>
      <c r="Y1300" s="103"/>
      <c r="Z1300" s="114"/>
      <c r="AA1300" s="10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4"/>
      <c r="DR1300" s="1"/>
      <c r="DS1300" s="1"/>
      <c r="DT1300" s="1"/>
      <c r="DU1300" s="1"/>
      <c r="DV1300" s="1"/>
      <c r="DW1300" s="1"/>
    </row>
    <row r="1301" spans="1:127" ht="12.75" x14ac:dyDescent="0.2">
      <c r="A1301" s="102"/>
      <c r="B1301" s="103"/>
      <c r="C1301" s="103"/>
      <c r="D1301" s="104"/>
      <c r="E1301" s="105"/>
      <c r="F1301" s="106"/>
      <c r="G1301" s="107"/>
      <c r="H1301" s="108"/>
      <c r="I1301" s="108"/>
      <c r="J1301" s="109"/>
      <c r="K1301" s="109"/>
      <c r="L1301" s="8"/>
      <c r="M1301" s="110"/>
      <c r="N1301" s="110"/>
      <c r="O1301" s="103"/>
      <c r="P1301" s="103"/>
      <c r="Q1301" s="11"/>
      <c r="R1301" s="30"/>
      <c r="S1301" s="8"/>
      <c r="T1301" s="113"/>
      <c r="U1301" s="111"/>
      <c r="V1301" s="111"/>
      <c r="W1301" s="110"/>
      <c r="X1301" s="103"/>
      <c r="Y1301" s="103"/>
      <c r="Z1301" s="114"/>
      <c r="AA1301" s="10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4"/>
      <c r="DR1301" s="1"/>
      <c r="DS1301" s="1"/>
      <c r="DT1301" s="1"/>
      <c r="DU1301" s="1"/>
      <c r="DV1301" s="1"/>
      <c r="DW1301" s="1"/>
    </row>
    <row r="1302" spans="1:127" ht="12.75" x14ac:dyDescent="0.2">
      <c r="A1302" s="102"/>
      <c r="B1302" s="103"/>
      <c r="C1302" s="103"/>
      <c r="D1302" s="104"/>
      <c r="E1302" s="105"/>
      <c r="F1302" s="106"/>
      <c r="G1302" s="107"/>
      <c r="H1302" s="108"/>
      <c r="I1302" s="108"/>
      <c r="J1302" s="109"/>
      <c r="K1302" s="109"/>
      <c r="L1302" s="8"/>
      <c r="M1302" s="110"/>
      <c r="N1302" s="110"/>
      <c r="O1302" s="103"/>
      <c r="P1302" s="103"/>
      <c r="Q1302" s="11"/>
      <c r="R1302" s="30"/>
      <c r="S1302" s="8"/>
      <c r="T1302" s="113"/>
      <c r="U1302" s="111"/>
      <c r="V1302" s="111"/>
      <c r="W1302" s="110"/>
      <c r="X1302" s="103"/>
      <c r="Y1302" s="103"/>
      <c r="Z1302" s="114"/>
      <c r="AA1302" s="10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4"/>
      <c r="DR1302" s="1"/>
      <c r="DS1302" s="1"/>
      <c r="DT1302" s="1"/>
      <c r="DU1302" s="1"/>
      <c r="DV1302" s="1"/>
      <c r="DW1302" s="1"/>
    </row>
    <row r="1303" spans="1:127" ht="12.75" x14ac:dyDescent="0.2">
      <c r="A1303" s="102"/>
      <c r="B1303" s="103"/>
      <c r="C1303" s="103"/>
      <c r="D1303" s="104"/>
      <c r="E1303" s="105"/>
      <c r="F1303" s="106"/>
      <c r="G1303" s="107"/>
      <c r="H1303" s="108"/>
      <c r="I1303" s="108"/>
      <c r="J1303" s="109"/>
      <c r="K1303" s="109"/>
      <c r="L1303" s="8"/>
      <c r="M1303" s="110"/>
      <c r="N1303" s="110"/>
      <c r="O1303" s="103"/>
      <c r="P1303" s="103"/>
      <c r="Q1303" s="11"/>
      <c r="R1303" s="30"/>
      <c r="S1303" s="8"/>
      <c r="T1303" s="113"/>
      <c r="U1303" s="111"/>
      <c r="V1303" s="111"/>
      <c r="W1303" s="110"/>
      <c r="X1303" s="103"/>
      <c r="Y1303" s="103"/>
      <c r="Z1303" s="114"/>
      <c r="AA1303" s="10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4"/>
      <c r="DR1303" s="1"/>
      <c r="DS1303" s="1"/>
      <c r="DT1303" s="1"/>
      <c r="DU1303" s="1"/>
      <c r="DV1303" s="1"/>
      <c r="DW1303" s="1"/>
    </row>
    <row r="1304" spans="1:127" ht="12.75" x14ac:dyDescent="0.2">
      <c r="A1304" s="102"/>
      <c r="B1304" s="103"/>
      <c r="C1304" s="103"/>
      <c r="D1304" s="104"/>
      <c r="E1304" s="105"/>
      <c r="F1304" s="106"/>
      <c r="G1304" s="107"/>
      <c r="H1304" s="108"/>
      <c r="I1304" s="108"/>
      <c r="J1304" s="109"/>
      <c r="K1304" s="109"/>
      <c r="L1304" s="8"/>
      <c r="M1304" s="110"/>
      <c r="N1304" s="110"/>
      <c r="O1304" s="103"/>
      <c r="P1304" s="103"/>
      <c r="Q1304" s="11"/>
      <c r="R1304" s="30"/>
      <c r="S1304" s="8"/>
      <c r="T1304" s="113"/>
      <c r="U1304" s="111"/>
      <c r="V1304" s="111"/>
      <c r="W1304" s="110"/>
      <c r="X1304" s="103"/>
      <c r="Y1304" s="103"/>
      <c r="Z1304" s="114"/>
      <c r="AA1304" s="10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4"/>
      <c r="DR1304" s="1"/>
      <c r="DS1304" s="1"/>
      <c r="DT1304" s="1"/>
      <c r="DU1304" s="1"/>
      <c r="DV1304" s="1"/>
      <c r="DW1304" s="1"/>
    </row>
    <row r="1305" spans="1:127" ht="12.75" x14ac:dyDescent="0.2">
      <c r="A1305" s="102"/>
      <c r="B1305" s="103"/>
      <c r="C1305" s="103"/>
      <c r="D1305" s="104"/>
      <c r="E1305" s="105"/>
      <c r="F1305" s="106"/>
      <c r="G1305" s="107"/>
      <c r="H1305" s="108"/>
      <c r="I1305" s="108"/>
      <c r="J1305" s="109"/>
      <c r="K1305" s="109"/>
      <c r="L1305" s="8"/>
      <c r="M1305" s="110"/>
      <c r="N1305" s="110"/>
      <c r="O1305" s="103"/>
      <c r="P1305" s="103"/>
      <c r="Q1305" s="11"/>
      <c r="R1305" s="30"/>
      <c r="S1305" s="8"/>
      <c r="T1305" s="113"/>
      <c r="U1305" s="111"/>
      <c r="V1305" s="111"/>
      <c r="W1305" s="110"/>
      <c r="X1305" s="103"/>
      <c r="Y1305" s="103"/>
      <c r="Z1305" s="114"/>
      <c r="AA1305" s="10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4"/>
      <c r="DR1305" s="1"/>
      <c r="DS1305" s="1"/>
      <c r="DT1305" s="1"/>
      <c r="DU1305" s="1"/>
      <c r="DV1305" s="1"/>
      <c r="DW1305" s="1"/>
    </row>
    <row r="1306" spans="1:127" ht="12.75" x14ac:dyDescent="0.2">
      <c r="A1306" s="102"/>
      <c r="B1306" s="103"/>
      <c r="C1306" s="103"/>
      <c r="D1306" s="104"/>
      <c r="E1306" s="105"/>
      <c r="F1306" s="106"/>
      <c r="G1306" s="107"/>
      <c r="H1306" s="108"/>
      <c r="I1306" s="108"/>
      <c r="J1306" s="109"/>
      <c r="K1306" s="109"/>
      <c r="L1306" s="8"/>
      <c r="M1306" s="110"/>
      <c r="N1306" s="110"/>
      <c r="O1306" s="103"/>
      <c r="P1306" s="103"/>
      <c r="Q1306" s="11"/>
      <c r="R1306" s="30"/>
      <c r="S1306" s="8"/>
      <c r="T1306" s="113"/>
      <c r="U1306" s="111"/>
      <c r="V1306" s="111"/>
      <c r="W1306" s="110"/>
      <c r="X1306" s="103"/>
      <c r="Y1306" s="103"/>
      <c r="Z1306" s="114"/>
      <c r="AA1306" s="10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4"/>
      <c r="DR1306" s="1"/>
      <c r="DS1306" s="1"/>
      <c r="DT1306" s="1"/>
      <c r="DU1306" s="1"/>
      <c r="DV1306" s="1"/>
      <c r="DW1306" s="1"/>
    </row>
    <row r="1307" spans="1:127" ht="12.75" x14ac:dyDescent="0.2">
      <c r="A1307" s="102"/>
      <c r="B1307" s="103"/>
      <c r="C1307" s="103"/>
      <c r="D1307" s="104"/>
      <c r="E1307" s="105"/>
      <c r="F1307" s="106"/>
      <c r="G1307" s="107"/>
      <c r="H1307" s="108"/>
      <c r="I1307" s="108"/>
      <c r="J1307" s="109"/>
      <c r="K1307" s="109"/>
      <c r="L1307" s="8"/>
      <c r="M1307" s="110"/>
      <c r="N1307" s="110"/>
      <c r="O1307" s="103"/>
      <c r="P1307" s="103"/>
      <c r="Q1307" s="11"/>
      <c r="R1307" s="30"/>
      <c r="S1307" s="8"/>
      <c r="T1307" s="113"/>
      <c r="U1307" s="111"/>
      <c r="V1307" s="111"/>
      <c r="W1307" s="110"/>
      <c r="X1307" s="103"/>
      <c r="Y1307" s="103"/>
      <c r="Z1307" s="114"/>
      <c r="AA1307" s="10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4"/>
      <c r="DR1307" s="1"/>
      <c r="DS1307" s="1"/>
      <c r="DT1307" s="1"/>
      <c r="DU1307" s="1"/>
      <c r="DV1307" s="1"/>
      <c r="DW1307" s="1"/>
    </row>
    <row r="1308" spans="1:127" ht="12.75" x14ac:dyDescent="0.2">
      <c r="A1308" s="102"/>
      <c r="B1308" s="103"/>
      <c r="C1308" s="103"/>
      <c r="D1308" s="104"/>
      <c r="E1308" s="105"/>
      <c r="F1308" s="106"/>
      <c r="G1308" s="107"/>
      <c r="H1308" s="108"/>
      <c r="I1308" s="108"/>
      <c r="J1308" s="109"/>
      <c r="K1308" s="109"/>
      <c r="L1308" s="8"/>
      <c r="M1308" s="110"/>
      <c r="N1308" s="110"/>
      <c r="O1308" s="103"/>
      <c r="P1308" s="103"/>
      <c r="Q1308" s="11"/>
      <c r="R1308" s="30"/>
      <c r="S1308" s="8"/>
      <c r="T1308" s="113"/>
      <c r="U1308" s="111"/>
      <c r="V1308" s="111"/>
      <c r="W1308" s="110"/>
      <c r="X1308" s="103"/>
      <c r="Y1308" s="103"/>
      <c r="Z1308" s="114"/>
      <c r="AA1308" s="10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4"/>
      <c r="DR1308" s="1"/>
      <c r="DS1308" s="1"/>
      <c r="DT1308" s="1"/>
      <c r="DU1308" s="1"/>
      <c r="DV1308" s="1"/>
      <c r="DW1308" s="1"/>
    </row>
    <row r="1309" spans="1:127" ht="12.75" x14ac:dyDescent="0.2">
      <c r="A1309" s="102"/>
      <c r="B1309" s="103"/>
      <c r="C1309" s="103"/>
      <c r="D1309" s="104"/>
      <c r="E1309" s="105"/>
      <c r="F1309" s="106"/>
      <c r="G1309" s="107"/>
      <c r="H1309" s="108"/>
      <c r="I1309" s="108"/>
      <c r="J1309" s="109"/>
      <c r="K1309" s="109"/>
      <c r="L1309" s="8"/>
      <c r="M1309" s="110"/>
      <c r="N1309" s="110"/>
      <c r="O1309" s="103"/>
      <c r="P1309" s="103"/>
      <c r="Q1309" s="11"/>
      <c r="R1309" s="30"/>
      <c r="S1309" s="8"/>
      <c r="T1309" s="113"/>
      <c r="U1309" s="111"/>
      <c r="V1309" s="111"/>
      <c r="W1309" s="110"/>
      <c r="X1309" s="103"/>
      <c r="Y1309" s="103"/>
      <c r="Z1309" s="114"/>
      <c r="AA1309" s="10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4"/>
      <c r="DR1309" s="1"/>
      <c r="DS1309" s="1"/>
      <c r="DT1309" s="1"/>
      <c r="DU1309" s="1"/>
      <c r="DV1309" s="1"/>
      <c r="DW1309" s="1"/>
    </row>
    <row r="1310" spans="1:127" ht="12.75" x14ac:dyDescent="0.2">
      <c r="A1310" s="102"/>
      <c r="B1310" s="103"/>
      <c r="C1310" s="103"/>
      <c r="D1310" s="104"/>
      <c r="E1310" s="105"/>
      <c r="F1310" s="106"/>
      <c r="G1310" s="107"/>
      <c r="H1310" s="108"/>
      <c r="I1310" s="108"/>
      <c r="J1310" s="109"/>
      <c r="K1310" s="109"/>
      <c r="L1310" s="8"/>
      <c r="M1310" s="110"/>
      <c r="N1310" s="110"/>
      <c r="O1310" s="103"/>
      <c r="P1310" s="103"/>
      <c r="Q1310" s="11"/>
      <c r="R1310" s="30"/>
      <c r="S1310" s="8"/>
      <c r="T1310" s="113"/>
      <c r="U1310" s="111"/>
      <c r="V1310" s="111"/>
      <c r="W1310" s="110"/>
      <c r="X1310" s="103"/>
      <c r="Y1310" s="103"/>
      <c r="Z1310" s="114"/>
      <c r="AA1310" s="10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4"/>
      <c r="DR1310" s="1"/>
      <c r="DS1310" s="1"/>
      <c r="DT1310" s="1"/>
      <c r="DU1310" s="1"/>
      <c r="DV1310" s="1"/>
      <c r="DW1310" s="1"/>
    </row>
    <row r="1311" spans="1:127" ht="12.75" x14ac:dyDescent="0.2">
      <c r="A1311" s="102"/>
      <c r="B1311" s="103"/>
      <c r="C1311" s="103"/>
      <c r="D1311" s="104"/>
      <c r="E1311" s="105"/>
      <c r="F1311" s="106"/>
      <c r="G1311" s="107"/>
      <c r="H1311" s="108"/>
      <c r="I1311" s="108"/>
      <c r="J1311" s="109"/>
      <c r="K1311" s="109"/>
      <c r="L1311" s="8"/>
      <c r="M1311" s="110"/>
      <c r="N1311" s="110"/>
      <c r="O1311" s="103"/>
      <c r="P1311" s="103"/>
      <c r="Q1311" s="11"/>
      <c r="R1311" s="30"/>
      <c r="S1311" s="8"/>
      <c r="T1311" s="113"/>
      <c r="U1311" s="111"/>
      <c r="V1311" s="111"/>
      <c r="W1311" s="110"/>
      <c r="X1311" s="103"/>
      <c r="Y1311" s="103"/>
      <c r="Z1311" s="114"/>
      <c r="AA1311" s="10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4"/>
      <c r="DR1311" s="1"/>
      <c r="DS1311" s="1"/>
      <c r="DT1311" s="1"/>
      <c r="DU1311" s="1"/>
      <c r="DV1311" s="1"/>
      <c r="DW1311" s="1"/>
    </row>
    <row r="1312" spans="1:127" ht="12.75" x14ac:dyDescent="0.2">
      <c r="A1312" s="102"/>
      <c r="B1312" s="103"/>
      <c r="C1312" s="103"/>
      <c r="D1312" s="104"/>
      <c r="E1312" s="105"/>
      <c r="F1312" s="106"/>
      <c r="G1312" s="107"/>
      <c r="H1312" s="108"/>
      <c r="I1312" s="108"/>
      <c r="J1312" s="109"/>
      <c r="K1312" s="109"/>
      <c r="L1312" s="8"/>
      <c r="M1312" s="110"/>
      <c r="N1312" s="110"/>
      <c r="O1312" s="103"/>
      <c r="P1312" s="103"/>
      <c r="Q1312" s="11"/>
      <c r="R1312" s="30"/>
      <c r="S1312" s="8"/>
      <c r="T1312" s="113"/>
      <c r="U1312" s="111"/>
      <c r="V1312" s="111"/>
      <c r="W1312" s="110"/>
      <c r="X1312" s="103"/>
      <c r="Y1312" s="103"/>
      <c r="Z1312" s="114"/>
      <c r="AA1312" s="10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4"/>
      <c r="DR1312" s="1"/>
      <c r="DS1312" s="1"/>
      <c r="DT1312" s="1"/>
      <c r="DU1312" s="1"/>
      <c r="DV1312" s="1"/>
      <c r="DW1312" s="1"/>
    </row>
    <row r="1313" spans="1:127" ht="12.75" x14ac:dyDescent="0.2">
      <c r="A1313" s="102"/>
      <c r="B1313" s="103"/>
      <c r="C1313" s="103"/>
      <c r="D1313" s="104"/>
      <c r="E1313" s="105"/>
      <c r="F1313" s="106"/>
      <c r="G1313" s="107"/>
      <c r="H1313" s="108"/>
      <c r="I1313" s="108"/>
      <c r="J1313" s="109"/>
      <c r="K1313" s="109"/>
      <c r="L1313" s="8"/>
      <c r="M1313" s="110"/>
      <c r="N1313" s="110"/>
      <c r="O1313" s="103"/>
      <c r="P1313" s="103"/>
      <c r="Q1313" s="11"/>
      <c r="R1313" s="30"/>
      <c r="S1313" s="8"/>
      <c r="T1313" s="113"/>
      <c r="U1313" s="111"/>
      <c r="V1313" s="111"/>
      <c r="W1313" s="110"/>
      <c r="X1313" s="103"/>
      <c r="Y1313" s="103"/>
      <c r="Z1313" s="114"/>
      <c r="AA1313" s="10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4"/>
      <c r="DR1313" s="1"/>
      <c r="DS1313" s="1"/>
      <c r="DT1313" s="1"/>
      <c r="DU1313" s="1"/>
      <c r="DV1313" s="1"/>
      <c r="DW1313" s="1"/>
    </row>
    <row r="1314" spans="1:127" ht="12.75" x14ac:dyDescent="0.2">
      <c r="A1314" s="102"/>
      <c r="B1314" s="103"/>
      <c r="C1314" s="103"/>
      <c r="D1314" s="104"/>
      <c r="E1314" s="105"/>
      <c r="F1314" s="106"/>
      <c r="G1314" s="107"/>
      <c r="H1314" s="108"/>
      <c r="I1314" s="108"/>
      <c r="J1314" s="109"/>
      <c r="K1314" s="109"/>
      <c r="L1314" s="8"/>
      <c r="M1314" s="110"/>
      <c r="N1314" s="110"/>
      <c r="O1314" s="103"/>
      <c r="P1314" s="103"/>
      <c r="Q1314" s="11"/>
      <c r="R1314" s="30"/>
      <c r="S1314" s="8"/>
      <c r="T1314" s="113"/>
      <c r="U1314" s="111"/>
      <c r="V1314" s="111"/>
      <c r="W1314" s="110"/>
      <c r="X1314" s="103"/>
      <c r="Y1314" s="103"/>
      <c r="Z1314" s="114"/>
      <c r="AA1314" s="10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4"/>
      <c r="DR1314" s="1"/>
      <c r="DS1314" s="1"/>
      <c r="DT1314" s="1"/>
      <c r="DU1314" s="1"/>
      <c r="DV1314" s="1"/>
      <c r="DW1314" s="1"/>
    </row>
    <row r="1315" spans="1:127" ht="12.75" x14ac:dyDescent="0.2">
      <c r="A1315" s="102"/>
      <c r="B1315" s="103"/>
      <c r="C1315" s="103"/>
      <c r="D1315" s="104"/>
      <c r="E1315" s="105"/>
      <c r="F1315" s="106"/>
      <c r="G1315" s="107"/>
      <c r="H1315" s="108"/>
      <c r="I1315" s="108"/>
      <c r="J1315" s="109"/>
      <c r="K1315" s="109"/>
      <c r="L1315" s="8"/>
      <c r="M1315" s="110"/>
      <c r="N1315" s="110"/>
      <c r="O1315" s="103"/>
      <c r="P1315" s="103"/>
      <c r="Q1315" s="11"/>
      <c r="R1315" s="30"/>
      <c r="S1315" s="8"/>
      <c r="T1315" s="113"/>
      <c r="U1315" s="111"/>
      <c r="V1315" s="111"/>
      <c r="W1315" s="110"/>
      <c r="X1315" s="103"/>
      <c r="Y1315" s="103"/>
      <c r="Z1315" s="114"/>
      <c r="AA1315" s="10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4"/>
      <c r="DR1315" s="1"/>
      <c r="DS1315" s="1"/>
      <c r="DT1315" s="1"/>
      <c r="DU1315" s="1"/>
      <c r="DV1315" s="1"/>
      <c r="DW1315" s="1"/>
    </row>
    <row r="1316" spans="1:127" ht="12.75" x14ac:dyDescent="0.2">
      <c r="A1316" s="102"/>
      <c r="B1316" s="103"/>
      <c r="C1316" s="103"/>
      <c r="D1316" s="104"/>
      <c r="E1316" s="105"/>
      <c r="F1316" s="106"/>
      <c r="G1316" s="107"/>
      <c r="H1316" s="108"/>
      <c r="I1316" s="108"/>
      <c r="J1316" s="109"/>
      <c r="K1316" s="109"/>
      <c r="L1316" s="8"/>
      <c r="M1316" s="110"/>
      <c r="N1316" s="110"/>
      <c r="O1316" s="103"/>
      <c r="P1316" s="103"/>
      <c r="Q1316" s="11"/>
      <c r="R1316" s="30"/>
      <c r="S1316" s="8"/>
      <c r="T1316" s="113"/>
      <c r="U1316" s="111"/>
      <c r="V1316" s="111"/>
      <c r="W1316" s="110"/>
      <c r="X1316" s="103"/>
      <c r="Y1316" s="103"/>
      <c r="Z1316" s="114"/>
      <c r="AA1316" s="10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4"/>
      <c r="DR1316" s="1"/>
      <c r="DS1316" s="1"/>
      <c r="DT1316" s="1"/>
      <c r="DU1316" s="1"/>
      <c r="DV1316" s="1"/>
      <c r="DW1316" s="1"/>
    </row>
    <row r="1317" spans="1:127" ht="12.75" x14ac:dyDescent="0.2">
      <c r="A1317" s="102"/>
      <c r="B1317" s="103"/>
      <c r="C1317" s="103"/>
      <c r="D1317" s="104"/>
      <c r="E1317" s="105"/>
      <c r="F1317" s="106"/>
      <c r="G1317" s="107"/>
      <c r="H1317" s="108"/>
      <c r="I1317" s="108"/>
      <c r="J1317" s="109"/>
      <c r="K1317" s="109"/>
      <c r="L1317" s="8"/>
      <c r="M1317" s="110"/>
      <c r="N1317" s="110"/>
      <c r="O1317" s="103"/>
      <c r="P1317" s="103"/>
      <c r="Q1317" s="11"/>
      <c r="R1317" s="30"/>
      <c r="S1317" s="8"/>
      <c r="T1317" s="113"/>
      <c r="U1317" s="111"/>
      <c r="V1317" s="111"/>
      <c r="W1317" s="110"/>
      <c r="X1317" s="103"/>
      <c r="Y1317" s="103"/>
      <c r="Z1317" s="114"/>
      <c r="AA1317" s="10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4"/>
      <c r="DR1317" s="1"/>
      <c r="DS1317" s="1"/>
      <c r="DT1317" s="1"/>
      <c r="DU1317" s="1"/>
      <c r="DV1317" s="1"/>
      <c r="DW1317" s="1"/>
    </row>
    <row r="1318" spans="1:127" ht="12.75" x14ac:dyDescent="0.2">
      <c r="A1318" s="102"/>
      <c r="B1318" s="103"/>
      <c r="C1318" s="103"/>
      <c r="D1318" s="104"/>
      <c r="E1318" s="105"/>
      <c r="F1318" s="106"/>
      <c r="G1318" s="107"/>
      <c r="H1318" s="108"/>
      <c r="I1318" s="108"/>
      <c r="J1318" s="109"/>
      <c r="K1318" s="109"/>
      <c r="L1318" s="8"/>
      <c r="M1318" s="110"/>
      <c r="N1318" s="110"/>
      <c r="O1318" s="103"/>
      <c r="P1318" s="103"/>
      <c r="Q1318" s="11"/>
      <c r="R1318" s="30"/>
      <c r="S1318" s="8"/>
      <c r="T1318" s="113"/>
      <c r="U1318" s="111"/>
      <c r="V1318" s="111"/>
      <c r="W1318" s="110"/>
      <c r="X1318" s="103"/>
      <c r="Y1318" s="103"/>
      <c r="Z1318" s="114"/>
      <c r="AA1318" s="10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4"/>
      <c r="DR1318" s="1"/>
      <c r="DS1318" s="1"/>
      <c r="DT1318" s="1"/>
      <c r="DU1318" s="1"/>
      <c r="DV1318" s="1"/>
      <c r="DW1318" s="1"/>
    </row>
    <row r="1319" spans="1:127" ht="12.75" x14ac:dyDescent="0.2">
      <c r="A1319" s="102"/>
      <c r="B1319" s="103"/>
      <c r="C1319" s="103"/>
      <c r="D1319" s="104"/>
      <c r="E1319" s="105"/>
      <c r="F1319" s="106"/>
      <c r="G1319" s="107"/>
      <c r="H1319" s="108"/>
      <c r="I1319" s="108"/>
      <c r="J1319" s="109"/>
      <c r="K1319" s="109"/>
      <c r="L1319" s="8"/>
      <c r="M1319" s="110"/>
      <c r="N1319" s="110"/>
      <c r="O1319" s="103"/>
      <c r="P1319" s="103"/>
      <c r="Q1319" s="11"/>
      <c r="R1319" s="30"/>
      <c r="S1319" s="8"/>
      <c r="T1319" s="113"/>
      <c r="U1319" s="111"/>
      <c r="V1319" s="111"/>
      <c r="W1319" s="110"/>
      <c r="X1319" s="103"/>
      <c r="Y1319" s="103"/>
      <c r="Z1319" s="114"/>
      <c r="AA1319" s="10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4"/>
      <c r="DR1319" s="1"/>
      <c r="DS1319" s="1"/>
      <c r="DT1319" s="1"/>
      <c r="DU1319" s="1"/>
      <c r="DV1319" s="1"/>
      <c r="DW1319" s="1"/>
    </row>
    <row r="1320" spans="1:127" ht="12.75" x14ac:dyDescent="0.2">
      <c r="A1320" s="102"/>
      <c r="B1320" s="103"/>
      <c r="C1320" s="103"/>
      <c r="D1320" s="104"/>
      <c r="E1320" s="105"/>
      <c r="F1320" s="106"/>
      <c r="G1320" s="107"/>
      <c r="H1320" s="108"/>
      <c r="I1320" s="108"/>
      <c r="J1320" s="109"/>
      <c r="K1320" s="109"/>
      <c r="L1320" s="8"/>
      <c r="M1320" s="110"/>
      <c r="N1320" s="110"/>
      <c r="O1320" s="103"/>
      <c r="P1320" s="103"/>
      <c r="Q1320" s="11"/>
      <c r="R1320" s="30"/>
      <c r="S1320" s="8"/>
      <c r="T1320" s="113"/>
      <c r="U1320" s="111"/>
      <c r="V1320" s="111"/>
      <c r="W1320" s="110"/>
      <c r="X1320" s="103"/>
      <c r="Y1320" s="103"/>
      <c r="Z1320" s="114"/>
      <c r="AA1320" s="10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4"/>
      <c r="DR1320" s="1"/>
      <c r="DS1320" s="1"/>
      <c r="DT1320" s="1"/>
      <c r="DU1320" s="1"/>
      <c r="DV1320" s="1"/>
      <c r="DW1320" s="1"/>
    </row>
    <row r="1321" spans="1:127" ht="12.75" x14ac:dyDescent="0.2">
      <c r="A1321" s="102"/>
      <c r="B1321" s="103"/>
      <c r="C1321" s="103"/>
      <c r="D1321" s="104"/>
      <c r="E1321" s="105"/>
      <c r="F1321" s="106"/>
      <c r="G1321" s="107"/>
      <c r="H1321" s="108"/>
      <c r="I1321" s="108"/>
      <c r="J1321" s="109"/>
      <c r="K1321" s="109"/>
      <c r="L1321" s="8"/>
      <c r="M1321" s="110"/>
      <c r="N1321" s="110"/>
      <c r="O1321" s="103"/>
      <c r="P1321" s="103"/>
      <c r="Q1321" s="11"/>
      <c r="R1321" s="30"/>
      <c r="S1321" s="8"/>
      <c r="T1321" s="113"/>
      <c r="U1321" s="111"/>
      <c r="V1321" s="111"/>
      <c r="W1321" s="110"/>
      <c r="X1321" s="103"/>
      <c r="Y1321" s="103"/>
      <c r="Z1321" s="114"/>
      <c r="AA1321" s="10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4"/>
      <c r="DR1321" s="1"/>
      <c r="DS1321" s="1"/>
      <c r="DT1321" s="1"/>
      <c r="DU1321" s="1"/>
      <c r="DV1321" s="1"/>
      <c r="DW1321" s="1"/>
    </row>
    <row r="1322" spans="1:127" ht="12.75" x14ac:dyDescent="0.2">
      <c r="A1322" s="102"/>
      <c r="B1322" s="103"/>
      <c r="C1322" s="103"/>
      <c r="D1322" s="104"/>
      <c r="E1322" s="105"/>
      <c r="F1322" s="106"/>
      <c r="G1322" s="107"/>
      <c r="H1322" s="108"/>
      <c r="I1322" s="108"/>
      <c r="J1322" s="109"/>
      <c r="K1322" s="109"/>
      <c r="L1322" s="8"/>
      <c r="M1322" s="110"/>
      <c r="N1322" s="110"/>
      <c r="O1322" s="103"/>
      <c r="P1322" s="103"/>
      <c r="Q1322" s="11"/>
      <c r="R1322" s="30"/>
      <c r="S1322" s="8"/>
      <c r="T1322" s="113"/>
      <c r="U1322" s="111"/>
      <c r="V1322" s="111"/>
      <c r="W1322" s="110"/>
      <c r="X1322" s="103"/>
      <c r="Y1322" s="103"/>
      <c r="Z1322" s="114"/>
      <c r="AA1322" s="10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4"/>
      <c r="DR1322" s="1"/>
      <c r="DS1322" s="1"/>
      <c r="DT1322" s="1"/>
      <c r="DU1322" s="1"/>
      <c r="DV1322" s="1"/>
      <c r="DW1322" s="1"/>
    </row>
    <row r="1323" spans="1:127" ht="12.75" x14ac:dyDescent="0.2">
      <c r="A1323" s="102"/>
      <c r="B1323" s="103"/>
      <c r="C1323" s="103"/>
      <c r="D1323" s="104"/>
      <c r="E1323" s="105"/>
      <c r="F1323" s="106"/>
      <c r="G1323" s="107"/>
      <c r="H1323" s="108"/>
      <c r="I1323" s="108"/>
      <c r="J1323" s="109"/>
      <c r="K1323" s="109"/>
      <c r="L1323" s="8"/>
      <c r="M1323" s="110"/>
      <c r="N1323" s="110"/>
      <c r="O1323" s="103"/>
      <c r="P1323" s="103"/>
      <c r="Q1323" s="11"/>
      <c r="R1323" s="30"/>
      <c r="S1323" s="8"/>
      <c r="T1323" s="113"/>
      <c r="U1323" s="111"/>
      <c r="V1323" s="111"/>
      <c r="W1323" s="110"/>
      <c r="X1323" s="103"/>
      <c r="Y1323" s="103"/>
      <c r="Z1323" s="114"/>
      <c r="AA1323" s="10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4"/>
      <c r="DR1323" s="1"/>
      <c r="DS1323" s="1"/>
      <c r="DT1323" s="1"/>
      <c r="DU1323" s="1"/>
      <c r="DV1323" s="1"/>
      <c r="DW1323" s="1"/>
    </row>
    <row r="1324" spans="1:127" ht="12.75" x14ac:dyDescent="0.2">
      <c r="A1324" s="102"/>
      <c r="B1324" s="103"/>
      <c r="C1324" s="103"/>
      <c r="D1324" s="104"/>
      <c r="E1324" s="105"/>
      <c r="F1324" s="106"/>
      <c r="G1324" s="107"/>
      <c r="H1324" s="108"/>
      <c r="I1324" s="108"/>
      <c r="J1324" s="109"/>
      <c r="K1324" s="109"/>
      <c r="L1324" s="8"/>
      <c r="M1324" s="110"/>
      <c r="N1324" s="110"/>
      <c r="O1324" s="103"/>
      <c r="P1324" s="103"/>
      <c r="Q1324" s="11"/>
      <c r="R1324" s="30"/>
      <c r="S1324" s="8"/>
      <c r="T1324" s="113"/>
      <c r="U1324" s="111"/>
      <c r="V1324" s="111"/>
      <c r="W1324" s="110"/>
      <c r="X1324" s="103"/>
      <c r="Y1324" s="103"/>
      <c r="Z1324" s="114"/>
      <c r="AA1324" s="10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4"/>
      <c r="DR1324" s="1"/>
      <c r="DS1324" s="1"/>
      <c r="DT1324" s="1"/>
      <c r="DU1324" s="1"/>
      <c r="DV1324" s="1"/>
      <c r="DW1324" s="1"/>
    </row>
    <row r="1325" spans="1:127" ht="12.75" x14ac:dyDescent="0.2">
      <c r="A1325" s="102"/>
      <c r="B1325" s="103"/>
      <c r="C1325" s="103"/>
      <c r="D1325" s="104"/>
      <c r="E1325" s="105"/>
      <c r="F1325" s="106"/>
      <c r="G1325" s="107"/>
      <c r="H1325" s="108"/>
      <c r="I1325" s="108"/>
      <c r="J1325" s="109"/>
      <c r="K1325" s="109"/>
      <c r="L1325" s="8"/>
      <c r="M1325" s="110"/>
      <c r="N1325" s="110"/>
      <c r="O1325" s="103"/>
      <c r="P1325" s="103"/>
      <c r="Q1325" s="11"/>
      <c r="R1325" s="30"/>
      <c r="S1325" s="8"/>
      <c r="T1325" s="113"/>
      <c r="U1325" s="111"/>
      <c r="V1325" s="111"/>
      <c r="W1325" s="110"/>
      <c r="X1325" s="103"/>
      <c r="Y1325" s="103"/>
      <c r="Z1325" s="114"/>
      <c r="AA1325" s="10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4"/>
      <c r="DR1325" s="1"/>
      <c r="DS1325" s="1"/>
      <c r="DT1325" s="1"/>
      <c r="DU1325" s="1"/>
      <c r="DV1325" s="1"/>
      <c r="DW1325" s="1"/>
    </row>
    <row r="1326" spans="1:127" ht="12.75" x14ac:dyDescent="0.2">
      <c r="A1326" s="102"/>
      <c r="B1326" s="103"/>
      <c r="C1326" s="103"/>
      <c r="D1326" s="104"/>
      <c r="E1326" s="105"/>
      <c r="F1326" s="106"/>
      <c r="G1326" s="107"/>
      <c r="H1326" s="108"/>
      <c r="I1326" s="108"/>
      <c r="J1326" s="109"/>
      <c r="K1326" s="109"/>
      <c r="L1326" s="8"/>
      <c r="M1326" s="110"/>
      <c r="N1326" s="110"/>
      <c r="O1326" s="103"/>
      <c r="P1326" s="103"/>
      <c r="Q1326" s="11"/>
      <c r="R1326" s="30"/>
      <c r="S1326" s="8"/>
      <c r="T1326" s="113"/>
      <c r="U1326" s="111"/>
      <c r="V1326" s="111"/>
      <c r="W1326" s="110"/>
      <c r="X1326" s="103"/>
      <c r="Y1326" s="103"/>
      <c r="Z1326" s="114"/>
      <c r="AA1326" s="10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4"/>
      <c r="DR1326" s="1"/>
      <c r="DS1326" s="1"/>
      <c r="DT1326" s="1"/>
      <c r="DU1326" s="1"/>
      <c r="DV1326" s="1"/>
      <c r="DW1326" s="1"/>
    </row>
    <row r="1327" spans="1:127" ht="12.75" x14ac:dyDescent="0.2">
      <c r="A1327" s="102"/>
      <c r="B1327" s="103"/>
      <c r="C1327" s="103"/>
      <c r="D1327" s="104"/>
      <c r="E1327" s="105"/>
      <c r="F1327" s="106"/>
      <c r="G1327" s="107"/>
      <c r="H1327" s="108"/>
      <c r="I1327" s="108"/>
      <c r="J1327" s="109"/>
      <c r="K1327" s="109"/>
      <c r="L1327" s="8"/>
      <c r="M1327" s="110"/>
      <c r="N1327" s="110"/>
      <c r="O1327" s="103"/>
      <c r="P1327" s="103"/>
      <c r="Q1327" s="11"/>
      <c r="R1327" s="30"/>
      <c r="S1327" s="8"/>
      <c r="T1327" s="113"/>
      <c r="U1327" s="111"/>
      <c r="V1327" s="111"/>
      <c r="W1327" s="110"/>
      <c r="X1327" s="103"/>
      <c r="Y1327" s="103"/>
      <c r="Z1327" s="114"/>
      <c r="AA1327" s="10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4"/>
      <c r="DR1327" s="1"/>
      <c r="DS1327" s="1"/>
      <c r="DT1327" s="1"/>
      <c r="DU1327" s="1"/>
      <c r="DV1327" s="1"/>
      <c r="DW1327" s="1"/>
    </row>
    <row r="1328" spans="1:127" ht="12.75" x14ac:dyDescent="0.2">
      <c r="A1328" s="102"/>
      <c r="B1328" s="103"/>
      <c r="C1328" s="103"/>
      <c r="D1328" s="104"/>
      <c r="E1328" s="105"/>
      <c r="F1328" s="106"/>
      <c r="G1328" s="107"/>
      <c r="H1328" s="108"/>
      <c r="I1328" s="108"/>
      <c r="J1328" s="109"/>
      <c r="K1328" s="109"/>
      <c r="L1328" s="8"/>
      <c r="M1328" s="110"/>
      <c r="N1328" s="110"/>
      <c r="O1328" s="103"/>
      <c r="P1328" s="103"/>
      <c r="Q1328" s="11"/>
      <c r="R1328" s="30"/>
      <c r="S1328" s="8"/>
      <c r="T1328" s="113"/>
      <c r="U1328" s="111"/>
      <c r="V1328" s="111"/>
      <c r="W1328" s="110"/>
      <c r="X1328" s="103"/>
      <c r="Y1328" s="103"/>
      <c r="Z1328" s="114"/>
      <c r="AA1328" s="10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4"/>
      <c r="DR1328" s="1"/>
      <c r="DS1328" s="1"/>
      <c r="DT1328" s="1"/>
      <c r="DU1328" s="1"/>
      <c r="DV1328" s="1"/>
      <c r="DW1328" s="1"/>
    </row>
    <row r="1329" spans="1:127" ht="12.75" x14ac:dyDescent="0.2">
      <c r="A1329" s="102"/>
      <c r="B1329" s="103"/>
      <c r="C1329" s="103"/>
      <c r="D1329" s="104"/>
      <c r="E1329" s="105"/>
      <c r="F1329" s="106"/>
      <c r="G1329" s="107"/>
      <c r="H1329" s="108"/>
      <c r="I1329" s="108"/>
      <c r="J1329" s="109"/>
      <c r="K1329" s="109"/>
      <c r="L1329" s="8"/>
      <c r="M1329" s="110"/>
      <c r="N1329" s="110"/>
      <c r="O1329" s="103"/>
      <c r="P1329" s="103"/>
      <c r="Q1329" s="11"/>
      <c r="R1329" s="30"/>
      <c r="S1329" s="8"/>
      <c r="T1329" s="113"/>
      <c r="U1329" s="111"/>
      <c r="V1329" s="111"/>
      <c r="W1329" s="110"/>
      <c r="X1329" s="103"/>
      <c r="Y1329" s="103"/>
      <c r="Z1329" s="114"/>
      <c r="AA1329" s="10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4"/>
      <c r="DR1329" s="1"/>
      <c r="DS1329" s="1"/>
      <c r="DT1329" s="1"/>
      <c r="DU1329" s="1"/>
      <c r="DV1329" s="1"/>
      <c r="DW1329" s="1"/>
    </row>
    <row r="1330" spans="1:127" ht="12.75" x14ac:dyDescent="0.2">
      <c r="A1330" s="102"/>
      <c r="B1330" s="103"/>
      <c r="C1330" s="103"/>
      <c r="D1330" s="104"/>
      <c r="E1330" s="105"/>
      <c r="F1330" s="106"/>
      <c r="G1330" s="107"/>
      <c r="H1330" s="108"/>
      <c r="I1330" s="108"/>
      <c r="J1330" s="109"/>
      <c r="K1330" s="109"/>
      <c r="L1330" s="8"/>
      <c r="M1330" s="110"/>
      <c r="N1330" s="110"/>
      <c r="O1330" s="103"/>
      <c r="P1330" s="103"/>
      <c r="Q1330" s="11"/>
      <c r="R1330" s="30"/>
      <c r="S1330" s="8"/>
      <c r="T1330" s="113"/>
      <c r="U1330" s="111"/>
      <c r="V1330" s="111"/>
      <c r="W1330" s="110"/>
      <c r="X1330" s="103"/>
      <c r="Y1330" s="103"/>
      <c r="Z1330" s="114"/>
      <c r="AA1330" s="10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4"/>
      <c r="DR1330" s="1"/>
      <c r="DS1330" s="1"/>
      <c r="DT1330" s="1"/>
      <c r="DU1330" s="1"/>
      <c r="DV1330" s="1"/>
      <c r="DW1330" s="1"/>
    </row>
    <row r="1331" spans="1:127" ht="12.75" x14ac:dyDescent="0.2">
      <c r="A1331" s="102"/>
      <c r="B1331" s="103"/>
      <c r="C1331" s="103"/>
      <c r="D1331" s="104"/>
      <c r="E1331" s="105"/>
      <c r="F1331" s="106"/>
      <c r="G1331" s="107"/>
      <c r="H1331" s="108"/>
      <c r="I1331" s="108"/>
      <c r="J1331" s="109"/>
      <c r="K1331" s="109"/>
      <c r="L1331" s="8"/>
      <c r="M1331" s="110"/>
      <c r="N1331" s="110"/>
      <c r="O1331" s="103"/>
      <c r="P1331" s="103"/>
      <c r="Q1331" s="11"/>
      <c r="R1331" s="30"/>
      <c r="S1331" s="8"/>
      <c r="T1331" s="113"/>
      <c r="U1331" s="111"/>
      <c r="V1331" s="111"/>
      <c r="W1331" s="110"/>
      <c r="X1331" s="103"/>
      <c r="Y1331" s="103"/>
      <c r="Z1331" s="114"/>
      <c r="AA1331" s="10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4"/>
      <c r="DR1331" s="1"/>
      <c r="DS1331" s="1"/>
      <c r="DT1331" s="1"/>
      <c r="DU1331" s="1"/>
      <c r="DV1331" s="1"/>
      <c r="DW1331" s="1"/>
    </row>
    <row r="1332" spans="1:127" ht="12.75" x14ac:dyDescent="0.2">
      <c r="A1332" s="102"/>
      <c r="B1332" s="103"/>
      <c r="C1332" s="103"/>
      <c r="D1332" s="104"/>
      <c r="E1332" s="105"/>
      <c r="F1332" s="106"/>
      <c r="G1332" s="107"/>
      <c r="H1332" s="108"/>
      <c r="I1332" s="108"/>
      <c r="J1332" s="109"/>
      <c r="K1332" s="109"/>
      <c r="L1332" s="8"/>
      <c r="M1332" s="110"/>
      <c r="N1332" s="110"/>
      <c r="O1332" s="103"/>
      <c r="P1332" s="103"/>
      <c r="Q1332" s="11"/>
      <c r="R1332" s="30"/>
      <c r="S1332" s="8"/>
      <c r="T1332" s="113"/>
      <c r="U1332" s="111"/>
      <c r="V1332" s="111"/>
      <c r="W1332" s="110"/>
      <c r="X1332" s="103"/>
      <c r="Y1332" s="103"/>
      <c r="Z1332" s="114"/>
      <c r="AA1332" s="10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4"/>
      <c r="DR1332" s="1"/>
      <c r="DS1332" s="1"/>
      <c r="DT1332" s="1"/>
      <c r="DU1332" s="1"/>
      <c r="DV1332" s="1"/>
      <c r="DW1332" s="1"/>
    </row>
    <row r="1333" spans="1:127" ht="12.75" x14ac:dyDescent="0.2">
      <c r="A1333" s="102"/>
      <c r="B1333" s="103"/>
      <c r="C1333" s="103"/>
      <c r="D1333" s="104"/>
      <c r="E1333" s="105"/>
      <c r="F1333" s="106"/>
      <c r="G1333" s="107"/>
      <c r="H1333" s="108"/>
      <c r="I1333" s="108"/>
      <c r="J1333" s="109"/>
      <c r="K1333" s="109"/>
      <c r="L1333" s="8"/>
      <c r="M1333" s="110"/>
      <c r="N1333" s="110"/>
      <c r="O1333" s="103"/>
      <c r="P1333" s="103"/>
      <c r="Q1333" s="11"/>
      <c r="R1333" s="30"/>
      <c r="S1333" s="8"/>
      <c r="T1333" s="113"/>
      <c r="U1333" s="111"/>
      <c r="V1333" s="111"/>
      <c r="W1333" s="110"/>
      <c r="X1333" s="103"/>
      <c r="Y1333" s="103"/>
      <c r="Z1333" s="114"/>
      <c r="AA1333" s="10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4"/>
      <c r="DR1333" s="1"/>
      <c r="DS1333" s="1"/>
      <c r="DT1333" s="1"/>
      <c r="DU1333" s="1"/>
      <c r="DV1333" s="1"/>
      <c r="DW1333" s="1"/>
    </row>
    <row r="1334" spans="1:127" ht="12.75" x14ac:dyDescent="0.2">
      <c r="A1334" s="102"/>
      <c r="B1334" s="103"/>
      <c r="C1334" s="103"/>
      <c r="D1334" s="104"/>
      <c r="E1334" s="105"/>
      <c r="F1334" s="106"/>
      <c r="G1334" s="107"/>
      <c r="H1334" s="108"/>
      <c r="I1334" s="108"/>
      <c r="J1334" s="109"/>
      <c r="K1334" s="109"/>
      <c r="L1334" s="8"/>
      <c r="M1334" s="110"/>
      <c r="N1334" s="110"/>
      <c r="O1334" s="103"/>
      <c r="P1334" s="103"/>
      <c r="Q1334" s="11"/>
      <c r="R1334" s="30"/>
      <c r="S1334" s="8"/>
      <c r="T1334" s="113"/>
      <c r="U1334" s="111"/>
      <c r="V1334" s="111"/>
      <c r="W1334" s="110"/>
      <c r="X1334" s="103"/>
      <c r="Y1334" s="103"/>
      <c r="Z1334" s="114"/>
      <c r="AA1334" s="10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4"/>
      <c r="DR1334" s="1"/>
      <c r="DS1334" s="1"/>
      <c r="DT1334" s="1"/>
      <c r="DU1334" s="1"/>
      <c r="DV1334" s="1"/>
      <c r="DW1334" s="1"/>
    </row>
    <row r="1335" spans="1:127" ht="12.75" x14ac:dyDescent="0.2">
      <c r="A1335" s="102"/>
      <c r="B1335" s="103"/>
      <c r="C1335" s="103"/>
      <c r="D1335" s="104"/>
      <c r="E1335" s="105"/>
      <c r="F1335" s="106"/>
      <c r="G1335" s="107"/>
      <c r="H1335" s="108"/>
      <c r="I1335" s="108"/>
      <c r="J1335" s="109"/>
      <c r="K1335" s="109"/>
      <c r="L1335" s="8"/>
      <c r="M1335" s="110"/>
      <c r="N1335" s="110"/>
      <c r="O1335" s="103"/>
      <c r="P1335" s="103"/>
      <c r="Q1335" s="11"/>
      <c r="R1335" s="30"/>
      <c r="S1335" s="8"/>
      <c r="T1335" s="113"/>
      <c r="U1335" s="111"/>
      <c r="V1335" s="111"/>
      <c r="W1335" s="110"/>
      <c r="X1335" s="103"/>
      <c r="Y1335" s="103"/>
      <c r="Z1335" s="114"/>
      <c r="AA1335" s="10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4"/>
      <c r="DR1335" s="1"/>
      <c r="DS1335" s="1"/>
      <c r="DT1335" s="1"/>
      <c r="DU1335" s="1"/>
      <c r="DV1335" s="1"/>
      <c r="DW1335" s="1"/>
    </row>
    <row r="1336" spans="1:127" ht="12.75" x14ac:dyDescent="0.2">
      <c r="A1336" s="102"/>
      <c r="B1336" s="103"/>
      <c r="C1336" s="103"/>
      <c r="D1336" s="104"/>
      <c r="E1336" s="105"/>
      <c r="F1336" s="106"/>
      <c r="G1336" s="107"/>
      <c r="H1336" s="108"/>
      <c r="I1336" s="108"/>
      <c r="J1336" s="109"/>
      <c r="K1336" s="109"/>
      <c r="L1336" s="8"/>
      <c r="M1336" s="110"/>
      <c r="N1336" s="110"/>
      <c r="O1336" s="103"/>
      <c r="P1336" s="103"/>
      <c r="Q1336" s="11"/>
      <c r="R1336" s="30"/>
      <c r="S1336" s="8"/>
      <c r="T1336" s="113"/>
      <c r="U1336" s="111"/>
      <c r="V1336" s="111"/>
      <c r="W1336" s="110"/>
      <c r="X1336" s="103"/>
      <c r="Y1336" s="103"/>
      <c r="Z1336" s="114"/>
      <c r="AA1336" s="10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4"/>
      <c r="DR1336" s="1"/>
      <c r="DS1336" s="1"/>
      <c r="DT1336" s="1"/>
      <c r="DU1336" s="1"/>
      <c r="DV1336" s="1"/>
      <c r="DW1336" s="1"/>
    </row>
    <row r="1337" spans="1:127" ht="12.75" x14ac:dyDescent="0.2">
      <c r="A1337" s="102"/>
      <c r="B1337" s="103"/>
      <c r="C1337" s="103"/>
      <c r="D1337" s="104"/>
      <c r="E1337" s="105"/>
      <c r="F1337" s="106"/>
      <c r="G1337" s="107"/>
      <c r="H1337" s="108"/>
      <c r="I1337" s="108"/>
      <c r="J1337" s="109"/>
      <c r="K1337" s="109"/>
      <c r="L1337" s="8"/>
      <c r="M1337" s="110"/>
      <c r="N1337" s="110"/>
      <c r="O1337" s="103"/>
      <c r="P1337" s="103"/>
      <c r="Q1337" s="11"/>
      <c r="R1337" s="30"/>
      <c r="S1337" s="8"/>
      <c r="T1337" s="113"/>
      <c r="U1337" s="111"/>
      <c r="V1337" s="111"/>
      <c r="W1337" s="110"/>
      <c r="X1337" s="103"/>
      <c r="Y1337" s="103"/>
      <c r="Z1337" s="114"/>
      <c r="AA1337" s="10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4"/>
      <c r="DR1337" s="1"/>
      <c r="DS1337" s="1"/>
      <c r="DT1337" s="1"/>
      <c r="DU1337" s="1"/>
      <c r="DV1337" s="1"/>
      <c r="DW1337" s="1"/>
    </row>
    <row r="1338" spans="1:127" ht="12.75" x14ac:dyDescent="0.2">
      <c r="A1338" s="102"/>
      <c r="B1338" s="103"/>
      <c r="C1338" s="103"/>
      <c r="D1338" s="104"/>
      <c r="E1338" s="105"/>
      <c r="F1338" s="106"/>
      <c r="G1338" s="107"/>
      <c r="H1338" s="108"/>
      <c r="I1338" s="108"/>
      <c r="J1338" s="109"/>
      <c r="K1338" s="109"/>
      <c r="L1338" s="8"/>
      <c r="M1338" s="110"/>
      <c r="N1338" s="110"/>
      <c r="O1338" s="103"/>
      <c r="P1338" s="103"/>
      <c r="Q1338" s="11"/>
      <c r="R1338" s="30"/>
      <c r="S1338" s="8"/>
      <c r="T1338" s="113"/>
      <c r="U1338" s="111"/>
      <c r="V1338" s="111"/>
      <c r="W1338" s="110"/>
      <c r="X1338" s="103"/>
      <c r="Y1338" s="103"/>
      <c r="Z1338" s="114"/>
      <c r="AA1338" s="10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4"/>
      <c r="DR1338" s="1"/>
      <c r="DS1338" s="1"/>
      <c r="DT1338" s="1"/>
      <c r="DU1338" s="1"/>
      <c r="DV1338" s="1"/>
      <c r="DW1338" s="1"/>
    </row>
    <row r="1339" spans="1:127" ht="12.75" x14ac:dyDescent="0.2">
      <c r="A1339" s="102"/>
      <c r="B1339" s="103"/>
      <c r="C1339" s="103"/>
      <c r="D1339" s="104"/>
      <c r="E1339" s="105"/>
      <c r="F1339" s="106"/>
      <c r="G1339" s="107"/>
      <c r="H1339" s="108"/>
      <c r="I1339" s="108"/>
      <c r="J1339" s="109"/>
      <c r="K1339" s="109"/>
      <c r="L1339" s="8"/>
      <c r="M1339" s="110"/>
      <c r="N1339" s="110"/>
      <c r="O1339" s="103"/>
      <c r="P1339" s="103"/>
      <c r="Q1339" s="11"/>
      <c r="R1339" s="30"/>
      <c r="S1339" s="8"/>
      <c r="T1339" s="113"/>
      <c r="U1339" s="111"/>
      <c r="V1339" s="111"/>
      <c r="W1339" s="110"/>
      <c r="X1339" s="103"/>
      <c r="Y1339" s="103"/>
      <c r="Z1339" s="114"/>
      <c r="AA1339" s="10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4"/>
      <c r="DR1339" s="1"/>
      <c r="DS1339" s="1"/>
      <c r="DT1339" s="1"/>
      <c r="DU1339" s="1"/>
      <c r="DV1339" s="1"/>
      <c r="DW1339" s="1"/>
    </row>
    <row r="1340" spans="1:127" ht="12.75" x14ac:dyDescent="0.2">
      <c r="A1340" s="102"/>
      <c r="B1340" s="103"/>
      <c r="C1340" s="103"/>
      <c r="D1340" s="104"/>
      <c r="E1340" s="105"/>
      <c r="F1340" s="106"/>
      <c r="G1340" s="107"/>
      <c r="H1340" s="108"/>
      <c r="I1340" s="108"/>
      <c r="J1340" s="109"/>
      <c r="K1340" s="109"/>
      <c r="L1340" s="8"/>
      <c r="M1340" s="110"/>
      <c r="N1340" s="110"/>
      <c r="O1340" s="103"/>
      <c r="P1340" s="103"/>
      <c r="Q1340" s="11"/>
      <c r="R1340" s="30"/>
      <c r="S1340" s="8"/>
      <c r="T1340" s="113"/>
      <c r="U1340" s="111"/>
      <c r="V1340" s="111"/>
      <c r="W1340" s="110"/>
      <c r="X1340" s="103"/>
      <c r="Y1340" s="103"/>
      <c r="Z1340" s="114"/>
      <c r="AA1340" s="10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4"/>
      <c r="DR1340" s="1"/>
      <c r="DS1340" s="1"/>
      <c r="DT1340" s="1"/>
      <c r="DU1340" s="1"/>
      <c r="DV1340" s="1"/>
      <c r="DW1340" s="1"/>
    </row>
    <row r="1341" spans="1:127" ht="12.75" x14ac:dyDescent="0.2">
      <c r="A1341" s="102"/>
      <c r="B1341" s="103"/>
      <c r="C1341" s="103"/>
      <c r="D1341" s="104"/>
      <c r="E1341" s="105"/>
      <c r="F1341" s="106"/>
      <c r="G1341" s="107"/>
      <c r="H1341" s="108"/>
      <c r="I1341" s="108"/>
      <c r="J1341" s="109"/>
      <c r="K1341" s="109"/>
      <c r="L1341" s="8"/>
      <c r="M1341" s="110"/>
      <c r="N1341" s="110"/>
      <c r="O1341" s="103"/>
      <c r="P1341" s="103"/>
      <c r="Q1341" s="11"/>
      <c r="R1341" s="30"/>
      <c r="S1341" s="8"/>
      <c r="T1341" s="113"/>
      <c r="U1341" s="111"/>
      <c r="V1341" s="111"/>
      <c r="W1341" s="110"/>
      <c r="X1341" s="103"/>
      <c r="Y1341" s="103"/>
      <c r="Z1341" s="114"/>
      <c r="AA1341" s="10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4"/>
      <c r="DR1341" s="1"/>
      <c r="DS1341" s="1"/>
      <c r="DT1341" s="1"/>
      <c r="DU1341" s="1"/>
      <c r="DV1341" s="1"/>
      <c r="DW1341" s="1"/>
    </row>
    <row r="1342" spans="1:127" ht="12.75" x14ac:dyDescent="0.2">
      <c r="A1342" s="102"/>
      <c r="B1342" s="103"/>
      <c r="C1342" s="103"/>
      <c r="D1342" s="104"/>
      <c r="E1342" s="105"/>
      <c r="F1342" s="106"/>
      <c r="G1342" s="107"/>
      <c r="H1342" s="108"/>
      <c r="I1342" s="108"/>
      <c r="J1342" s="109"/>
      <c r="K1342" s="109"/>
      <c r="L1342" s="8"/>
      <c r="M1342" s="110"/>
      <c r="N1342" s="110"/>
      <c r="O1342" s="103"/>
      <c r="P1342" s="103"/>
      <c r="Q1342" s="11"/>
      <c r="R1342" s="30"/>
      <c r="S1342" s="8"/>
      <c r="T1342" s="113"/>
      <c r="U1342" s="111"/>
      <c r="V1342" s="111"/>
      <c r="W1342" s="110"/>
      <c r="X1342" s="103"/>
      <c r="Y1342" s="103"/>
      <c r="Z1342" s="114"/>
      <c r="AA1342" s="10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4"/>
      <c r="DR1342" s="1"/>
      <c r="DS1342" s="1"/>
      <c r="DT1342" s="1"/>
      <c r="DU1342" s="1"/>
      <c r="DV1342" s="1"/>
      <c r="DW1342" s="1"/>
    </row>
    <row r="1343" spans="1:127" ht="12.75" x14ac:dyDescent="0.2">
      <c r="A1343" s="102"/>
      <c r="B1343" s="103"/>
      <c r="C1343" s="103"/>
      <c r="D1343" s="104"/>
      <c r="E1343" s="105"/>
      <c r="F1343" s="106"/>
      <c r="G1343" s="107"/>
      <c r="H1343" s="108"/>
      <c r="I1343" s="108"/>
      <c r="J1343" s="109"/>
      <c r="K1343" s="109"/>
      <c r="L1343" s="8"/>
      <c r="M1343" s="110"/>
      <c r="N1343" s="110"/>
      <c r="O1343" s="103"/>
      <c r="P1343" s="103"/>
      <c r="Q1343" s="11"/>
      <c r="R1343" s="30"/>
      <c r="S1343" s="8"/>
      <c r="T1343" s="113"/>
      <c r="U1343" s="111"/>
      <c r="V1343" s="111"/>
      <c r="W1343" s="110"/>
      <c r="X1343" s="103"/>
      <c r="Y1343" s="103"/>
      <c r="Z1343" s="114"/>
      <c r="AA1343" s="10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4"/>
      <c r="DR1343" s="1"/>
      <c r="DS1343" s="1"/>
      <c r="DT1343" s="1"/>
      <c r="DU1343" s="1"/>
      <c r="DV1343" s="1"/>
      <c r="DW1343" s="1"/>
    </row>
    <row r="1344" spans="1:127" ht="12.75" x14ac:dyDescent="0.2">
      <c r="A1344" s="102"/>
      <c r="B1344" s="103"/>
      <c r="C1344" s="103"/>
      <c r="D1344" s="104"/>
      <c r="E1344" s="105"/>
      <c r="F1344" s="106"/>
      <c r="G1344" s="107"/>
      <c r="H1344" s="108"/>
      <c r="I1344" s="108"/>
      <c r="J1344" s="109"/>
      <c r="K1344" s="109"/>
      <c r="L1344" s="8"/>
      <c r="M1344" s="110"/>
      <c r="N1344" s="110"/>
      <c r="O1344" s="103"/>
      <c r="P1344" s="103"/>
      <c r="Q1344" s="11"/>
      <c r="R1344" s="30"/>
      <c r="S1344" s="8"/>
      <c r="T1344" s="113"/>
      <c r="U1344" s="111"/>
      <c r="V1344" s="111"/>
      <c r="W1344" s="110"/>
      <c r="X1344" s="103"/>
      <c r="Y1344" s="103"/>
      <c r="Z1344" s="114"/>
      <c r="AA1344" s="10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4"/>
      <c r="DR1344" s="1"/>
      <c r="DS1344" s="1"/>
      <c r="DT1344" s="1"/>
      <c r="DU1344" s="1"/>
      <c r="DV1344" s="1"/>
      <c r="DW1344" s="1"/>
    </row>
    <row r="1345" spans="1:127" ht="12.75" x14ac:dyDescent="0.2">
      <c r="A1345" s="102"/>
      <c r="B1345" s="103"/>
      <c r="C1345" s="103"/>
      <c r="D1345" s="104"/>
      <c r="E1345" s="105"/>
      <c r="F1345" s="106"/>
      <c r="G1345" s="107"/>
      <c r="H1345" s="108"/>
      <c r="I1345" s="108"/>
      <c r="J1345" s="109"/>
      <c r="K1345" s="109"/>
      <c r="L1345" s="8"/>
      <c r="M1345" s="110"/>
      <c r="N1345" s="110"/>
      <c r="O1345" s="103"/>
      <c r="P1345" s="103"/>
      <c r="Q1345" s="11"/>
      <c r="R1345" s="30"/>
      <c r="S1345" s="8"/>
      <c r="T1345" s="113"/>
      <c r="U1345" s="111"/>
      <c r="V1345" s="111"/>
      <c r="W1345" s="110"/>
      <c r="X1345" s="103"/>
      <c r="Y1345" s="103"/>
      <c r="Z1345" s="114"/>
      <c r="AA1345" s="10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4"/>
      <c r="DR1345" s="1"/>
      <c r="DS1345" s="1"/>
      <c r="DT1345" s="1"/>
      <c r="DU1345" s="1"/>
      <c r="DV1345" s="1"/>
      <c r="DW1345" s="1"/>
    </row>
    <row r="1346" spans="1:127" ht="12.75" x14ac:dyDescent="0.2">
      <c r="A1346" s="102"/>
      <c r="B1346" s="103"/>
      <c r="C1346" s="103"/>
      <c r="D1346" s="104"/>
      <c r="E1346" s="105"/>
      <c r="F1346" s="106"/>
      <c r="G1346" s="107"/>
      <c r="H1346" s="108"/>
      <c r="I1346" s="108"/>
      <c r="J1346" s="109"/>
      <c r="K1346" s="109"/>
      <c r="L1346" s="8"/>
      <c r="M1346" s="110"/>
      <c r="N1346" s="110"/>
      <c r="O1346" s="103"/>
      <c r="P1346" s="103"/>
      <c r="Q1346" s="11"/>
      <c r="R1346" s="30"/>
      <c r="S1346" s="8"/>
      <c r="T1346" s="113"/>
      <c r="U1346" s="111"/>
      <c r="V1346" s="111"/>
      <c r="W1346" s="110"/>
      <c r="X1346" s="103"/>
      <c r="Y1346" s="103"/>
      <c r="Z1346" s="114"/>
      <c r="AA1346" s="10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4"/>
      <c r="DR1346" s="1"/>
      <c r="DS1346" s="1"/>
      <c r="DT1346" s="1"/>
      <c r="DU1346" s="1"/>
      <c r="DV1346" s="1"/>
      <c r="DW1346" s="1"/>
    </row>
    <row r="1347" spans="1:127" ht="12.75" x14ac:dyDescent="0.2">
      <c r="A1347" s="102"/>
      <c r="B1347" s="103"/>
      <c r="C1347" s="103"/>
      <c r="D1347" s="104"/>
      <c r="E1347" s="105"/>
      <c r="F1347" s="106"/>
      <c r="G1347" s="107"/>
      <c r="H1347" s="108"/>
      <c r="I1347" s="108"/>
      <c r="J1347" s="109"/>
      <c r="K1347" s="109"/>
      <c r="L1347" s="8"/>
      <c r="M1347" s="110"/>
      <c r="N1347" s="110"/>
      <c r="O1347" s="103"/>
      <c r="P1347" s="103"/>
      <c r="Q1347" s="11"/>
      <c r="R1347" s="30"/>
      <c r="S1347" s="8"/>
      <c r="T1347" s="113"/>
      <c r="U1347" s="111"/>
      <c r="V1347" s="111"/>
      <c r="W1347" s="110"/>
      <c r="X1347" s="103"/>
      <c r="Y1347" s="103"/>
      <c r="Z1347" s="114"/>
      <c r="AA1347" s="10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4"/>
      <c r="DR1347" s="1"/>
      <c r="DS1347" s="1"/>
      <c r="DT1347" s="1"/>
      <c r="DU1347" s="1"/>
      <c r="DV1347" s="1"/>
      <c r="DW1347" s="1"/>
    </row>
    <row r="1348" spans="1:127" ht="12.75" x14ac:dyDescent="0.2">
      <c r="A1348" s="102"/>
      <c r="B1348" s="103"/>
      <c r="C1348" s="103"/>
      <c r="D1348" s="104"/>
      <c r="E1348" s="105"/>
      <c r="F1348" s="106"/>
      <c r="G1348" s="107"/>
      <c r="H1348" s="108"/>
      <c r="I1348" s="108"/>
      <c r="J1348" s="109"/>
      <c r="K1348" s="109"/>
      <c r="L1348" s="8"/>
      <c r="M1348" s="110"/>
      <c r="N1348" s="110"/>
      <c r="O1348" s="103"/>
      <c r="P1348" s="103"/>
      <c r="Q1348" s="11"/>
      <c r="R1348" s="30"/>
      <c r="S1348" s="8"/>
      <c r="T1348" s="113"/>
      <c r="U1348" s="111"/>
      <c r="V1348" s="111"/>
      <c r="W1348" s="110"/>
      <c r="X1348" s="103"/>
      <c r="Y1348" s="103"/>
      <c r="Z1348" s="114"/>
      <c r="AA1348" s="10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4"/>
      <c r="DR1348" s="1"/>
      <c r="DS1348" s="1"/>
      <c r="DT1348" s="1"/>
      <c r="DU1348" s="1"/>
      <c r="DV1348" s="1"/>
      <c r="DW1348" s="1"/>
    </row>
    <row r="1349" spans="1:127" ht="12.75" x14ac:dyDescent="0.2">
      <c r="A1349" s="102"/>
      <c r="B1349" s="103"/>
      <c r="C1349" s="103"/>
      <c r="D1349" s="104"/>
      <c r="E1349" s="105"/>
      <c r="F1349" s="106"/>
      <c r="G1349" s="107"/>
      <c r="H1349" s="108"/>
      <c r="I1349" s="108"/>
      <c r="J1349" s="109"/>
      <c r="K1349" s="109"/>
      <c r="L1349" s="8"/>
      <c r="M1349" s="110"/>
      <c r="N1349" s="110"/>
      <c r="O1349" s="103"/>
      <c r="P1349" s="103"/>
      <c r="Q1349" s="11"/>
      <c r="R1349" s="30"/>
      <c r="S1349" s="8"/>
      <c r="T1349" s="113"/>
      <c r="U1349" s="111"/>
      <c r="V1349" s="111"/>
      <c r="W1349" s="110"/>
      <c r="X1349" s="103"/>
      <c r="Y1349" s="103"/>
      <c r="Z1349" s="114"/>
      <c r="AA1349" s="10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4"/>
      <c r="DR1349" s="1"/>
      <c r="DS1349" s="1"/>
      <c r="DT1349" s="1"/>
      <c r="DU1349" s="1"/>
      <c r="DV1349" s="1"/>
      <c r="DW1349" s="1"/>
    </row>
    <row r="1350" spans="1:127" ht="12.75" x14ac:dyDescent="0.2">
      <c r="A1350" s="102"/>
      <c r="B1350" s="103"/>
      <c r="C1350" s="103"/>
      <c r="D1350" s="104"/>
      <c r="E1350" s="105"/>
      <c r="F1350" s="106"/>
      <c r="G1350" s="107"/>
      <c r="H1350" s="108"/>
      <c r="I1350" s="108"/>
      <c r="J1350" s="109"/>
      <c r="K1350" s="109"/>
      <c r="L1350" s="8"/>
      <c r="M1350" s="110"/>
      <c r="N1350" s="110"/>
      <c r="O1350" s="103"/>
      <c r="P1350" s="103"/>
      <c r="Q1350" s="11"/>
      <c r="R1350" s="30"/>
      <c r="S1350" s="8"/>
      <c r="T1350" s="113"/>
      <c r="U1350" s="111"/>
      <c r="V1350" s="111"/>
      <c r="W1350" s="110"/>
      <c r="X1350" s="103"/>
      <c r="Y1350" s="103"/>
      <c r="Z1350" s="114"/>
      <c r="AA1350" s="10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4"/>
      <c r="DR1350" s="1"/>
      <c r="DS1350" s="1"/>
      <c r="DT1350" s="1"/>
      <c r="DU1350" s="1"/>
      <c r="DV1350" s="1"/>
      <c r="DW1350" s="1"/>
    </row>
    <row r="1351" spans="1:127" ht="12.75" x14ac:dyDescent="0.2">
      <c r="A1351" s="102"/>
      <c r="B1351" s="103"/>
      <c r="C1351" s="103"/>
      <c r="D1351" s="104"/>
      <c r="E1351" s="105"/>
      <c r="F1351" s="106"/>
      <c r="G1351" s="107"/>
      <c r="H1351" s="108"/>
      <c r="I1351" s="108"/>
      <c r="J1351" s="109"/>
      <c r="K1351" s="109"/>
      <c r="L1351" s="8"/>
      <c r="M1351" s="110"/>
      <c r="N1351" s="110"/>
      <c r="O1351" s="103"/>
      <c r="P1351" s="103"/>
      <c r="Q1351" s="11"/>
      <c r="R1351" s="30"/>
      <c r="S1351" s="8"/>
      <c r="T1351" s="113"/>
      <c r="U1351" s="111"/>
      <c r="V1351" s="111"/>
      <c r="W1351" s="110"/>
      <c r="X1351" s="103"/>
      <c r="Y1351" s="103"/>
      <c r="Z1351" s="114"/>
      <c r="AA1351" s="10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4"/>
      <c r="DR1351" s="1"/>
      <c r="DS1351" s="1"/>
      <c r="DT1351" s="1"/>
      <c r="DU1351" s="1"/>
      <c r="DV1351" s="1"/>
      <c r="DW1351" s="1"/>
    </row>
    <row r="1352" spans="1:127" ht="12.75" x14ac:dyDescent="0.2">
      <c r="A1352" s="102"/>
      <c r="B1352" s="103"/>
      <c r="C1352" s="103"/>
      <c r="D1352" s="104"/>
      <c r="E1352" s="105"/>
      <c r="F1352" s="106"/>
      <c r="G1352" s="107"/>
      <c r="H1352" s="108"/>
      <c r="I1352" s="108"/>
      <c r="J1352" s="109"/>
      <c r="K1352" s="109"/>
      <c r="L1352" s="8"/>
      <c r="M1352" s="110"/>
      <c r="N1352" s="110"/>
      <c r="O1352" s="103"/>
      <c r="P1352" s="103"/>
      <c r="Q1352" s="11"/>
      <c r="R1352" s="30"/>
      <c r="S1352" s="8"/>
      <c r="T1352" s="113"/>
      <c r="U1352" s="111"/>
      <c r="V1352" s="111"/>
      <c r="W1352" s="110"/>
      <c r="X1352" s="103"/>
      <c r="Y1352" s="103"/>
      <c r="Z1352" s="114"/>
      <c r="AA1352" s="10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4"/>
      <c r="DR1352" s="1"/>
      <c r="DS1352" s="1"/>
      <c r="DT1352" s="1"/>
      <c r="DU1352" s="1"/>
      <c r="DV1352" s="1"/>
      <c r="DW1352" s="1"/>
    </row>
    <row r="1353" spans="1:127" ht="12.75" x14ac:dyDescent="0.2">
      <c r="A1353" s="102"/>
      <c r="B1353" s="103"/>
      <c r="C1353" s="103"/>
      <c r="D1353" s="104"/>
      <c r="E1353" s="105"/>
      <c r="F1353" s="106"/>
      <c r="G1353" s="107"/>
      <c r="H1353" s="108"/>
      <c r="I1353" s="108"/>
      <c r="J1353" s="109"/>
      <c r="K1353" s="109"/>
      <c r="L1353" s="8"/>
      <c r="M1353" s="110"/>
      <c r="N1353" s="110"/>
      <c r="O1353" s="103"/>
      <c r="P1353" s="103"/>
      <c r="Q1353" s="11"/>
      <c r="R1353" s="30"/>
      <c r="S1353" s="8"/>
      <c r="T1353" s="113"/>
      <c r="U1353" s="111"/>
      <c r="V1353" s="111"/>
      <c r="W1353" s="110"/>
      <c r="X1353" s="103"/>
      <c r="Y1353" s="103"/>
      <c r="Z1353" s="114"/>
      <c r="AA1353" s="10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4"/>
      <c r="DR1353" s="1"/>
      <c r="DS1353" s="1"/>
      <c r="DT1353" s="1"/>
      <c r="DU1353" s="1"/>
      <c r="DV1353" s="1"/>
      <c r="DW1353" s="1"/>
    </row>
    <row r="1354" spans="1:127" ht="12.75" x14ac:dyDescent="0.2">
      <c r="A1354" s="102"/>
      <c r="B1354" s="103"/>
      <c r="C1354" s="103"/>
      <c r="D1354" s="104"/>
      <c r="E1354" s="105"/>
      <c r="F1354" s="106"/>
      <c r="G1354" s="107"/>
      <c r="H1354" s="108"/>
      <c r="I1354" s="108"/>
      <c r="J1354" s="109"/>
      <c r="K1354" s="109"/>
      <c r="L1354" s="8"/>
      <c r="M1354" s="110"/>
      <c r="N1354" s="110"/>
      <c r="O1354" s="103"/>
      <c r="P1354" s="103"/>
      <c r="Q1354" s="11"/>
      <c r="R1354" s="30"/>
      <c r="S1354" s="8"/>
      <c r="T1354" s="113"/>
      <c r="U1354" s="111"/>
      <c r="V1354" s="111"/>
      <c r="W1354" s="110"/>
      <c r="X1354" s="103"/>
      <c r="Y1354" s="103"/>
      <c r="Z1354" s="114"/>
      <c r="AA1354" s="10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4"/>
      <c r="DR1354" s="1"/>
      <c r="DS1354" s="1"/>
      <c r="DT1354" s="1"/>
      <c r="DU1354" s="1"/>
      <c r="DV1354" s="1"/>
      <c r="DW1354" s="1"/>
    </row>
    <row r="1355" spans="1:127" ht="12.75" x14ac:dyDescent="0.2">
      <c r="A1355" s="102"/>
      <c r="B1355" s="103"/>
      <c r="C1355" s="103"/>
      <c r="D1355" s="104"/>
      <c r="E1355" s="105"/>
      <c r="F1355" s="106"/>
      <c r="G1355" s="107"/>
      <c r="H1355" s="108"/>
      <c r="I1355" s="108"/>
      <c r="J1355" s="109"/>
      <c r="K1355" s="109"/>
      <c r="L1355" s="8"/>
      <c r="M1355" s="110"/>
      <c r="N1355" s="110"/>
      <c r="O1355" s="103"/>
      <c r="P1355" s="103"/>
      <c r="Q1355" s="11"/>
      <c r="R1355" s="30"/>
      <c r="S1355" s="8"/>
      <c r="T1355" s="113"/>
      <c r="U1355" s="111"/>
      <c r="V1355" s="111"/>
      <c r="W1355" s="110"/>
      <c r="X1355" s="103"/>
      <c r="Y1355" s="103"/>
      <c r="Z1355" s="114"/>
      <c r="AA1355" s="10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4"/>
      <c r="DR1355" s="1"/>
      <c r="DS1355" s="1"/>
      <c r="DT1355" s="1"/>
      <c r="DU1355" s="1"/>
      <c r="DV1355" s="1"/>
      <c r="DW1355" s="1"/>
    </row>
    <row r="1356" spans="1:127" ht="12.75" x14ac:dyDescent="0.2">
      <c r="A1356" s="102"/>
      <c r="B1356" s="103"/>
      <c r="C1356" s="103"/>
      <c r="D1356" s="104"/>
      <c r="E1356" s="105"/>
      <c r="F1356" s="106"/>
      <c r="G1356" s="107"/>
      <c r="H1356" s="108"/>
      <c r="I1356" s="108"/>
      <c r="J1356" s="109"/>
      <c r="K1356" s="109"/>
      <c r="L1356" s="8"/>
      <c r="M1356" s="110"/>
      <c r="N1356" s="110"/>
      <c r="O1356" s="103"/>
      <c r="P1356" s="103"/>
      <c r="Q1356" s="11"/>
      <c r="R1356" s="30"/>
      <c r="S1356" s="8"/>
      <c r="T1356" s="113"/>
      <c r="U1356" s="111"/>
      <c r="V1356" s="111"/>
      <c r="W1356" s="110"/>
      <c r="X1356" s="103"/>
      <c r="Y1356" s="103"/>
      <c r="Z1356" s="114"/>
      <c r="AA1356" s="10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4"/>
      <c r="DR1356" s="1"/>
      <c r="DS1356" s="1"/>
      <c r="DT1356" s="1"/>
      <c r="DU1356" s="1"/>
      <c r="DV1356" s="1"/>
      <c r="DW1356" s="1"/>
    </row>
    <row r="1357" spans="1:127" ht="12.75" x14ac:dyDescent="0.2">
      <c r="A1357" s="102"/>
      <c r="B1357" s="103"/>
      <c r="C1357" s="103"/>
      <c r="D1357" s="104"/>
      <c r="E1357" s="105"/>
      <c r="F1357" s="106"/>
      <c r="G1357" s="107"/>
      <c r="H1357" s="108"/>
      <c r="I1357" s="108"/>
      <c r="J1357" s="109"/>
      <c r="K1357" s="109"/>
      <c r="L1357" s="8"/>
      <c r="M1357" s="110"/>
      <c r="N1357" s="110"/>
      <c r="O1357" s="103"/>
      <c r="P1357" s="103"/>
      <c r="Q1357" s="11"/>
      <c r="R1357" s="30"/>
      <c r="S1357" s="8"/>
      <c r="T1357" s="113"/>
      <c r="U1357" s="111"/>
      <c r="V1357" s="111"/>
      <c r="W1357" s="110"/>
      <c r="X1357" s="103"/>
      <c r="Y1357" s="103"/>
      <c r="Z1357" s="114"/>
      <c r="AA1357" s="10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4"/>
      <c r="DR1357" s="1"/>
      <c r="DS1357" s="1"/>
      <c r="DT1357" s="1"/>
      <c r="DU1357" s="1"/>
      <c r="DV1357" s="1"/>
      <c r="DW1357" s="1"/>
    </row>
    <row r="1358" spans="1:127" ht="12.75" x14ac:dyDescent="0.2">
      <c r="A1358" s="102"/>
      <c r="B1358" s="103"/>
      <c r="C1358" s="103"/>
      <c r="D1358" s="104"/>
      <c r="E1358" s="105"/>
      <c r="F1358" s="106"/>
      <c r="G1358" s="107"/>
      <c r="H1358" s="108"/>
      <c r="I1358" s="108"/>
      <c r="J1358" s="109"/>
      <c r="K1358" s="109"/>
      <c r="L1358" s="8"/>
      <c r="M1358" s="110"/>
      <c r="N1358" s="110"/>
      <c r="O1358" s="103"/>
      <c r="P1358" s="103"/>
      <c r="Q1358" s="11"/>
      <c r="R1358" s="30"/>
      <c r="S1358" s="8"/>
      <c r="T1358" s="113"/>
      <c r="U1358" s="111"/>
      <c r="V1358" s="111"/>
      <c r="W1358" s="110"/>
      <c r="X1358" s="103"/>
      <c r="Y1358" s="103"/>
      <c r="Z1358" s="114"/>
      <c r="AA1358" s="10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4"/>
      <c r="DR1358" s="1"/>
      <c r="DS1358" s="1"/>
      <c r="DT1358" s="1"/>
      <c r="DU1358" s="1"/>
      <c r="DV1358" s="1"/>
      <c r="DW1358" s="1"/>
    </row>
    <row r="1359" spans="1:127" ht="12.75" x14ac:dyDescent="0.2">
      <c r="A1359" s="102"/>
      <c r="B1359" s="103"/>
      <c r="C1359" s="103"/>
      <c r="D1359" s="104"/>
      <c r="E1359" s="105"/>
      <c r="F1359" s="106"/>
      <c r="G1359" s="107"/>
      <c r="H1359" s="108"/>
      <c r="I1359" s="108"/>
      <c r="J1359" s="109"/>
      <c r="K1359" s="109"/>
      <c r="L1359" s="8"/>
      <c r="M1359" s="110"/>
      <c r="N1359" s="110"/>
      <c r="O1359" s="103"/>
      <c r="P1359" s="103"/>
      <c r="Q1359" s="11"/>
      <c r="R1359" s="30"/>
      <c r="S1359" s="8"/>
      <c r="T1359" s="113"/>
      <c r="U1359" s="111"/>
      <c r="V1359" s="111"/>
      <c r="W1359" s="110"/>
      <c r="X1359" s="103"/>
      <c r="Y1359" s="103"/>
      <c r="Z1359" s="114"/>
      <c r="AA1359" s="10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4"/>
      <c r="DR1359" s="1"/>
      <c r="DS1359" s="1"/>
      <c r="DT1359" s="1"/>
      <c r="DU1359" s="1"/>
      <c r="DV1359" s="1"/>
      <c r="DW1359" s="1"/>
    </row>
    <row r="1360" spans="1:127" ht="12.75" x14ac:dyDescent="0.2">
      <c r="A1360" s="102"/>
      <c r="B1360" s="103"/>
      <c r="C1360" s="103"/>
      <c r="D1360" s="104"/>
      <c r="E1360" s="105"/>
      <c r="F1360" s="106"/>
      <c r="G1360" s="107"/>
      <c r="H1360" s="108"/>
      <c r="I1360" s="108"/>
      <c r="J1360" s="109"/>
      <c r="K1360" s="109"/>
      <c r="L1360" s="8"/>
      <c r="M1360" s="110"/>
      <c r="N1360" s="110"/>
      <c r="O1360" s="103"/>
      <c r="P1360" s="103"/>
      <c r="Q1360" s="11"/>
      <c r="R1360" s="30"/>
      <c r="S1360" s="8"/>
      <c r="T1360" s="113"/>
      <c r="U1360" s="111"/>
      <c r="V1360" s="111"/>
      <c r="W1360" s="110"/>
      <c r="X1360" s="103"/>
      <c r="Y1360" s="103"/>
      <c r="Z1360" s="114"/>
      <c r="AA1360" s="10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4"/>
      <c r="DR1360" s="1"/>
      <c r="DS1360" s="1"/>
      <c r="DT1360" s="1"/>
      <c r="DU1360" s="1"/>
      <c r="DV1360" s="1"/>
      <c r="DW1360" s="1"/>
    </row>
    <row r="1361" spans="1:127" ht="12.75" x14ac:dyDescent="0.2">
      <c r="A1361" s="102"/>
      <c r="B1361" s="103"/>
      <c r="C1361" s="103"/>
      <c r="D1361" s="104"/>
      <c r="E1361" s="105"/>
      <c r="F1361" s="106"/>
      <c r="G1361" s="107"/>
      <c r="H1361" s="108"/>
      <c r="I1361" s="108"/>
      <c r="J1361" s="109"/>
      <c r="K1361" s="109"/>
      <c r="L1361" s="8"/>
      <c r="M1361" s="110"/>
      <c r="N1361" s="110"/>
      <c r="O1361" s="103"/>
      <c r="P1361" s="103"/>
      <c r="Q1361" s="11"/>
      <c r="R1361" s="30"/>
      <c r="S1361" s="8"/>
      <c r="T1361" s="113"/>
      <c r="U1361" s="111"/>
      <c r="V1361" s="111"/>
      <c r="W1361" s="110"/>
      <c r="X1361" s="103"/>
      <c r="Y1361" s="103"/>
      <c r="Z1361" s="114"/>
      <c r="AA1361" s="10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4"/>
      <c r="DR1361" s="1"/>
      <c r="DS1361" s="1"/>
      <c r="DT1361" s="1"/>
      <c r="DU1361" s="1"/>
      <c r="DV1361" s="1"/>
      <c r="DW1361" s="1"/>
    </row>
    <row r="1362" spans="1:127" ht="12.75" x14ac:dyDescent="0.2">
      <c r="A1362" s="102"/>
      <c r="B1362" s="103"/>
      <c r="C1362" s="103"/>
      <c r="D1362" s="104"/>
      <c r="E1362" s="105"/>
      <c r="F1362" s="106"/>
      <c r="G1362" s="107"/>
      <c r="H1362" s="108"/>
      <c r="I1362" s="108"/>
      <c r="J1362" s="109"/>
      <c r="K1362" s="109"/>
      <c r="L1362" s="8"/>
      <c r="M1362" s="110"/>
      <c r="N1362" s="110"/>
      <c r="O1362" s="103"/>
      <c r="P1362" s="103"/>
      <c r="Q1362" s="11"/>
      <c r="R1362" s="30"/>
      <c r="S1362" s="8"/>
      <c r="T1362" s="113"/>
      <c r="U1362" s="111"/>
      <c r="V1362" s="111"/>
      <c r="W1362" s="110"/>
      <c r="X1362" s="103"/>
      <c r="Y1362" s="103"/>
      <c r="Z1362" s="114"/>
      <c r="AA1362" s="10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4"/>
      <c r="DR1362" s="1"/>
      <c r="DS1362" s="1"/>
      <c r="DT1362" s="1"/>
      <c r="DU1362" s="1"/>
      <c r="DV1362" s="1"/>
      <c r="DW1362" s="1"/>
    </row>
    <row r="1363" spans="1:127" ht="12.75" x14ac:dyDescent="0.2">
      <c r="A1363" s="102"/>
      <c r="B1363" s="103"/>
      <c r="C1363" s="103"/>
      <c r="D1363" s="104"/>
      <c r="E1363" s="105"/>
      <c r="F1363" s="106"/>
      <c r="G1363" s="107"/>
      <c r="H1363" s="108"/>
      <c r="I1363" s="108"/>
      <c r="J1363" s="109"/>
      <c r="K1363" s="109"/>
      <c r="L1363" s="8"/>
      <c r="M1363" s="110"/>
      <c r="N1363" s="110"/>
      <c r="O1363" s="103"/>
      <c r="P1363" s="103"/>
      <c r="Q1363" s="11"/>
      <c r="R1363" s="30"/>
      <c r="S1363" s="8"/>
      <c r="T1363" s="113"/>
      <c r="U1363" s="111"/>
      <c r="V1363" s="111"/>
      <c r="W1363" s="110"/>
      <c r="X1363" s="103"/>
      <c r="Y1363" s="103"/>
      <c r="Z1363" s="114"/>
      <c r="AA1363" s="10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4"/>
      <c r="DR1363" s="1"/>
      <c r="DS1363" s="1"/>
      <c r="DT1363" s="1"/>
      <c r="DU1363" s="1"/>
      <c r="DV1363" s="1"/>
      <c r="DW1363" s="1"/>
    </row>
    <row r="1364" spans="1:127" ht="12.75" x14ac:dyDescent="0.2">
      <c r="A1364" s="102"/>
      <c r="B1364" s="103"/>
      <c r="C1364" s="103"/>
      <c r="D1364" s="104"/>
      <c r="E1364" s="105"/>
      <c r="F1364" s="106"/>
      <c r="G1364" s="107"/>
      <c r="H1364" s="108"/>
      <c r="I1364" s="108"/>
      <c r="J1364" s="109"/>
      <c r="K1364" s="109"/>
      <c r="L1364" s="8"/>
      <c r="M1364" s="110"/>
      <c r="N1364" s="110"/>
      <c r="O1364" s="103"/>
      <c r="P1364" s="103"/>
      <c r="Q1364" s="11"/>
      <c r="R1364" s="30"/>
      <c r="S1364" s="8"/>
      <c r="T1364" s="113"/>
      <c r="U1364" s="111"/>
      <c r="V1364" s="111"/>
      <c r="W1364" s="110"/>
      <c r="X1364" s="103"/>
      <c r="Y1364" s="103"/>
      <c r="Z1364" s="114"/>
      <c r="AA1364" s="10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4"/>
      <c r="DR1364" s="1"/>
      <c r="DS1364" s="1"/>
      <c r="DT1364" s="1"/>
      <c r="DU1364" s="1"/>
      <c r="DV1364" s="1"/>
      <c r="DW1364" s="1"/>
    </row>
    <row r="1365" spans="1:127" ht="12.75" x14ac:dyDescent="0.2">
      <c r="A1365" s="102"/>
      <c r="B1365" s="103"/>
      <c r="C1365" s="103"/>
      <c r="D1365" s="104"/>
      <c r="E1365" s="105"/>
      <c r="F1365" s="106"/>
      <c r="G1365" s="107"/>
      <c r="H1365" s="108"/>
      <c r="I1365" s="108"/>
      <c r="J1365" s="109"/>
      <c r="K1365" s="109"/>
      <c r="L1365" s="8"/>
      <c r="M1365" s="110"/>
      <c r="N1365" s="110"/>
      <c r="O1365" s="103"/>
      <c r="P1365" s="103"/>
      <c r="Q1365" s="11"/>
      <c r="R1365" s="30"/>
      <c r="S1365" s="8"/>
      <c r="T1365" s="113"/>
      <c r="U1365" s="111"/>
      <c r="V1365" s="111"/>
      <c r="W1365" s="110"/>
      <c r="X1365" s="103"/>
      <c r="Y1365" s="103"/>
      <c r="Z1365" s="114"/>
      <c r="AA1365" s="10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4"/>
      <c r="DR1365" s="1"/>
      <c r="DS1365" s="1"/>
      <c r="DT1365" s="1"/>
      <c r="DU1365" s="1"/>
      <c r="DV1365" s="1"/>
      <c r="DW1365" s="1"/>
    </row>
    <row r="1366" spans="1:127" ht="12.75" x14ac:dyDescent="0.2">
      <c r="A1366" s="102"/>
      <c r="B1366" s="103"/>
      <c r="C1366" s="103"/>
      <c r="D1366" s="104"/>
      <c r="E1366" s="105"/>
      <c r="F1366" s="106"/>
      <c r="G1366" s="107"/>
      <c r="H1366" s="108"/>
      <c r="I1366" s="108"/>
      <c r="J1366" s="109"/>
      <c r="K1366" s="109"/>
      <c r="L1366" s="8"/>
      <c r="M1366" s="110"/>
      <c r="N1366" s="110"/>
      <c r="O1366" s="103"/>
      <c r="P1366" s="103"/>
      <c r="Q1366" s="11"/>
      <c r="R1366" s="30"/>
      <c r="S1366" s="8"/>
      <c r="T1366" s="113"/>
      <c r="U1366" s="111"/>
      <c r="V1366" s="111"/>
      <c r="W1366" s="110"/>
      <c r="X1366" s="103"/>
      <c r="Y1366" s="103"/>
      <c r="Z1366" s="114"/>
      <c r="AA1366" s="10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4"/>
      <c r="DR1366" s="1"/>
      <c r="DS1366" s="1"/>
      <c r="DT1366" s="1"/>
      <c r="DU1366" s="1"/>
      <c r="DV1366" s="1"/>
      <c r="DW1366" s="1"/>
    </row>
    <row r="1367" spans="1:127" ht="12.75" x14ac:dyDescent="0.2">
      <c r="A1367" s="102"/>
      <c r="B1367" s="103"/>
      <c r="C1367" s="103"/>
      <c r="D1367" s="104"/>
      <c r="E1367" s="105"/>
      <c r="F1367" s="106"/>
      <c r="G1367" s="107"/>
      <c r="H1367" s="108"/>
      <c r="I1367" s="108"/>
      <c r="J1367" s="109"/>
      <c r="K1367" s="109"/>
      <c r="L1367" s="8"/>
      <c r="M1367" s="110"/>
      <c r="N1367" s="110"/>
      <c r="O1367" s="103"/>
      <c r="P1367" s="103"/>
      <c r="Q1367" s="11"/>
      <c r="R1367" s="30"/>
      <c r="S1367" s="8"/>
      <c r="T1367" s="113"/>
      <c r="U1367" s="111"/>
      <c r="V1367" s="111"/>
      <c r="W1367" s="110"/>
      <c r="X1367" s="103"/>
      <c r="Y1367" s="103"/>
      <c r="Z1367" s="114"/>
      <c r="AA1367" s="10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4"/>
      <c r="DR1367" s="1"/>
      <c r="DS1367" s="1"/>
      <c r="DT1367" s="1"/>
      <c r="DU1367" s="1"/>
      <c r="DV1367" s="1"/>
      <c r="DW1367" s="1"/>
    </row>
    <row r="1368" spans="1:127" ht="12.75" x14ac:dyDescent="0.2">
      <c r="A1368" s="102"/>
      <c r="B1368" s="103"/>
      <c r="C1368" s="103"/>
      <c r="D1368" s="104"/>
      <c r="E1368" s="105"/>
      <c r="F1368" s="106"/>
      <c r="G1368" s="107"/>
      <c r="H1368" s="108"/>
      <c r="I1368" s="108"/>
      <c r="J1368" s="109"/>
      <c r="K1368" s="109"/>
      <c r="L1368" s="8"/>
      <c r="M1368" s="110"/>
      <c r="N1368" s="110"/>
      <c r="O1368" s="103"/>
      <c r="P1368" s="103"/>
      <c r="Q1368" s="11"/>
      <c r="R1368" s="30"/>
      <c r="S1368" s="8"/>
      <c r="T1368" s="113"/>
      <c r="U1368" s="111"/>
      <c r="V1368" s="111"/>
      <c r="W1368" s="110"/>
      <c r="X1368" s="103"/>
      <c r="Y1368" s="103"/>
      <c r="Z1368" s="114"/>
      <c r="AA1368" s="10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4"/>
      <c r="DR1368" s="1"/>
      <c r="DS1368" s="1"/>
      <c r="DT1368" s="1"/>
      <c r="DU1368" s="1"/>
      <c r="DV1368" s="1"/>
      <c r="DW1368" s="1"/>
    </row>
    <row r="1369" spans="1:127" ht="12.75" x14ac:dyDescent="0.2">
      <c r="A1369" s="102"/>
      <c r="B1369" s="103"/>
      <c r="C1369" s="103"/>
      <c r="D1369" s="104"/>
      <c r="E1369" s="105"/>
      <c r="F1369" s="106"/>
      <c r="G1369" s="107"/>
      <c r="H1369" s="108"/>
      <c r="I1369" s="108"/>
      <c r="J1369" s="109"/>
      <c r="K1369" s="109"/>
      <c r="L1369" s="8"/>
      <c r="M1369" s="110"/>
      <c r="N1369" s="110"/>
      <c r="O1369" s="103"/>
      <c r="P1369" s="103"/>
      <c r="Q1369" s="11"/>
      <c r="R1369" s="30"/>
      <c r="S1369" s="8"/>
      <c r="T1369" s="113"/>
      <c r="U1369" s="111"/>
      <c r="V1369" s="111"/>
      <c r="W1369" s="110"/>
      <c r="X1369" s="103"/>
      <c r="Y1369" s="103"/>
      <c r="Z1369" s="114"/>
      <c r="AA1369" s="10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4"/>
      <c r="DR1369" s="1"/>
      <c r="DS1369" s="1"/>
      <c r="DT1369" s="1"/>
      <c r="DU1369" s="1"/>
      <c r="DV1369" s="1"/>
      <c r="DW1369" s="1"/>
    </row>
    <row r="1370" spans="1:127" ht="12.75" x14ac:dyDescent="0.2">
      <c r="A1370" s="102"/>
      <c r="B1370" s="103"/>
      <c r="C1370" s="103"/>
      <c r="D1370" s="104"/>
      <c r="E1370" s="105"/>
      <c r="F1370" s="106"/>
      <c r="G1370" s="107"/>
      <c r="H1370" s="108"/>
      <c r="I1370" s="108"/>
      <c r="J1370" s="109"/>
      <c r="K1370" s="109"/>
      <c r="L1370" s="8"/>
      <c r="M1370" s="110"/>
      <c r="N1370" s="110"/>
      <c r="O1370" s="103"/>
      <c r="P1370" s="103"/>
      <c r="Q1370" s="11"/>
      <c r="R1370" s="30"/>
      <c r="S1370" s="8"/>
      <c r="T1370" s="113"/>
      <c r="U1370" s="111"/>
      <c r="V1370" s="111"/>
      <c r="W1370" s="110"/>
      <c r="X1370" s="103"/>
      <c r="Y1370" s="103"/>
      <c r="Z1370" s="114"/>
      <c r="AA1370" s="10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4"/>
      <c r="DR1370" s="1"/>
      <c r="DS1370" s="1"/>
      <c r="DT1370" s="1"/>
      <c r="DU1370" s="1"/>
      <c r="DV1370" s="1"/>
      <c r="DW1370" s="1"/>
    </row>
    <row r="1371" spans="1:127" ht="12.75" x14ac:dyDescent="0.2">
      <c r="A1371" s="102"/>
      <c r="B1371" s="103"/>
      <c r="C1371" s="103"/>
      <c r="D1371" s="104"/>
      <c r="E1371" s="105"/>
      <c r="F1371" s="106"/>
      <c r="G1371" s="107"/>
      <c r="H1371" s="108"/>
      <c r="I1371" s="108"/>
      <c r="J1371" s="109"/>
      <c r="K1371" s="109"/>
      <c r="L1371" s="8"/>
      <c r="M1371" s="110"/>
      <c r="N1371" s="110"/>
      <c r="O1371" s="103"/>
      <c r="P1371" s="103"/>
      <c r="Q1371" s="11"/>
      <c r="R1371" s="30"/>
      <c r="S1371" s="8"/>
      <c r="T1371" s="113"/>
      <c r="U1371" s="111"/>
      <c r="V1371" s="111"/>
      <c r="W1371" s="110"/>
      <c r="X1371" s="103"/>
      <c r="Y1371" s="103"/>
      <c r="Z1371" s="114"/>
      <c r="AA1371" s="10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4"/>
      <c r="DR1371" s="1"/>
      <c r="DS1371" s="1"/>
      <c r="DT1371" s="1"/>
      <c r="DU1371" s="1"/>
      <c r="DV1371" s="1"/>
      <c r="DW1371" s="1"/>
    </row>
    <row r="1372" spans="1:127" ht="12.75" x14ac:dyDescent="0.2">
      <c r="A1372" s="102"/>
      <c r="B1372" s="103"/>
      <c r="C1372" s="103"/>
      <c r="D1372" s="104"/>
      <c r="E1372" s="105"/>
      <c r="F1372" s="106"/>
      <c r="G1372" s="107"/>
      <c r="H1372" s="108"/>
      <c r="I1372" s="108"/>
      <c r="J1372" s="109"/>
      <c r="K1372" s="109"/>
      <c r="L1372" s="8"/>
      <c r="M1372" s="110"/>
      <c r="N1372" s="110"/>
      <c r="O1372" s="103"/>
      <c r="P1372" s="103"/>
      <c r="Q1372" s="11"/>
      <c r="R1372" s="30"/>
      <c r="S1372" s="8"/>
      <c r="T1372" s="113"/>
      <c r="U1372" s="111"/>
      <c r="V1372" s="111"/>
      <c r="W1372" s="110"/>
      <c r="X1372" s="103"/>
      <c r="Y1372" s="103"/>
      <c r="Z1372" s="114"/>
      <c r="AA1372" s="10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4"/>
      <c r="DR1372" s="1"/>
      <c r="DS1372" s="1"/>
      <c r="DT1372" s="1"/>
      <c r="DU1372" s="1"/>
      <c r="DV1372" s="1"/>
      <c r="DW1372" s="1"/>
    </row>
    <row r="1373" spans="1:127" ht="12.75" x14ac:dyDescent="0.2">
      <c r="A1373" s="102"/>
      <c r="B1373" s="103"/>
      <c r="C1373" s="103"/>
      <c r="D1373" s="104"/>
      <c r="E1373" s="105"/>
      <c r="F1373" s="106"/>
      <c r="G1373" s="107"/>
      <c r="H1373" s="108"/>
      <c r="I1373" s="108"/>
      <c r="J1373" s="109"/>
      <c r="K1373" s="109"/>
      <c r="L1373" s="8"/>
      <c r="M1373" s="110"/>
      <c r="N1373" s="110"/>
      <c r="O1373" s="103"/>
      <c r="P1373" s="103"/>
      <c r="Q1373" s="11"/>
      <c r="R1373" s="30"/>
      <c r="S1373" s="8"/>
      <c r="T1373" s="113"/>
      <c r="U1373" s="111"/>
      <c r="V1373" s="111"/>
      <c r="W1373" s="110"/>
      <c r="X1373" s="103"/>
      <c r="Y1373" s="103"/>
      <c r="Z1373" s="114"/>
      <c r="AA1373" s="10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4"/>
      <c r="DR1373" s="1"/>
      <c r="DS1373" s="1"/>
      <c r="DT1373" s="1"/>
      <c r="DU1373" s="1"/>
      <c r="DV1373" s="1"/>
      <c r="DW1373" s="1"/>
    </row>
    <row r="1374" spans="1:127" ht="12.75" x14ac:dyDescent="0.2">
      <c r="A1374" s="102"/>
      <c r="B1374" s="103"/>
      <c r="C1374" s="103"/>
      <c r="D1374" s="104"/>
      <c r="E1374" s="105"/>
      <c r="F1374" s="106"/>
      <c r="G1374" s="107"/>
      <c r="H1374" s="108"/>
      <c r="I1374" s="108"/>
      <c r="J1374" s="109"/>
      <c r="K1374" s="109"/>
      <c r="L1374" s="8"/>
      <c r="M1374" s="110"/>
      <c r="N1374" s="110"/>
      <c r="O1374" s="103"/>
      <c r="P1374" s="103"/>
      <c r="Q1374" s="11"/>
      <c r="R1374" s="30"/>
      <c r="S1374" s="8"/>
      <c r="T1374" s="113"/>
      <c r="U1374" s="111"/>
      <c r="V1374" s="111"/>
      <c r="W1374" s="110"/>
      <c r="X1374" s="103"/>
      <c r="Y1374" s="103"/>
      <c r="Z1374" s="114"/>
      <c r="AA1374" s="10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4"/>
      <c r="DR1374" s="1"/>
      <c r="DS1374" s="1"/>
      <c r="DT1374" s="1"/>
      <c r="DU1374" s="1"/>
      <c r="DV1374" s="1"/>
      <c r="DW1374" s="1"/>
    </row>
    <row r="1375" spans="1:127" ht="12.75" x14ac:dyDescent="0.2">
      <c r="A1375" s="102"/>
      <c r="B1375" s="103"/>
      <c r="C1375" s="103"/>
      <c r="D1375" s="104"/>
      <c r="E1375" s="105"/>
      <c r="F1375" s="106"/>
      <c r="G1375" s="107"/>
      <c r="H1375" s="108"/>
      <c r="I1375" s="108"/>
      <c r="J1375" s="109"/>
      <c r="K1375" s="109"/>
      <c r="L1375" s="8"/>
      <c r="M1375" s="110"/>
      <c r="N1375" s="110"/>
      <c r="O1375" s="103"/>
      <c r="P1375" s="103"/>
      <c r="Q1375" s="11"/>
      <c r="R1375" s="30"/>
      <c r="S1375" s="8"/>
      <c r="T1375" s="113"/>
      <c r="U1375" s="111"/>
      <c r="V1375" s="111"/>
      <c r="W1375" s="110"/>
      <c r="X1375" s="103"/>
      <c r="Y1375" s="103"/>
      <c r="Z1375" s="114"/>
      <c r="AA1375" s="10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4"/>
      <c r="DR1375" s="1"/>
      <c r="DS1375" s="1"/>
      <c r="DT1375" s="1"/>
      <c r="DU1375" s="1"/>
      <c r="DV1375" s="1"/>
      <c r="DW1375" s="1"/>
    </row>
    <row r="1376" spans="1:127" ht="12.75" x14ac:dyDescent="0.2">
      <c r="A1376" s="102"/>
      <c r="B1376" s="103"/>
      <c r="C1376" s="103"/>
      <c r="D1376" s="104"/>
      <c r="E1376" s="105"/>
      <c r="F1376" s="106"/>
      <c r="G1376" s="107"/>
      <c r="H1376" s="108"/>
      <c r="I1376" s="108"/>
      <c r="J1376" s="109"/>
      <c r="K1376" s="109"/>
      <c r="L1376" s="8"/>
      <c r="M1376" s="110"/>
      <c r="N1376" s="110"/>
      <c r="O1376" s="103"/>
      <c r="P1376" s="103"/>
      <c r="Q1376" s="11"/>
      <c r="R1376" s="30"/>
      <c r="S1376" s="8"/>
      <c r="T1376" s="113"/>
      <c r="U1376" s="111"/>
      <c r="V1376" s="111"/>
      <c r="W1376" s="110"/>
      <c r="X1376" s="103"/>
      <c r="Y1376" s="103"/>
      <c r="Z1376" s="114"/>
      <c r="AA1376" s="10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4"/>
      <c r="DR1376" s="1"/>
      <c r="DS1376" s="1"/>
      <c r="DT1376" s="1"/>
      <c r="DU1376" s="1"/>
      <c r="DV1376" s="1"/>
      <c r="DW1376" s="1"/>
    </row>
    <row r="1377" spans="1:127" ht="12.75" x14ac:dyDescent="0.2">
      <c r="A1377" s="102"/>
      <c r="B1377" s="103"/>
      <c r="C1377" s="103"/>
      <c r="D1377" s="104"/>
      <c r="E1377" s="105"/>
      <c r="F1377" s="106"/>
      <c r="G1377" s="107"/>
      <c r="H1377" s="108"/>
      <c r="I1377" s="108"/>
      <c r="J1377" s="109"/>
      <c r="K1377" s="109"/>
      <c r="L1377" s="8"/>
      <c r="M1377" s="110"/>
      <c r="N1377" s="110"/>
      <c r="O1377" s="103"/>
      <c r="P1377" s="103"/>
      <c r="Q1377" s="11"/>
      <c r="R1377" s="30"/>
      <c r="S1377" s="8"/>
      <c r="T1377" s="113"/>
      <c r="U1377" s="111"/>
      <c r="V1377" s="111"/>
      <c r="W1377" s="110"/>
      <c r="X1377" s="103"/>
      <c r="Y1377" s="103"/>
      <c r="Z1377" s="114"/>
      <c r="AA1377" s="10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4"/>
      <c r="DR1377" s="1"/>
      <c r="DS1377" s="1"/>
      <c r="DT1377" s="1"/>
      <c r="DU1377" s="1"/>
      <c r="DV1377" s="1"/>
      <c r="DW1377" s="1"/>
    </row>
    <row r="1378" spans="1:127" ht="12.75" x14ac:dyDescent="0.2">
      <c r="A1378" s="102"/>
      <c r="B1378" s="103"/>
      <c r="C1378" s="103"/>
      <c r="D1378" s="104"/>
      <c r="E1378" s="105"/>
      <c r="F1378" s="106"/>
      <c r="G1378" s="107"/>
      <c r="H1378" s="108"/>
      <c r="I1378" s="108"/>
      <c r="J1378" s="109"/>
      <c r="K1378" s="109"/>
      <c r="L1378" s="8"/>
      <c r="M1378" s="110"/>
      <c r="N1378" s="110"/>
      <c r="O1378" s="103"/>
      <c r="P1378" s="103"/>
      <c r="Q1378" s="11"/>
      <c r="R1378" s="30"/>
      <c r="S1378" s="8"/>
      <c r="T1378" s="113"/>
      <c r="U1378" s="111"/>
      <c r="V1378" s="111"/>
      <c r="W1378" s="110"/>
      <c r="X1378" s="103"/>
      <c r="Y1378" s="103"/>
      <c r="Z1378" s="114"/>
      <c r="AA1378" s="10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4"/>
      <c r="DR1378" s="1"/>
      <c r="DS1378" s="1"/>
      <c r="DT1378" s="1"/>
      <c r="DU1378" s="1"/>
      <c r="DV1378" s="1"/>
      <c r="DW1378" s="1"/>
    </row>
    <row r="1379" spans="1:127" ht="12.75" x14ac:dyDescent="0.2">
      <c r="A1379" s="102"/>
      <c r="B1379" s="103"/>
      <c r="C1379" s="103"/>
      <c r="D1379" s="104"/>
      <c r="E1379" s="105"/>
      <c r="F1379" s="106"/>
      <c r="G1379" s="107"/>
      <c r="H1379" s="108"/>
      <c r="I1379" s="108"/>
      <c r="J1379" s="109"/>
      <c r="K1379" s="109"/>
      <c r="L1379" s="8"/>
      <c r="M1379" s="110"/>
      <c r="N1379" s="110"/>
      <c r="O1379" s="103"/>
      <c r="P1379" s="103"/>
      <c r="Q1379" s="11"/>
      <c r="R1379" s="30"/>
      <c r="S1379" s="8"/>
      <c r="T1379" s="113"/>
      <c r="U1379" s="111"/>
      <c r="V1379" s="111"/>
      <c r="W1379" s="110"/>
      <c r="X1379" s="103"/>
      <c r="Y1379" s="103"/>
      <c r="Z1379" s="114"/>
      <c r="AA1379" s="10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4"/>
      <c r="DR1379" s="1"/>
      <c r="DS1379" s="1"/>
      <c r="DT1379" s="1"/>
      <c r="DU1379" s="1"/>
      <c r="DV1379" s="1"/>
      <c r="DW1379" s="1"/>
    </row>
    <row r="1380" spans="1:127" ht="12.75" x14ac:dyDescent="0.2">
      <c r="A1380" s="102"/>
      <c r="B1380" s="103"/>
      <c r="C1380" s="103"/>
      <c r="D1380" s="104"/>
      <c r="E1380" s="105"/>
      <c r="F1380" s="106"/>
      <c r="G1380" s="107"/>
      <c r="H1380" s="108"/>
      <c r="I1380" s="108"/>
      <c r="J1380" s="109"/>
      <c r="K1380" s="109"/>
      <c r="L1380" s="8"/>
      <c r="M1380" s="110"/>
      <c r="N1380" s="110"/>
      <c r="O1380" s="103"/>
      <c r="P1380" s="103"/>
      <c r="Q1380" s="11"/>
      <c r="R1380" s="30"/>
      <c r="S1380" s="8"/>
      <c r="T1380" s="113"/>
      <c r="U1380" s="111"/>
      <c r="V1380" s="111"/>
      <c r="W1380" s="110"/>
      <c r="X1380" s="103"/>
      <c r="Y1380" s="103"/>
      <c r="Z1380" s="114"/>
      <c r="AA1380" s="10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4"/>
      <c r="DR1380" s="1"/>
      <c r="DS1380" s="1"/>
      <c r="DT1380" s="1"/>
      <c r="DU1380" s="1"/>
      <c r="DV1380" s="1"/>
      <c r="DW1380" s="1"/>
    </row>
    <row r="1381" spans="1:127" ht="12.75" x14ac:dyDescent="0.2">
      <c r="A1381" s="102"/>
      <c r="B1381" s="103"/>
      <c r="C1381" s="103"/>
      <c r="D1381" s="104"/>
      <c r="E1381" s="105"/>
      <c r="F1381" s="106"/>
      <c r="G1381" s="107"/>
      <c r="H1381" s="108"/>
      <c r="I1381" s="108"/>
      <c r="J1381" s="109"/>
      <c r="K1381" s="109"/>
      <c r="L1381" s="8"/>
      <c r="M1381" s="110"/>
      <c r="N1381" s="110"/>
      <c r="O1381" s="103"/>
      <c r="P1381" s="103"/>
      <c r="Q1381" s="11"/>
      <c r="R1381" s="30"/>
      <c r="S1381" s="8"/>
      <c r="T1381" s="113"/>
      <c r="U1381" s="111"/>
      <c r="V1381" s="111"/>
      <c r="W1381" s="110"/>
      <c r="X1381" s="103"/>
      <c r="Y1381" s="103"/>
      <c r="Z1381" s="114"/>
      <c r="AA1381" s="10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4"/>
      <c r="DR1381" s="1"/>
      <c r="DS1381" s="1"/>
      <c r="DT1381" s="1"/>
      <c r="DU1381" s="1"/>
      <c r="DV1381" s="1"/>
      <c r="DW1381" s="1"/>
    </row>
    <row r="1382" spans="1:127" ht="12.75" x14ac:dyDescent="0.2">
      <c r="A1382" s="102"/>
      <c r="B1382" s="103"/>
      <c r="C1382" s="103"/>
      <c r="D1382" s="104"/>
      <c r="E1382" s="105"/>
      <c r="F1382" s="106"/>
      <c r="G1382" s="107"/>
      <c r="H1382" s="108"/>
      <c r="I1382" s="108"/>
      <c r="J1382" s="109"/>
      <c r="K1382" s="109"/>
      <c r="L1382" s="8"/>
      <c r="M1382" s="110"/>
      <c r="N1382" s="110"/>
      <c r="O1382" s="103"/>
      <c r="P1382" s="103"/>
      <c r="Q1382" s="11"/>
      <c r="R1382" s="30"/>
      <c r="S1382" s="8"/>
      <c r="T1382" s="113"/>
      <c r="U1382" s="111"/>
      <c r="V1382" s="111"/>
      <c r="W1382" s="110"/>
      <c r="X1382" s="103"/>
      <c r="Y1382" s="103"/>
      <c r="Z1382" s="114"/>
      <c r="AA1382" s="10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4"/>
      <c r="DR1382" s="1"/>
      <c r="DS1382" s="1"/>
      <c r="DT1382" s="1"/>
      <c r="DU1382" s="1"/>
      <c r="DV1382" s="1"/>
      <c r="DW1382" s="1"/>
    </row>
    <row r="1383" spans="1:127" ht="12.75" x14ac:dyDescent="0.2">
      <c r="A1383" s="102"/>
      <c r="B1383" s="103"/>
      <c r="C1383" s="103"/>
      <c r="D1383" s="104"/>
      <c r="E1383" s="105"/>
      <c r="F1383" s="106"/>
      <c r="G1383" s="107"/>
      <c r="H1383" s="108"/>
      <c r="I1383" s="108"/>
      <c r="J1383" s="109"/>
      <c r="K1383" s="109"/>
      <c r="L1383" s="8"/>
      <c r="M1383" s="110"/>
      <c r="N1383" s="110"/>
      <c r="O1383" s="103"/>
      <c r="P1383" s="103"/>
      <c r="Q1383" s="11"/>
      <c r="R1383" s="30"/>
      <c r="S1383" s="8"/>
      <c r="T1383" s="113"/>
      <c r="U1383" s="111"/>
      <c r="V1383" s="111"/>
      <c r="W1383" s="110"/>
      <c r="X1383" s="103"/>
      <c r="Y1383" s="103"/>
      <c r="Z1383" s="114"/>
      <c r="AA1383" s="10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4"/>
      <c r="DR1383" s="1"/>
      <c r="DS1383" s="1"/>
      <c r="DT1383" s="1"/>
      <c r="DU1383" s="1"/>
      <c r="DV1383" s="1"/>
      <c r="DW1383" s="1"/>
    </row>
    <row r="1384" spans="1:127" ht="12.75" x14ac:dyDescent="0.2">
      <c r="A1384" s="102"/>
      <c r="B1384" s="103"/>
      <c r="C1384" s="103"/>
      <c r="D1384" s="104"/>
      <c r="E1384" s="105"/>
      <c r="F1384" s="106"/>
      <c r="G1384" s="107"/>
      <c r="H1384" s="108"/>
      <c r="I1384" s="108"/>
      <c r="J1384" s="109"/>
      <c r="K1384" s="109"/>
      <c r="L1384" s="8"/>
      <c r="M1384" s="110"/>
      <c r="N1384" s="110"/>
      <c r="O1384" s="103"/>
      <c r="P1384" s="103"/>
      <c r="Q1384" s="11"/>
      <c r="R1384" s="30"/>
      <c r="S1384" s="8"/>
      <c r="T1384" s="113"/>
      <c r="U1384" s="111"/>
      <c r="V1384" s="111"/>
      <c r="W1384" s="110"/>
      <c r="X1384" s="103"/>
      <c r="Y1384" s="103"/>
      <c r="Z1384" s="114"/>
      <c r="AA1384" s="10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4"/>
      <c r="DR1384" s="1"/>
      <c r="DS1384" s="1"/>
      <c r="DT1384" s="1"/>
      <c r="DU1384" s="1"/>
      <c r="DV1384" s="1"/>
      <c r="DW1384" s="1"/>
    </row>
    <row r="1385" spans="1:127" ht="12.75" x14ac:dyDescent="0.2">
      <c r="A1385" s="102"/>
      <c r="B1385" s="103"/>
      <c r="C1385" s="103"/>
      <c r="D1385" s="104"/>
      <c r="E1385" s="105"/>
      <c r="F1385" s="106"/>
      <c r="G1385" s="107"/>
      <c r="H1385" s="108"/>
      <c r="I1385" s="108"/>
      <c r="J1385" s="109"/>
      <c r="K1385" s="109"/>
      <c r="L1385" s="8"/>
      <c r="M1385" s="110"/>
      <c r="N1385" s="110"/>
      <c r="O1385" s="103"/>
      <c r="P1385" s="103"/>
      <c r="Q1385" s="11"/>
      <c r="R1385" s="30"/>
      <c r="S1385" s="8"/>
      <c r="T1385" s="113"/>
      <c r="U1385" s="111"/>
      <c r="V1385" s="111"/>
      <c r="W1385" s="110"/>
      <c r="X1385" s="103"/>
      <c r="Y1385" s="103"/>
      <c r="Z1385" s="114"/>
      <c r="AA1385" s="10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4"/>
      <c r="DR1385" s="1"/>
      <c r="DS1385" s="1"/>
      <c r="DT1385" s="1"/>
      <c r="DU1385" s="1"/>
      <c r="DV1385" s="1"/>
      <c r="DW1385" s="1"/>
    </row>
    <row r="1386" spans="1:127" ht="12.75" x14ac:dyDescent="0.2">
      <c r="A1386" s="102"/>
      <c r="B1386" s="103"/>
      <c r="C1386" s="103"/>
      <c r="D1386" s="104"/>
      <c r="E1386" s="105"/>
      <c r="F1386" s="106"/>
      <c r="G1386" s="107"/>
      <c r="H1386" s="108"/>
      <c r="I1386" s="108"/>
      <c r="J1386" s="109"/>
      <c r="K1386" s="109"/>
      <c r="L1386" s="8"/>
      <c r="M1386" s="110"/>
      <c r="N1386" s="110"/>
      <c r="O1386" s="103"/>
      <c r="P1386" s="103"/>
      <c r="Q1386" s="11"/>
      <c r="R1386" s="30"/>
      <c r="S1386" s="8"/>
      <c r="T1386" s="113"/>
      <c r="U1386" s="111"/>
      <c r="V1386" s="111"/>
      <c r="W1386" s="110"/>
      <c r="X1386" s="103"/>
      <c r="Y1386" s="103"/>
      <c r="Z1386" s="114"/>
      <c r="AA1386" s="10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4"/>
      <c r="DR1386" s="1"/>
      <c r="DS1386" s="1"/>
      <c r="DT1386" s="1"/>
      <c r="DU1386" s="1"/>
      <c r="DV1386" s="1"/>
      <c r="DW1386" s="1"/>
    </row>
    <row r="1387" spans="1:127" ht="12.75" x14ac:dyDescent="0.2">
      <c r="A1387" s="102"/>
      <c r="B1387" s="103"/>
      <c r="C1387" s="103"/>
      <c r="D1387" s="104"/>
      <c r="E1387" s="105"/>
      <c r="F1387" s="106"/>
      <c r="G1387" s="107"/>
      <c r="H1387" s="108"/>
      <c r="I1387" s="108"/>
      <c r="J1387" s="109"/>
      <c r="K1387" s="109"/>
      <c r="L1387" s="8"/>
      <c r="M1387" s="110"/>
      <c r="N1387" s="110"/>
      <c r="O1387" s="103"/>
      <c r="P1387" s="103"/>
      <c r="Q1387" s="11"/>
      <c r="R1387" s="30"/>
      <c r="S1387" s="8"/>
      <c r="T1387" s="113"/>
      <c r="U1387" s="111"/>
      <c r="V1387" s="111"/>
      <c r="W1387" s="110"/>
      <c r="X1387" s="103"/>
      <c r="Y1387" s="103"/>
      <c r="Z1387" s="114"/>
      <c r="AA1387" s="10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4"/>
      <c r="DR1387" s="1"/>
      <c r="DS1387" s="1"/>
      <c r="DT1387" s="1"/>
      <c r="DU1387" s="1"/>
      <c r="DV1387" s="1"/>
      <c r="DW1387" s="1"/>
    </row>
    <row r="1388" spans="1:127" ht="12.75" x14ac:dyDescent="0.2">
      <c r="A1388" s="102"/>
      <c r="B1388" s="103"/>
      <c r="C1388" s="103"/>
      <c r="D1388" s="104"/>
      <c r="E1388" s="105"/>
      <c r="F1388" s="106"/>
      <c r="G1388" s="107"/>
      <c r="H1388" s="108"/>
      <c r="I1388" s="108"/>
      <c r="J1388" s="109"/>
      <c r="K1388" s="109"/>
      <c r="L1388" s="8"/>
      <c r="M1388" s="110"/>
      <c r="N1388" s="110"/>
      <c r="O1388" s="103"/>
      <c r="P1388" s="103"/>
      <c r="Q1388" s="11"/>
      <c r="R1388" s="30"/>
      <c r="S1388" s="8"/>
      <c r="T1388" s="113"/>
      <c r="U1388" s="111"/>
      <c r="V1388" s="111"/>
      <c r="W1388" s="110"/>
      <c r="X1388" s="103"/>
      <c r="Y1388" s="103"/>
      <c r="Z1388" s="114"/>
      <c r="AA1388" s="10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4"/>
      <c r="DR1388" s="1"/>
      <c r="DS1388" s="1"/>
      <c r="DT1388" s="1"/>
      <c r="DU1388" s="1"/>
      <c r="DV1388" s="1"/>
      <c r="DW1388" s="1"/>
    </row>
    <row r="1389" spans="1:127" ht="12.75" x14ac:dyDescent="0.2">
      <c r="A1389" s="102"/>
      <c r="B1389" s="103"/>
      <c r="C1389" s="103"/>
      <c r="D1389" s="104"/>
      <c r="E1389" s="105"/>
      <c r="F1389" s="106"/>
      <c r="G1389" s="107"/>
      <c r="H1389" s="108"/>
      <c r="I1389" s="108"/>
      <c r="J1389" s="109"/>
      <c r="K1389" s="109"/>
      <c r="L1389" s="8"/>
      <c r="M1389" s="110"/>
      <c r="N1389" s="110"/>
      <c r="O1389" s="103"/>
      <c r="P1389" s="103"/>
      <c r="Q1389" s="11"/>
      <c r="R1389" s="30"/>
      <c r="S1389" s="8"/>
      <c r="T1389" s="113"/>
      <c r="U1389" s="111"/>
      <c r="V1389" s="111"/>
      <c r="W1389" s="110"/>
      <c r="X1389" s="103"/>
      <c r="Y1389" s="103"/>
      <c r="Z1389" s="114"/>
      <c r="AA1389" s="10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4"/>
      <c r="DR1389" s="1"/>
      <c r="DS1389" s="1"/>
      <c r="DT1389" s="1"/>
      <c r="DU1389" s="1"/>
      <c r="DV1389" s="1"/>
      <c r="DW1389" s="1"/>
    </row>
    <row r="1390" spans="1:127" ht="12.75" x14ac:dyDescent="0.2">
      <c r="A1390" s="102"/>
      <c r="B1390" s="103"/>
      <c r="C1390" s="103"/>
      <c r="D1390" s="104"/>
      <c r="E1390" s="105"/>
      <c r="F1390" s="106"/>
      <c r="G1390" s="107"/>
      <c r="H1390" s="108"/>
      <c r="I1390" s="108"/>
      <c r="J1390" s="109"/>
      <c r="K1390" s="109"/>
      <c r="L1390" s="8"/>
      <c r="M1390" s="110"/>
      <c r="N1390" s="110"/>
      <c r="O1390" s="103"/>
      <c r="P1390" s="103"/>
      <c r="Q1390" s="11"/>
      <c r="R1390" s="30"/>
      <c r="S1390" s="8"/>
      <c r="T1390" s="113"/>
      <c r="U1390" s="111"/>
      <c r="V1390" s="111"/>
      <c r="W1390" s="110"/>
      <c r="X1390" s="103"/>
      <c r="Y1390" s="103"/>
      <c r="Z1390" s="114"/>
      <c r="AA1390" s="10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4"/>
      <c r="DR1390" s="1"/>
      <c r="DS1390" s="1"/>
      <c r="DT1390" s="1"/>
      <c r="DU1390" s="1"/>
      <c r="DV1390" s="1"/>
      <c r="DW1390" s="1"/>
    </row>
    <row r="1391" spans="1:127" ht="12.75" x14ac:dyDescent="0.2">
      <c r="A1391" s="102"/>
      <c r="B1391" s="103"/>
      <c r="C1391" s="103"/>
      <c r="D1391" s="104"/>
      <c r="E1391" s="105"/>
      <c r="F1391" s="106"/>
      <c r="G1391" s="107"/>
      <c r="H1391" s="108"/>
      <c r="I1391" s="108"/>
      <c r="J1391" s="109"/>
      <c r="K1391" s="109"/>
      <c r="L1391" s="8"/>
      <c r="M1391" s="110"/>
      <c r="N1391" s="110"/>
      <c r="O1391" s="103"/>
      <c r="P1391" s="103"/>
      <c r="Q1391" s="11"/>
      <c r="R1391" s="30"/>
      <c r="S1391" s="8"/>
      <c r="T1391" s="113"/>
      <c r="U1391" s="111"/>
      <c r="V1391" s="111"/>
      <c r="W1391" s="110"/>
      <c r="X1391" s="103"/>
      <c r="Y1391" s="103"/>
      <c r="Z1391" s="114"/>
      <c r="AA1391" s="10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4"/>
      <c r="DR1391" s="1"/>
      <c r="DS1391" s="1"/>
      <c r="DT1391" s="1"/>
      <c r="DU1391" s="1"/>
      <c r="DV1391" s="1"/>
      <c r="DW1391" s="1"/>
    </row>
    <row r="1392" spans="1:127" ht="12.75" x14ac:dyDescent="0.2">
      <c r="A1392" s="102"/>
      <c r="B1392" s="103"/>
      <c r="C1392" s="103"/>
      <c r="D1392" s="104"/>
      <c r="E1392" s="105"/>
      <c r="F1392" s="106"/>
      <c r="G1392" s="107"/>
      <c r="H1392" s="108"/>
      <c r="I1392" s="108"/>
      <c r="J1392" s="109"/>
      <c r="K1392" s="109"/>
      <c r="L1392" s="8"/>
      <c r="M1392" s="110"/>
      <c r="N1392" s="110"/>
      <c r="O1392" s="103"/>
      <c r="P1392" s="103"/>
      <c r="Q1392" s="11"/>
      <c r="R1392" s="30"/>
      <c r="S1392" s="8"/>
      <c r="T1392" s="113"/>
      <c r="U1392" s="111"/>
      <c r="V1392" s="111"/>
      <c r="W1392" s="110"/>
      <c r="X1392" s="103"/>
      <c r="Y1392" s="103"/>
      <c r="Z1392" s="114"/>
      <c r="AA1392" s="10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4"/>
      <c r="DR1392" s="1"/>
      <c r="DS1392" s="1"/>
      <c r="DT1392" s="1"/>
      <c r="DU1392" s="1"/>
      <c r="DV1392" s="1"/>
      <c r="DW1392" s="1"/>
    </row>
    <row r="1393" spans="1:127" ht="12.75" x14ac:dyDescent="0.2">
      <c r="A1393" s="102"/>
      <c r="B1393" s="103"/>
      <c r="C1393" s="103"/>
      <c r="D1393" s="104"/>
      <c r="E1393" s="105"/>
      <c r="F1393" s="106"/>
      <c r="G1393" s="107"/>
      <c r="H1393" s="108"/>
      <c r="I1393" s="108"/>
      <c r="J1393" s="109"/>
      <c r="K1393" s="109"/>
      <c r="L1393" s="8"/>
      <c r="M1393" s="110"/>
      <c r="N1393" s="110"/>
      <c r="O1393" s="103"/>
      <c r="P1393" s="103"/>
      <c r="Q1393" s="11"/>
      <c r="R1393" s="30"/>
      <c r="S1393" s="8"/>
      <c r="T1393" s="113"/>
      <c r="U1393" s="111"/>
      <c r="V1393" s="111"/>
      <c r="W1393" s="110"/>
      <c r="X1393" s="103"/>
      <c r="Y1393" s="103"/>
      <c r="Z1393" s="114"/>
      <c r="AA1393" s="10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4"/>
      <c r="DR1393" s="1"/>
      <c r="DS1393" s="1"/>
      <c r="DT1393" s="1"/>
      <c r="DU1393" s="1"/>
      <c r="DV1393" s="1"/>
      <c r="DW1393" s="1"/>
    </row>
    <row r="1394" spans="1:127" ht="12.75" x14ac:dyDescent="0.2">
      <c r="A1394" s="102"/>
      <c r="B1394" s="103"/>
      <c r="C1394" s="103"/>
      <c r="D1394" s="104"/>
      <c r="E1394" s="105"/>
      <c r="F1394" s="106"/>
      <c r="G1394" s="107"/>
      <c r="H1394" s="108"/>
      <c r="I1394" s="108"/>
      <c r="J1394" s="109"/>
      <c r="K1394" s="109"/>
      <c r="L1394" s="8"/>
      <c r="M1394" s="110"/>
      <c r="N1394" s="110"/>
      <c r="O1394" s="103"/>
      <c r="P1394" s="103"/>
      <c r="Q1394" s="11"/>
      <c r="R1394" s="30"/>
      <c r="S1394" s="8"/>
      <c r="T1394" s="113"/>
      <c r="U1394" s="111"/>
      <c r="V1394" s="111"/>
      <c r="W1394" s="110"/>
      <c r="X1394" s="103"/>
      <c r="Y1394" s="103"/>
      <c r="Z1394" s="114"/>
      <c r="AA1394" s="10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4"/>
      <c r="DR1394" s="1"/>
      <c r="DS1394" s="1"/>
      <c r="DT1394" s="1"/>
      <c r="DU1394" s="1"/>
      <c r="DV1394" s="1"/>
      <c r="DW1394" s="1"/>
    </row>
    <row r="1395" spans="1:127" ht="12.75" x14ac:dyDescent="0.2">
      <c r="A1395" s="102"/>
      <c r="B1395" s="103"/>
      <c r="C1395" s="103"/>
      <c r="D1395" s="104"/>
      <c r="E1395" s="105"/>
      <c r="F1395" s="106"/>
      <c r="G1395" s="107"/>
      <c r="H1395" s="108"/>
      <c r="I1395" s="108"/>
      <c r="J1395" s="109"/>
      <c r="K1395" s="109"/>
      <c r="L1395" s="8"/>
      <c r="M1395" s="110"/>
      <c r="N1395" s="110"/>
      <c r="O1395" s="103"/>
      <c r="P1395" s="103"/>
      <c r="Q1395" s="11"/>
      <c r="R1395" s="30"/>
      <c r="S1395" s="8"/>
      <c r="T1395" s="113"/>
      <c r="U1395" s="111"/>
      <c r="V1395" s="111"/>
      <c r="W1395" s="110"/>
      <c r="X1395" s="103"/>
      <c r="Y1395" s="103"/>
      <c r="Z1395" s="114"/>
      <c r="AA1395" s="10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4"/>
      <c r="DR1395" s="1"/>
      <c r="DS1395" s="1"/>
      <c r="DT1395" s="1"/>
      <c r="DU1395" s="1"/>
      <c r="DV1395" s="1"/>
      <c r="DW1395" s="1"/>
    </row>
    <row r="1396" spans="1:127" ht="12.75" x14ac:dyDescent="0.2">
      <c r="A1396" s="102"/>
      <c r="B1396" s="103"/>
      <c r="C1396" s="103"/>
      <c r="D1396" s="104"/>
      <c r="E1396" s="105"/>
      <c r="F1396" s="106"/>
      <c r="G1396" s="107"/>
      <c r="H1396" s="108"/>
      <c r="I1396" s="108"/>
      <c r="J1396" s="109"/>
      <c r="K1396" s="109"/>
      <c r="L1396" s="8"/>
      <c r="M1396" s="110"/>
      <c r="N1396" s="110"/>
      <c r="O1396" s="103"/>
      <c r="P1396" s="103"/>
      <c r="Q1396" s="11"/>
      <c r="R1396" s="30"/>
      <c r="S1396" s="8"/>
      <c r="T1396" s="113"/>
      <c r="U1396" s="111"/>
      <c r="V1396" s="111"/>
      <c r="W1396" s="110"/>
      <c r="X1396" s="103"/>
      <c r="Y1396" s="103"/>
      <c r="Z1396" s="114"/>
      <c r="AA1396" s="10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4"/>
      <c r="DR1396" s="1"/>
      <c r="DS1396" s="1"/>
      <c r="DT1396" s="1"/>
      <c r="DU1396" s="1"/>
      <c r="DV1396" s="1"/>
      <c r="DW1396" s="1"/>
    </row>
    <row r="1397" spans="1:127" ht="12.75" x14ac:dyDescent="0.2">
      <c r="A1397" s="102"/>
      <c r="B1397" s="103"/>
      <c r="C1397" s="103"/>
      <c r="D1397" s="104"/>
      <c r="E1397" s="105"/>
      <c r="F1397" s="106"/>
      <c r="G1397" s="107"/>
      <c r="H1397" s="108"/>
      <c r="I1397" s="108"/>
      <c r="J1397" s="109"/>
      <c r="K1397" s="109"/>
      <c r="L1397" s="8"/>
      <c r="M1397" s="110"/>
      <c r="N1397" s="110"/>
      <c r="O1397" s="103"/>
      <c r="P1397" s="103"/>
      <c r="Q1397" s="11"/>
      <c r="R1397" s="30"/>
      <c r="S1397" s="8"/>
      <c r="T1397" s="113"/>
      <c r="U1397" s="111"/>
      <c r="V1397" s="111"/>
      <c r="W1397" s="110"/>
      <c r="X1397" s="103"/>
      <c r="Y1397" s="103"/>
      <c r="Z1397" s="114"/>
      <c r="AA1397" s="10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4"/>
      <c r="DR1397" s="1"/>
      <c r="DS1397" s="1"/>
      <c r="DT1397" s="1"/>
      <c r="DU1397" s="1"/>
      <c r="DV1397" s="1"/>
      <c r="DW1397" s="1"/>
    </row>
    <row r="1398" spans="1:127" ht="12.75" x14ac:dyDescent="0.2">
      <c r="A1398" s="102"/>
      <c r="B1398" s="103"/>
      <c r="C1398" s="103"/>
      <c r="D1398" s="104"/>
      <c r="E1398" s="105"/>
      <c r="F1398" s="106"/>
      <c r="G1398" s="107"/>
      <c r="H1398" s="108"/>
      <c r="I1398" s="108"/>
      <c r="J1398" s="109"/>
      <c r="K1398" s="109"/>
      <c r="L1398" s="8"/>
      <c r="M1398" s="110"/>
      <c r="N1398" s="110"/>
      <c r="O1398" s="103"/>
      <c r="P1398" s="103"/>
      <c r="Q1398" s="11"/>
      <c r="R1398" s="30"/>
      <c r="S1398" s="8"/>
      <c r="T1398" s="113"/>
      <c r="U1398" s="111"/>
      <c r="V1398" s="111"/>
      <c r="W1398" s="110"/>
      <c r="X1398" s="103"/>
      <c r="Y1398" s="103"/>
      <c r="Z1398" s="114"/>
      <c r="AA1398" s="10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4"/>
      <c r="DR1398" s="1"/>
      <c r="DS1398" s="1"/>
      <c r="DT1398" s="1"/>
      <c r="DU1398" s="1"/>
      <c r="DV1398" s="1"/>
      <c r="DW1398" s="1"/>
    </row>
    <row r="1399" spans="1:127" ht="12.75" x14ac:dyDescent="0.2">
      <c r="A1399" s="102"/>
      <c r="B1399" s="103"/>
      <c r="C1399" s="103"/>
      <c r="D1399" s="104"/>
      <c r="E1399" s="105"/>
      <c r="F1399" s="106"/>
      <c r="G1399" s="107"/>
      <c r="H1399" s="108"/>
      <c r="I1399" s="108"/>
      <c r="J1399" s="109"/>
      <c r="K1399" s="109"/>
      <c r="L1399" s="8"/>
      <c r="M1399" s="110"/>
      <c r="N1399" s="110"/>
      <c r="O1399" s="103"/>
      <c r="P1399" s="103"/>
      <c r="Q1399" s="11"/>
      <c r="R1399" s="30"/>
      <c r="S1399" s="8"/>
      <c r="T1399" s="113"/>
      <c r="U1399" s="111"/>
      <c r="V1399" s="111"/>
      <c r="W1399" s="110"/>
      <c r="X1399" s="103"/>
      <c r="Y1399" s="103"/>
      <c r="Z1399" s="114"/>
      <c r="AA1399" s="10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4"/>
      <c r="DR1399" s="1"/>
      <c r="DS1399" s="1"/>
      <c r="DT1399" s="1"/>
      <c r="DU1399" s="1"/>
      <c r="DV1399" s="1"/>
      <c r="DW1399" s="1"/>
    </row>
    <row r="1400" spans="1:127" ht="12.75" x14ac:dyDescent="0.2">
      <c r="A1400" s="102"/>
      <c r="B1400" s="103"/>
      <c r="C1400" s="103"/>
      <c r="D1400" s="104"/>
      <c r="E1400" s="105"/>
      <c r="F1400" s="106"/>
      <c r="G1400" s="107"/>
      <c r="H1400" s="108"/>
      <c r="I1400" s="108"/>
      <c r="J1400" s="109"/>
      <c r="K1400" s="109"/>
      <c r="L1400" s="8"/>
      <c r="M1400" s="110"/>
      <c r="N1400" s="110"/>
      <c r="O1400" s="103"/>
      <c r="P1400" s="103"/>
      <c r="Q1400" s="11"/>
      <c r="R1400" s="30"/>
      <c r="S1400" s="8"/>
      <c r="T1400" s="113"/>
      <c r="U1400" s="111"/>
      <c r="V1400" s="111"/>
      <c r="W1400" s="110"/>
      <c r="X1400" s="103"/>
      <c r="Y1400" s="103"/>
      <c r="Z1400" s="114"/>
      <c r="AA1400" s="10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4"/>
      <c r="DR1400" s="1"/>
      <c r="DS1400" s="1"/>
      <c r="DT1400" s="1"/>
      <c r="DU1400" s="1"/>
      <c r="DV1400" s="1"/>
      <c r="DW1400" s="1"/>
    </row>
    <row r="1401" spans="1:127" ht="12.75" x14ac:dyDescent="0.2">
      <c r="A1401" s="102"/>
      <c r="B1401" s="103"/>
      <c r="C1401" s="103"/>
      <c r="D1401" s="104"/>
      <c r="E1401" s="105"/>
      <c r="F1401" s="106"/>
      <c r="G1401" s="107"/>
      <c r="H1401" s="108"/>
      <c r="I1401" s="108"/>
      <c r="J1401" s="109"/>
      <c r="K1401" s="109"/>
      <c r="L1401" s="8"/>
      <c r="M1401" s="110"/>
      <c r="N1401" s="110"/>
      <c r="O1401" s="103"/>
      <c r="P1401" s="103"/>
      <c r="Q1401" s="11"/>
      <c r="R1401" s="30"/>
      <c r="S1401" s="8"/>
      <c r="T1401" s="113"/>
      <c r="U1401" s="111"/>
      <c r="V1401" s="111"/>
      <c r="W1401" s="110"/>
      <c r="X1401" s="103"/>
      <c r="Y1401" s="103"/>
      <c r="Z1401" s="114"/>
      <c r="AA1401" s="10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4"/>
      <c r="DR1401" s="1"/>
      <c r="DS1401" s="1"/>
      <c r="DT1401" s="1"/>
      <c r="DU1401" s="1"/>
      <c r="DV1401" s="1"/>
      <c r="DW1401" s="1"/>
    </row>
    <row r="1402" spans="1:127" ht="12.75" x14ac:dyDescent="0.2">
      <c r="A1402" s="102"/>
      <c r="B1402" s="103"/>
      <c r="C1402" s="103"/>
      <c r="D1402" s="104"/>
      <c r="E1402" s="105"/>
      <c r="F1402" s="106"/>
      <c r="G1402" s="107"/>
      <c r="H1402" s="108"/>
      <c r="I1402" s="108"/>
      <c r="J1402" s="109"/>
      <c r="K1402" s="109"/>
      <c r="L1402" s="8"/>
      <c r="M1402" s="110"/>
      <c r="N1402" s="110"/>
      <c r="O1402" s="103"/>
      <c r="P1402" s="103"/>
      <c r="Q1402" s="11"/>
      <c r="R1402" s="30"/>
      <c r="S1402" s="8"/>
      <c r="T1402" s="113"/>
      <c r="U1402" s="111"/>
      <c r="V1402" s="111"/>
      <c r="W1402" s="110"/>
      <c r="X1402" s="103"/>
      <c r="Y1402" s="103"/>
      <c r="Z1402" s="114"/>
      <c r="AA1402" s="10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4"/>
      <c r="DR1402" s="1"/>
      <c r="DS1402" s="1"/>
      <c r="DT1402" s="1"/>
      <c r="DU1402" s="1"/>
      <c r="DV1402" s="1"/>
      <c r="DW1402" s="1"/>
    </row>
    <row r="1403" spans="1:127" ht="12.75" x14ac:dyDescent="0.2">
      <c r="A1403" s="102"/>
      <c r="B1403" s="103"/>
      <c r="C1403" s="103"/>
      <c r="D1403" s="104"/>
      <c r="E1403" s="105"/>
      <c r="F1403" s="106"/>
      <c r="G1403" s="107"/>
      <c r="H1403" s="108"/>
      <c r="I1403" s="108"/>
      <c r="J1403" s="109"/>
      <c r="K1403" s="109"/>
      <c r="L1403" s="8"/>
      <c r="M1403" s="110"/>
      <c r="N1403" s="110"/>
      <c r="O1403" s="103"/>
      <c r="P1403" s="103"/>
      <c r="Q1403" s="11"/>
      <c r="R1403" s="30"/>
      <c r="S1403" s="8"/>
      <c r="T1403" s="113"/>
      <c r="U1403" s="111"/>
      <c r="V1403" s="111"/>
      <c r="W1403" s="110"/>
      <c r="X1403" s="103"/>
      <c r="Y1403" s="103"/>
      <c r="Z1403" s="114"/>
      <c r="AA1403" s="10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4"/>
      <c r="DR1403" s="1"/>
      <c r="DS1403" s="1"/>
      <c r="DT1403" s="1"/>
      <c r="DU1403" s="1"/>
      <c r="DV1403" s="1"/>
      <c r="DW1403" s="1"/>
    </row>
    <row r="1404" spans="1:127" ht="12.75" x14ac:dyDescent="0.2">
      <c r="A1404" s="102"/>
      <c r="B1404" s="103"/>
      <c r="C1404" s="103"/>
      <c r="D1404" s="104"/>
      <c r="E1404" s="105"/>
      <c r="F1404" s="106"/>
      <c r="G1404" s="107"/>
      <c r="H1404" s="108"/>
      <c r="I1404" s="108"/>
      <c r="J1404" s="109"/>
      <c r="K1404" s="109"/>
      <c r="L1404" s="8"/>
      <c r="M1404" s="110"/>
      <c r="N1404" s="110"/>
      <c r="O1404" s="103"/>
      <c r="P1404" s="103"/>
      <c r="Q1404" s="11"/>
      <c r="R1404" s="30"/>
      <c r="S1404" s="8"/>
      <c r="T1404" s="113"/>
      <c r="U1404" s="111"/>
      <c r="V1404" s="111"/>
      <c r="W1404" s="110"/>
      <c r="X1404" s="103"/>
      <c r="Y1404" s="103"/>
      <c r="Z1404" s="114"/>
      <c r="AA1404" s="10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4"/>
      <c r="DR1404" s="1"/>
      <c r="DS1404" s="1"/>
      <c r="DT1404" s="1"/>
      <c r="DU1404" s="1"/>
      <c r="DV1404" s="1"/>
      <c r="DW1404" s="1"/>
    </row>
    <row r="1405" spans="1:127" ht="12.75" x14ac:dyDescent="0.2">
      <c r="A1405" s="102"/>
      <c r="B1405" s="103"/>
      <c r="C1405" s="103"/>
      <c r="D1405" s="104"/>
      <c r="E1405" s="105"/>
      <c r="F1405" s="106"/>
      <c r="G1405" s="107"/>
      <c r="H1405" s="108"/>
      <c r="I1405" s="108"/>
      <c r="J1405" s="109"/>
      <c r="K1405" s="109"/>
      <c r="L1405" s="8"/>
      <c r="M1405" s="110"/>
      <c r="N1405" s="110"/>
      <c r="O1405" s="103"/>
      <c r="P1405" s="103"/>
      <c r="Q1405" s="11"/>
      <c r="R1405" s="30"/>
      <c r="S1405" s="8"/>
      <c r="T1405" s="113"/>
      <c r="U1405" s="111"/>
      <c r="V1405" s="111"/>
      <c r="W1405" s="110"/>
      <c r="X1405" s="103"/>
      <c r="Y1405" s="103"/>
      <c r="Z1405" s="114"/>
      <c r="AA1405" s="10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4"/>
      <c r="DR1405" s="1"/>
      <c r="DS1405" s="1"/>
      <c r="DT1405" s="1"/>
      <c r="DU1405" s="1"/>
      <c r="DV1405" s="1"/>
      <c r="DW1405" s="1"/>
    </row>
    <row r="1406" spans="1:127" ht="12.75" x14ac:dyDescent="0.2">
      <c r="A1406" s="102"/>
      <c r="B1406" s="103"/>
      <c r="C1406" s="103"/>
      <c r="D1406" s="104"/>
      <c r="E1406" s="105"/>
      <c r="F1406" s="106"/>
      <c r="G1406" s="107"/>
      <c r="H1406" s="108"/>
      <c r="I1406" s="108"/>
      <c r="J1406" s="109"/>
      <c r="K1406" s="109"/>
      <c r="L1406" s="8"/>
      <c r="M1406" s="110"/>
      <c r="N1406" s="110"/>
      <c r="O1406" s="103"/>
      <c r="P1406" s="103"/>
      <c r="Q1406" s="11"/>
      <c r="R1406" s="30"/>
      <c r="S1406" s="8"/>
      <c r="T1406" s="113"/>
      <c r="U1406" s="111"/>
      <c r="V1406" s="111"/>
      <c r="W1406" s="110"/>
      <c r="X1406" s="103"/>
      <c r="Y1406" s="103"/>
      <c r="Z1406" s="114"/>
      <c r="AA1406" s="10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4"/>
      <c r="DR1406" s="1"/>
      <c r="DS1406" s="1"/>
      <c r="DT1406" s="1"/>
      <c r="DU1406" s="1"/>
      <c r="DV1406" s="1"/>
      <c r="DW1406" s="1"/>
    </row>
    <row r="1407" spans="1:127" ht="12.75" x14ac:dyDescent="0.2">
      <c r="A1407" s="102"/>
      <c r="B1407" s="103"/>
      <c r="C1407" s="103"/>
      <c r="D1407" s="104"/>
      <c r="E1407" s="105"/>
      <c r="F1407" s="106"/>
      <c r="G1407" s="107"/>
      <c r="H1407" s="108"/>
      <c r="I1407" s="108"/>
      <c r="J1407" s="109"/>
      <c r="K1407" s="109"/>
      <c r="L1407" s="8"/>
      <c r="M1407" s="110"/>
      <c r="N1407" s="110"/>
      <c r="O1407" s="103"/>
      <c r="P1407" s="103"/>
      <c r="Q1407" s="11"/>
      <c r="R1407" s="30"/>
      <c r="S1407" s="8"/>
      <c r="T1407" s="113"/>
      <c r="U1407" s="111"/>
      <c r="V1407" s="111"/>
      <c r="W1407" s="110"/>
      <c r="X1407" s="103"/>
      <c r="Y1407" s="103"/>
      <c r="Z1407" s="114"/>
      <c r="AA1407" s="10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4"/>
      <c r="DR1407" s="1"/>
      <c r="DS1407" s="1"/>
      <c r="DT1407" s="1"/>
      <c r="DU1407" s="1"/>
      <c r="DV1407" s="1"/>
      <c r="DW1407" s="1"/>
    </row>
    <row r="1408" spans="1:127" ht="12.75" x14ac:dyDescent="0.2">
      <c r="A1408" s="102"/>
      <c r="B1408" s="103"/>
      <c r="C1408" s="103"/>
      <c r="D1408" s="104"/>
      <c r="E1408" s="105"/>
      <c r="F1408" s="106"/>
      <c r="G1408" s="107"/>
      <c r="H1408" s="108"/>
      <c r="I1408" s="108"/>
      <c r="J1408" s="109"/>
      <c r="K1408" s="109"/>
      <c r="L1408" s="8"/>
      <c r="M1408" s="110"/>
      <c r="N1408" s="110"/>
      <c r="O1408" s="103"/>
      <c r="P1408" s="103"/>
      <c r="Q1408" s="11"/>
      <c r="R1408" s="30"/>
      <c r="S1408" s="8"/>
      <c r="T1408" s="113"/>
      <c r="U1408" s="111"/>
      <c r="V1408" s="111"/>
      <c r="W1408" s="110"/>
      <c r="X1408" s="103"/>
      <c r="Y1408" s="103"/>
      <c r="Z1408" s="114"/>
      <c r="AA1408" s="10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4"/>
      <c r="DR1408" s="1"/>
      <c r="DS1408" s="1"/>
      <c r="DT1408" s="1"/>
      <c r="DU1408" s="1"/>
      <c r="DV1408" s="1"/>
      <c r="DW1408" s="1"/>
    </row>
    <row r="1409" spans="1:127" ht="12.75" x14ac:dyDescent="0.2">
      <c r="A1409" s="102"/>
      <c r="B1409" s="103"/>
      <c r="C1409" s="103"/>
      <c r="D1409" s="104"/>
      <c r="E1409" s="105"/>
      <c r="F1409" s="106"/>
      <c r="G1409" s="107"/>
      <c r="H1409" s="108"/>
      <c r="I1409" s="108"/>
      <c r="J1409" s="109"/>
      <c r="K1409" s="109"/>
      <c r="L1409" s="8"/>
      <c r="M1409" s="110"/>
      <c r="N1409" s="110"/>
      <c r="O1409" s="103"/>
      <c r="P1409" s="103"/>
      <c r="Q1409" s="11"/>
      <c r="R1409" s="30"/>
      <c r="S1409" s="8"/>
      <c r="T1409" s="113"/>
      <c r="U1409" s="111"/>
      <c r="V1409" s="111"/>
      <c r="W1409" s="110"/>
      <c r="X1409" s="103"/>
      <c r="Y1409" s="103"/>
      <c r="Z1409" s="114"/>
      <c r="AA1409" s="10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4"/>
      <c r="DR1409" s="1"/>
      <c r="DS1409" s="1"/>
      <c r="DT1409" s="1"/>
      <c r="DU1409" s="1"/>
      <c r="DV1409" s="1"/>
      <c r="DW1409" s="1"/>
    </row>
    <row r="1410" spans="1:127" ht="12.75" x14ac:dyDescent="0.2">
      <c r="A1410" s="102"/>
      <c r="B1410" s="103"/>
      <c r="C1410" s="103"/>
      <c r="D1410" s="104"/>
      <c r="E1410" s="105"/>
      <c r="F1410" s="106"/>
      <c r="G1410" s="107"/>
      <c r="H1410" s="108"/>
      <c r="I1410" s="108"/>
      <c r="J1410" s="109"/>
      <c r="K1410" s="109"/>
      <c r="L1410" s="8"/>
      <c r="M1410" s="110"/>
      <c r="N1410" s="110"/>
      <c r="O1410" s="103"/>
      <c r="P1410" s="103"/>
      <c r="Q1410" s="11"/>
      <c r="R1410" s="30"/>
      <c r="S1410" s="8"/>
      <c r="T1410" s="113"/>
      <c r="U1410" s="111"/>
      <c r="V1410" s="111"/>
      <c r="W1410" s="110"/>
      <c r="X1410" s="103"/>
      <c r="Y1410" s="103"/>
      <c r="Z1410" s="114"/>
      <c r="AA1410" s="10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4"/>
      <c r="DR1410" s="1"/>
      <c r="DS1410" s="1"/>
      <c r="DT1410" s="1"/>
      <c r="DU1410" s="1"/>
      <c r="DV1410" s="1"/>
      <c r="DW1410" s="1"/>
    </row>
    <row r="1411" spans="1:127" ht="12.75" x14ac:dyDescent="0.2">
      <c r="A1411" s="102"/>
      <c r="B1411" s="103"/>
      <c r="C1411" s="103"/>
      <c r="D1411" s="104"/>
      <c r="E1411" s="105"/>
      <c r="F1411" s="106"/>
      <c r="G1411" s="107"/>
      <c r="H1411" s="108"/>
      <c r="I1411" s="108"/>
      <c r="J1411" s="109"/>
      <c r="K1411" s="109"/>
      <c r="L1411" s="8"/>
      <c r="M1411" s="110"/>
      <c r="N1411" s="110"/>
      <c r="O1411" s="103"/>
      <c r="P1411" s="103"/>
      <c r="Q1411" s="11"/>
      <c r="R1411" s="30"/>
      <c r="S1411" s="8"/>
      <c r="T1411" s="113"/>
      <c r="U1411" s="111"/>
      <c r="V1411" s="111"/>
      <c r="W1411" s="110"/>
      <c r="X1411" s="103"/>
      <c r="Y1411" s="103"/>
      <c r="Z1411" s="114"/>
      <c r="AA1411" s="10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4"/>
      <c r="DR1411" s="1"/>
      <c r="DS1411" s="1"/>
      <c r="DT1411" s="1"/>
      <c r="DU1411" s="1"/>
      <c r="DV1411" s="1"/>
      <c r="DW1411" s="1"/>
    </row>
    <row r="1412" spans="1:127" ht="12.75" x14ac:dyDescent="0.2">
      <c r="A1412" s="102"/>
      <c r="B1412" s="103"/>
      <c r="C1412" s="103"/>
      <c r="D1412" s="104"/>
      <c r="E1412" s="105"/>
      <c r="F1412" s="106"/>
      <c r="G1412" s="107"/>
      <c r="H1412" s="108"/>
      <c r="I1412" s="108"/>
      <c r="J1412" s="109"/>
      <c r="K1412" s="109"/>
      <c r="L1412" s="8"/>
      <c r="M1412" s="110"/>
      <c r="N1412" s="110"/>
      <c r="O1412" s="103"/>
      <c r="P1412" s="103"/>
      <c r="Q1412" s="11"/>
      <c r="R1412" s="30"/>
      <c r="S1412" s="8"/>
      <c r="T1412" s="113"/>
      <c r="U1412" s="111"/>
      <c r="V1412" s="111"/>
      <c r="W1412" s="110"/>
      <c r="X1412" s="103"/>
      <c r="Y1412" s="103"/>
      <c r="Z1412" s="114"/>
      <c r="AA1412" s="10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4"/>
      <c r="DR1412" s="1"/>
      <c r="DS1412" s="1"/>
      <c r="DT1412" s="1"/>
      <c r="DU1412" s="1"/>
      <c r="DV1412" s="1"/>
      <c r="DW1412" s="1"/>
    </row>
    <row r="1413" spans="1:127" ht="12.75" x14ac:dyDescent="0.2">
      <c r="A1413" s="102"/>
      <c r="B1413" s="103"/>
      <c r="C1413" s="103"/>
      <c r="D1413" s="104"/>
      <c r="E1413" s="105"/>
      <c r="F1413" s="106"/>
      <c r="G1413" s="107"/>
      <c r="H1413" s="108"/>
      <c r="I1413" s="108"/>
      <c r="J1413" s="109"/>
      <c r="K1413" s="109"/>
      <c r="L1413" s="8"/>
      <c r="M1413" s="110"/>
      <c r="N1413" s="110"/>
      <c r="O1413" s="103"/>
      <c r="P1413" s="103"/>
      <c r="Q1413" s="11"/>
      <c r="R1413" s="30"/>
      <c r="S1413" s="8"/>
      <c r="T1413" s="113"/>
      <c r="U1413" s="111"/>
      <c r="V1413" s="111"/>
      <c r="W1413" s="110"/>
      <c r="X1413" s="103"/>
      <c r="Y1413" s="103"/>
      <c r="Z1413" s="114"/>
      <c r="AA1413" s="10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4"/>
      <c r="DR1413" s="1"/>
      <c r="DS1413" s="1"/>
      <c r="DT1413" s="1"/>
      <c r="DU1413" s="1"/>
      <c r="DV1413" s="1"/>
      <c r="DW1413" s="1"/>
    </row>
    <row r="1414" spans="1:127" ht="12.75" x14ac:dyDescent="0.2">
      <c r="A1414" s="102"/>
      <c r="B1414" s="103"/>
      <c r="C1414" s="103"/>
      <c r="D1414" s="104"/>
      <c r="E1414" s="105"/>
      <c r="F1414" s="106"/>
      <c r="G1414" s="107"/>
      <c r="H1414" s="108"/>
      <c r="I1414" s="108"/>
      <c r="J1414" s="109"/>
      <c r="K1414" s="109"/>
      <c r="L1414" s="8"/>
      <c r="M1414" s="110"/>
      <c r="N1414" s="110"/>
      <c r="O1414" s="103"/>
      <c r="P1414" s="103"/>
      <c r="Q1414" s="11"/>
      <c r="R1414" s="30"/>
      <c r="S1414" s="8"/>
      <c r="T1414" s="113"/>
      <c r="U1414" s="111"/>
      <c r="V1414" s="111"/>
      <c r="W1414" s="110"/>
      <c r="X1414" s="103"/>
      <c r="Y1414" s="103"/>
      <c r="Z1414" s="114"/>
      <c r="AA1414" s="10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4"/>
      <c r="DR1414" s="1"/>
      <c r="DS1414" s="1"/>
      <c r="DT1414" s="1"/>
      <c r="DU1414" s="1"/>
      <c r="DV1414" s="1"/>
      <c r="DW1414" s="1"/>
    </row>
    <row r="1415" spans="1:127" ht="12.75" x14ac:dyDescent="0.2">
      <c r="A1415" s="102"/>
      <c r="B1415" s="103"/>
      <c r="C1415" s="103"/>
      <c r="D1415" s="104"/>
      <c r="E1415" s="105"/>
      <c r="F1415" s="106"/>
      <c r="G1415" s="107"/>
      <c r="H1415" s="108"/>
      <c r="I1415" s="108"/>
      <c r="J1415" s="109"/>
      <c r="K1415" s="109"/>
      <c r="L1415" s="8"/>
      <c r="M1415" s="110"/>
      <c r="N1415" s="110"/>
      <c r="O1415" s="103"/>
      <c r="P1415" s="103"/>
      <c r="Q1415" s="11"/>
      <c r="R1415" s="30"/>
      <c r="S1415" s="8"/>
      <c r="T1415" s="113"/>
      <c r="U1415" s="111"/>
      <c r="V1415" s="111"/>
      <c r="W1415" s="110"/>
      <c r="X1415" s="103"/>
      <c r="Y1415" s="103"/>
      <c r="Z1415" s="114"/>
      <c r="AA1415" s="10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4"/>
      <c r="DR1415" s="1"/>
      <c r="DS1415" s="1"/>
      <c r="DT1415" s="1"/>
      <c r="DU1415" s="1"/>
      <c r="DV1415" s="1"/>
      <c r="DW1415" s="1"/>
    </row>
    <row r="1416" spans="1:127" ht="12.75" x14ac:dyDescent="0.2">
      <c r="A1416" s="102"/>
      <c r="B1416" s="103"/>
      <c r="C1416" s="103"/>
      <c r="D1416" s="104"/>
      <c r="E1416" s="105"/>
      <c r="F1416" s="106"/>
      <c r="G1416" s="107"/>
      <c r="H1416" s="108"/>
      <c r="I1416" s="108"/>
      <c r="J1416" s="109"/>
      <c r="K1416" s="109"/>
      <c r="L1416" s="8"/>
      <c r="M1416" s="110"/>
      <c r="N1416" s="110"/>
      <c r="O1416" s="103"/>
      <c r="P1416" s="103"/>
      <c r="Q1416" s="11"/>
      <c r="R1416" s="30"/>
      <c r="S1416" s="8"/>
      <c r="T1416" s="113"/>
      <c r="U1416" s="111"/>
      <c r="V1416" s="111"/>
      <c r="W1416" s="110"/>
      <c r="X1416" s="103"/>
      <c r="Y1416" s="103"/>
      <c r="Z1416" s="114"/>
      <c r="AA1416" s="10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4"/>
      <c r="DR1416" s="1"/>
      <c r="DS1416" s="1"/>
      <c r="DT1416" s="1"/>
      <c r="DU1416" s="1"/>
      <c r="DV1416" s="1"/>
      <c r="DW1416" s="1"/>
    </row>
    <row r="1417" spans="1:127" ht="12.75" x14ac:dyDescent="0.2">
      <c r="A1417" s="102"/>
      <c r="B1417" s="103"/>
      <c r="C1417" s="103"/>
      <c r="D1417" s="104"/>
      <c r="E1417" s="105"/>
      <c r="F1417" s="106"/>
      <c r="G1417" s="107"/>
      <c r="H1417" s="108"/>
      <c r="I1417" s="108"/>
      <c r="J1417" s="109"/>
      <c r="K1417" s="109"/>
      <c r="L1417" s="8"/>
      <c r="M1417" s="110"/>
      <c r="N1417" s="110"/>
      <c r="O1417" s="103"/>
      <c r="P1417" s="103"/>
      <c r="Q1417" s="11"/>
      <c r="R1417" s="30"/>
      <c r="S1417" s="8"/>
      <c r="T1417" s="113"/>
      <c r="U1417" s="111"/>
      <c r="V1417" s="111"/>
      <c r="W1417" s="110"/>
      <c r="X1417" s="103"/>
      <c r="Y1417" s="103"/>
      <c r="Z1417" s="114"/>
      <c r="AA1417" s="10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4"/>
      <c r="DR1417" s="1"/>
      <c r="DS1417" s="1"/>
      <c r="DT1417" s="1"/>
      <c r="DU1417" s="1"/>
      <c r="DV1417" s="1"/>
      <c r="DW1417" s="1"/>
    </row>
    <row r="1418" spans="1:127" ht="12.75" x14ac:dyDescent="0.2">
      <c r="A1418" s="102"/>
      <c r="B1418" s="103"/>
      <c r="C1418" s="103"/>
      <c r="D1418" s="104"/>
      <c r="E1418" s="105"/>
      <c r="F1418" s="106"/>
      <c r="G1418" s="107"/>
      <c r="H1418" s="108"/>
      <c r="I1418" s="108"/>
      <c r="J1418" s="109"/>
      <c r="K1418" s="109"/>
      <c r="L1418" s="8"/>
      <c r="M1418" s="110"/>
      <c r="N1418" s="110"/>
      <c r="O1418" s="103"/>
      <c r="P1418" s="103"/>
      <c r="Q1418" s="11"/>
      <c r="R1418" s="30"/>
      <c r="S1418" s="8"/>
      <c r="T1418" s="113"/>
      <c r="U1418" s="111"/>
      <c r="V1418" s="111"/>
      <c r="W1418" s="110"/>
      <c r="X1418" s="103"/>
      <c r="Y1418" s="103"/>
      <c r="Z1418" s="114"/>
      <c r="AA1418" s="10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4"/>
      <c r="DR1418" s="1"/>
      <c r="DS1418" s="1"/>
      <c r="DT1418" s="1"/>
      <c r="DU1418" s="1"/>
      <c r="DV1418" s="1"/>
      <c r="DW1418" s="1"/>
    </row>
    <row r="1419" spans="1:127" ht="12.75" x14ac:dyDescent="0.2">
      <c r="A1419" s="102"/>
      <c r="B1419" s="103"/>
      <c r="C1419" s="103"/>
      <c r="D1419" s="104"/>
      <c r="E1419" s="105"/>
      <c r="F1419" s="106"/>
      <c r="G1419" s="107"/>
      <c r="H1419" s="108"/>
      <c r="I1419" s="108"/>
      <c r="J1419" s="109"/>
      <c r="K1419" s="109"/>
      <c r="L1419" s="8"/>
      <c r="M1419" s="110"/>
      <c r="N1419" s="110"/>
      <c r="O1419" s="103"/>
      <c r="P1419" s="103"/>
      <c r="Q1419" s="11"/>
      <c r="R1419" s="30"/>
      <c r="S1419" s="8"/>
      <c r="T1419" s="113"/>
      <c r="U1419" s="111"/>
      <c r="V1419" s="111"/>
      <c r="W1419" s="110"/>
      <c r="X1419" s="103"/>
      <c r="Y1419" s="103"/>
      <c r="Z1419" s="114"/>
      <c r="AA1419" s="10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4"/>
      <c r="DR1419" s="1"/>
      <c r="DS1419" s="1"/>
      <c r="DT1419" s="1"/>
      <c r="DU1419" s="1"/>
      <c r="DV1419" s="1"/>
      <c r="DW1419" s="1"/>
    </row>
    <row r="1420" spans="1:127" ht="12.75" x14ac:dyDescent="0.2">
      <c r="A1420" s="102"/>
      <c r="B1420" s="103"/>
      <c r="C1420" s="103"/>
      <c r="D1420" s="104"/>
      <c r="E1420" s="105"/>
      <c r="F1420" s="106"/>
      <c r="G1420" s="107"/>
      <c r="H1420" s="108"/>
      <c r="I1420" s="108"/>
      <c r="J1420" s="109"/>
      <c r="K1420" s="109"/>
      <c r="L1420" s="8"/>
      <c r="M1420" s="110"/>
      <c r="N1420" s="110"/>
      <c r="O1420" s="103"/>
      <c r="P1420" s="103"/>
      <c r="Q1420" s="11"/>
      <c r="R1420" s="30"/>
      <c r="S1420" s="8"/>
      <c r="T1420" s="113"/>
      <c r="U1420" s="111"/>
      <c r="V1420" s="111"/>
      <c r="W1420" s="110"/>
      <c r="X1420" s="103"/>
      <c r="Y1420" s="103"/>
      <c r="Z1420" s="114"/>
      <c r="AA1420" s="10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4"/>
      <c r="DR1420" s="1"/>
      <c r="DS1420" s="1"/>
      <c r="DT1420" s="1"/>
      <c r="DU1420" s="1"/>
      <c r="DV1420" s="1"/>
      <c r="DW1420" s="1"/>
    </row>
    <row r="1421" spans="1:127" ht="12.75" x14ac:dyDescent="0.2">
      <c r="A1421" s="102"/>
      <c r="B1421" s="103"/>
      <c r="C1421" s="103"/>
      <c r="D1421" s="104"/>
      <c r="E1421" s="105"/>
      <c r="F1421" s="106"/>
      <c r="G1421" s="107"/>
      <c r="H1421" s="108"/>
      <c r="I1421" s="108"/>
      <c r="J1421" s="109"/>
      <c r="K1421" s="109"/>
      <c r="L1421" s="8"/>
      <c r="M1421" s="110"/>
      <c r="N1421" s="110"/>
      <c r="O1421" s="103"/>
      <c r="P1421" s="103"/>
      <c r="Q1421" s="11"/>
      <c r="R1421" s="30"/>
      <c r="S1421" s="8"/>
      <c r="T1421" s="113"/>
      <c r="U1421" s="111"/>
      <c r="V1421" s="111"/>
      <c r="W1421" s="110"/>
      <c r="X1421" s="103"/>
      <c r="Y1421" s="103"/>
      <c r="Z1421" s="114"/>
      <c r="AA1421" s="10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4"/>
      <c r="DR1421" s="1"/>
      <c r="DS1421" s="1"/>
      <c r="DT1421" s="1"/>
      <c r="DU1421" s="1"/>
      <c r="DV1421" s="1"/>
      <c r="DW1421" s="1"/>
    </row>
    <row r="1422" spans="1:127" ht="12.75" x14ac:dyDescent="0.2">
      <c r="A1422" s="102"/>
      <c r="B1422" s="103"/>
      <c r="C1422" s="103"/>
      <c r="D1422" s="104"/>
      <c r="E1422" s="105"/>
      <c r="F1422" s="106"/>
      <c r="G1422" s="107"/>
      <c r="H1422" s="108"/>
      <c r="I1422" s="108"/>
      <c r="J1422" s="109"/>
      <c r="K1422" s="109"/>
      <c r="L1422" s="8"/>
      <c r="M1422" s="110"/>
      <c r="N1422" s="110"/>
      <c r="O1422" s="103"/>
      <c r="P1422" s="103"/>
      <c r="Q1422" s="11"/>
      <c r="R1422" s="30"/>
      <c r="S1422" s="8"/>
      <c r="T1422" s="113"/>
      <c r="U1422" s="111"/>
      <c r="V1422" s="111"/>
      <c r="W1422" s="110"/>
      <c r="X1422" s="103"/>
      <c r="Y1422" s="103"/>
      <c r="Z1422" s="114"/>
      <c r="AA1422" s="10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4"/>
      <c r="DR1422" s="1"/>
      <c r="DS1422" s="1"/>
      <c r="DT1422" s="1"/>
      <c r="DU1422" s="1"/>
      <c r="DV1422" s="1"/>
      <c r="DW1422" s="1"/>
    </row>
    <row r="1423" spans="1:127" ht="12.75" x14ac:dyDescent="0.2">
      <c r="A1423" s="102"/>
      <c r="B1423" s="103"/>
      <c r="C1423" s="103"/>
      <c r="D1423" s="104"/>
      <c r="E1423" s="105"/>
      <c r="F1423" s="106"/>
      <c r="G1423" s="107"/>
      <c r="H1423" s="108"/>
      <c r="I1423" s="108"/>
      <c r="J1423" s="109"/>
      <c r="K1423" s="109"/>
      <c r="L1423" s="8"/>
      <c r="M1423" s="110"/>
      <c r="N1423" s="110"/>
      <c r="O1423" s="103"/>
      <c r="P1423" s="103"/>
      <c r="Q1423" s="11"/>
      <c r="R1423" s="30"/>
      <c r="S1423" s="8"/>
      <c r="T1423" s="113"/>
      <c r="U1423" s="111"/>
      <c r="V1423" s="111"/>
      <c r="W1423" s="110"/>
      <c r="X1423" s="103"/>
      <c r="Y1423" s="103"/>
      <c r="Z1423" s="114"/>
      <c r="AA1423" s="10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4"/>
      <c r="DR1423" s="1"/>
      <c r="DS1423" s="1"/>
      <c r="DT1423" s="1"/>
      <c r="DU1423" s="1"/>
      <c r="DV1423" s="1"/>
      <c r="DW1423" s="1"/>
    </row>
    <row r="1424" spans="1:127" ht="12.75" x14ac:dyDescent="0.2">
      <c r="A1424" s="102"/>
      <c r="B1424" s="103"/>
      <c r="C1424" s="103"/>
      <c r="D1424" s="104"/>
      <c r="E1424" s="105"/>
      <c r="F1424" s="106"/>
      <c r="G1424" s="107"/>
      <c r="H1424" s="108"/>
      <c r="I1424" s="108"/>
      <c r="J1424" s="109"/>
      <c r="K1424" s="109"/>
      <c r="L1424" s="8"/>
      <c r="M1424" s="110"/>
      <c r="N1424" s="110"/>
      <c r="O1424" s="103"/>
      <c r="P1424" s="103"/>
      <c r="Q1424" s="11"/>
      <c r="R1424" s="30"/>
      <c r="S1424" s="8"/>
      <c r="T1424" s="113"/>
      <c r="U1424" s="111"/>
      <c r="V1424" s="111"/>
      <c r="W1424" s="110"/>
      <c r="X1424" s="103"/>
      <c r="Y1424" s="103"/>
      <c r="Z1424" s="114"/>
      <c r="AA1424" s="10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4"/>
      <c r="DR1424" s="1"/>
      <c r="DS1424" s="1"/>
      <c r="DT1424" s="1"/>
      <c r="DU1424" s="1"/>
      <c r="DV1424" s="1"/>
      <c r="DW1424" s="1"/>
    </row>
    <row r="1425" spans="1:127" ht="12.75" x14ac:dyDescent="0.2">
      <c r="A1425" s="102"/>
      <c r="B1425" s="103"/>
      <c r="C1425" s="103"/>
      <c r="D1425" s="104"/>
      <c r="E1425" s="105"/>
      <c r="F1425" s="106"/>
      <c r="G1425" s="107"/>
      <c r="H1425" s="108"/>
      <c r="I1425" s="108"/>
      <c r="J1425" s="109"/>
      <c r="K1425" s="109"/>
      <c r="L1425" s="8"/>
      <c r="M1425" s="110"/>
      <c r="N1425" s="110"/>
      <c r="O1425" s="103"/>
      <c r="P1425" s="103"/>
      <c r="Q1425" s="11"/>
      <c r="R1425" s="30"/>
      <c r="S1425" s="8"/>
      <c r="T1425" s="113"/>
      <c r="U1425" s="111"/>
      <c r="V1425" s="111"/>
      <c r="W1425" s="110"/>
      <c r="X1425" s="103"/>
      <c r="Y1425" s="103"/>
      <c r="Z1425" s="114"/>
      <c r="AA1425" s="10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4"/>
      <c r="DR1425" s="1"/>
      <c r="DS1425" s="1"/>
      <c r="DT1425" s="1"/>
      <c r="DU1425" s="1"/>
      <c r="DV1425" s="1"/>
      <c r="DW1425" s="1"/>
    </row>
    <row r="1426" spans="1:127" ht="12.75" x14ac:dyDescent="0.2">
      <c r="A1426" s="102"/>
      <c r="B1426" s="103"/>
      <c r="C1426" s="103"/>
      <c r="D1426" s="104"/>
      <c r="E1426" s="105"/>
      <c r="F1426" s="106"/>
      <c r="G1426" s="107"/>
      <c r="H1426" s="108"/>
      <c r="I1426" s="108"/>
      <c r="J1426" s="109"/>
      <c r="K1426" s="109"/>
      <c r="L1426" s="8"/>
      <c r="M1426" s="110"/>
      <c r="N1426" s="110"/>
      <c r="O1426" s="103"/>
      <c r="P1426" s="103"/>
      <c r="Q1426" s="11"/>
      <c r="R1426" s="30"/>
      <c r="S1426" s="8"/>
      <c r="T1426" s="113"/>
      <c r="U1426" s="111"/>
      <c r="V1426" s="111"/>
      <c r="W1426" s="110"/>
      <c r="X1426" s="103"/>
      <c r="Y1426" s="103"/>
      <c r="Z1426" s="114"/>
      <c r="AA1426" s="10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4"/>
      <c r="DR1426" s="1"/>
      <c r="DS1426" s="1"/>
      <c r="DT1426" s="1"/>
      <c r="DU1426" s="1"/>
      <c r="DV1426" s="1"/>
      <c r="DW1426" s="1"/>
    </row>
    <row r="1427" spans="1:127" ht="12.75" x14ac:dyDescent="0.2">
      <c r="A1427" s="102"/>
      <c r="B1427" s="103"/>
      <c r="C1427" s="103"/>
      <c r="D1427" s="104"/>
      <c r="E1427" s="105"/>
      <c r="F1427" s="106"/>
      <c r="G1427" s="107"/>
      <c r="H1427" s="108"/>
      <c r="I1427" s="108"/>
      <c r="J1427" s="109"/>
      <c r="K1427" s="109"/>
      <c r="L1427" s="8"/>
      <c r="M1427" s="110"/>
      <c r="N1427" s="110"/>
      <c r="O1427" s="103"/>
      <c r="P1427" s="103"/>
      <c r="Q1427" s="11"/>
      <c r="R1427" s="30"/>
      <c r="S1427" s="8"/>
      <c r="T1427" s="113"/>
      <c r="U1427" s="111"/>
      <c r="V1427" s="111"/>
      <c r="W1427" s="110"/>
      <c r="X1427" s="103"/>
      <c r="Y1427" s="103"/>
      <c r="Z1427" s="114"/>
      <c r="AA1427" s="10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4"/>
      <c r="DR1427" s="1"/>
      <c r="DS1427" s="1"/>
      <c r="DT1427" s="1"/>
      <c r="DU1427" s="1"/>
      <c r="DV1427" s="1"/>
      <c r="DW1427" s="1"/>
    </row>
    <row r="1428" spans="1:127" ht="12.75" x14ac:dyDescent="0.2">
      <c r="A1428" s="102"/>
      <c r="B1428" s="103"/>
      <c r="C1428" s="103"/>
      <c r="D1428" s="104"/>
      <c r="E1428" s="105"/>
      <c r="F1428" s="106"/>
      <c r="G1428" s="107"/>
      <c r="H1428" s="108"/>
      <c r="I1428" s="108"/>
      <c r="J1428" s="109"/>
      <c r="K1428" s="109"/>
      <c r="L1428" s="8"/>
      <c r="M1428" s="110"/>
      <c r="N1428" s="110"/>
      <c r="O1428" s="103"/>
      <c r="P1428" s="103"/>
      <c r="Q1428" s="11"/>
      <c r="R1428" s="30"/>
      <c r="S1428" s="8"/>
      <c r="T1428" s="113"/>
      <c r="U1428" s="111"/>
      <c r="V1428" s="111"/>
      <c r="W1428" s="110"/>
      <c r="X1428" s="103"/>
      <c r="Y1428" s="103"/>
      <c r="Z1428" s="114"/>
      <c r="AA1428" s="10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4"/>
      <c r="DR1428" s="1"/>
      <c r="DS1428" s="1"/>
      <c r="DT1428" s="1"/>
      <c r="DU1428" s="1"/>
      <c r="DV1428" s="1"/>
      <c r="DW1428" s="1"/>
    </row>
    <row r="1429" spans="1:127" ht="12.75" x14ac:dyDescent="0.2">
      <c r="A1429" s="102"/>
      <c r="B1429" s="103"/>
      <c r="C1429" s="103"/>
      <c r="D1429" s="104"/>
      <c r="E1429" s="105"/>
      <c r="F1429" s="106"/>
      <c r="G1429" s="107"/>
      <c r="H1429" s="108"/>
      <c r="I1429" s="108"/>
      <c r="J1429" s="109"/>
      <c r="K1429" s="109"/>
      <c r="L1429" s="8"/>
      <c r="M1429" s="110"/>
      <c r="N1429" s="110"/>
      <c r="O1429" s="103"/>
      <c r="P1429" s="103"/>
      <c r="Q1429" s="11"/>
      <c r="R1429" s="30"/>
      <c r="S1429" s="8"/>
      <c r="T1429" s="113"/>
      <c r="U1429" s="111"/>
      <c r="V1429" s="111"/>
      <c r="W1429" s="110"/>
      <c r="X1429" s="103"/>
      <c r="Y1429" s="103"/>
      <c r="Z1429" s="114"/>
      <c r="AA1429" s="10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4"/>
      <c r="DR1429" s="1"/>
      <c r="DS1429" s="1"/>
      <c r="DT1429" s="1"/>
      <c r="DU1429" s="1"/>
      <c r="DV1429" s="1"/>
      <c r="DW1429" s="1"/>
    </row>
    <row r="1430" spans="1:127" ht="12.75" x14ac:dyDescent="0.2">
      <c r="A1430" s="102"/>
      <c r="B1430" s="103"/>
      <c r="C1430" s="103"/>
      <c r="D1430" s="104"/>
      <c r="E1430" s="105"/>
      <c r="F1430" s="106"/>
      <c r="G1430" s="107"/>
      <c r="H1430" s="108"/>
      <c r="I1430" s="108"/>
      <c r="J1430" s="109"/>
      <c r="K1430" s="109"/>
      <c r="L1430" s="8"/>
      <c r="M1430" s="110"/>
      <c r="N1430" s="110"/>
      <c r="O1430" s="103"/>
      <c r="P1430" s="103"/>
      <c r="Q1430" s="11"/>
      <c r="R1430" s="30"/>
      <c r="S1430" s="8"/>
      <c r="T1430" s="113"/>
      <c r="U1430" s="111"/>
      <c r="V1430" s="111"/>
      <c r="W1430" s="110"/>
      <c r="X1430" s="103"/>
      <c r="Y1430" s="103"/>
      <c r="Z1430" s="114"/>
      <c r="AA1430" s="10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4"/>
      <c r="DR1430" s="1"/>
      <c r="DS1430" s="1"/>
      <c r="DT1430" s="1"/>
      <c r="DU1430" s="1"/>
      <c r="DV1430" s="1"/>
      <c r="DW1430" s="1"/>
    </row>
    <row r="1431" spans="1:127" ht="12.75" x14ac:dyDescent="0.2">
      <c r="A1431" s="102"/>
      <c r="B1431" s="103"/>
      <c r="C1431" s="103"/>
      <c r="D1431" s="104"/>
      <c r="E1431" s="105"/>
      <c r="F1431" s="106"/>
      <c r="G1431" s="107"/>
      <c r="H1431" s="108"/>
      <c r="I1431" s="108"/>
      <c r="J1431" s="109"/>
      <c r="K1431" s="109"/>
      <c r="L1431" s="8"/>
      <c r="M1431" s="110"/>
      <c r="N1431" s="110"/>
      <c r="O1431" s="103"/>
      <c r="P1431" s="103"/>
      <c r="Q1431" s="11"/>
      <c r="R1431" s="30"/>
      <c r="S1431" s="8"/>
      <c r="T1431" s="113"/>
      <c r="U1431" s="111"/>
      <c r="V1431" s="111"/>
      <c r="W1431" s="110"/>
      <c r="X1431" s="103"/>
      <c r="Y1431" s="103"/>
      <c r="Z1431" s="114"/>
      <c r="AA1431" s="10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4"/>
      <c r="DR1431" s="1"/>
      <c r="DS1431" s="1"/>
      <c r="DT1431" s="1"/>
      <c r="DU1431" s="1"/>
      <c r="DV1431" s="1"/>
      <c r="DW1431" s="1"/>
    </row>
    <row r="1432" spans="1:127" ht="12.75" x14ac:dyDescent="0.2">
      <c r="A1432" s="102"/>
      <c r="B1432" s="103"/>
      <c r="C1432" s="103"/>
      <c r="D1432" s="104"/>
      <c r="E1432" s="105"/>
      <c r="F1432" s="106"/>
      <c r="G1432" s="107"/>
      <c r="H1432" s="108"/>
      <c r="I1432" s="108"/>
      <c r="J1432" s="109"/>
      <c r="K1432" s="109"/>
      <c r="L1432" s="8"/>
      <c r="M1432" s="110"/>
      <c r="N1432" s="110"/>
      <c r="O1432" s="103"/>
      <c r="P1432" s="103"/>
      <c r="Q1432" s="11"/>
      <c r="R1432" s="30"/>
      <c r="S1432" s="8"/>
      <c r="T1432" s="113"/>
      <c r="U1432" s="111"/>
      <c r="V1432" s="111"/>
      <c r="W1432" s="110"/>
      <c r="X1432" s="103"/>
      <c r="Y1432" s="103"/>
      <c r="Z1432" s="114"/>
      <c r="AA1432" s="10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4"/>
      <c r="DR1432" s="1"/>
      <c r="DS1432" s="1"/>
      <c r="DT1432" s="1"/>
      <c r="DU1432" s="1"/>
      <c r="DV1432" s="1"/>
      <c r="DW1432" s="1"/>
    </row>
    <row r="1433" spans="1:127" ht="12.75" x14ac:dyDescent="0.2">
      <c r="A1433" s="102"/>
      <c r="B1433" s="103"/>
      <c r="C1433" s="103"/>
      <c r="D1433" s="104"/>
      <c r="E1433" s="105"/>
      <c r="F1433" s="106"/>
      <c r="G1433" s="107"/>
      <c r="H1433" s="108"/>
      <c r="I1433" s="108"/>
      <c r="J1433" s="109"/>
      <c r="K1433" s="109"/>
      <c r="L1433" s="8"/>
      <c r="M1433" s="110"/>
      <c r="N1433" s="110"/>
      <c r="O1433" s="103"/>
      <c r="P1433" s="103"/>
      <c r="Q1433" s="11"/>
      <c r="R1433" s="30"/>
      <c r="S1433" s="8"/>
      <c r="T1433" s="113"/>
      <c r="U1433" s="111"/>
      <c r="V1433" s="111"/>
      <c r="W1433" s="110"/>
      <c r="X1433" s="103"/>
      <c r="Y1433" s="103"/>
      <c r="Z1433" s="114"/>
      <c r="AA1433" s="10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4"/>
      <c r="DR1433" s="1"/>
      <c r="DS1433" s="1"/>
      <c r="DT1433" s="1"/>
      <c r="DU1433" s="1"/>
      <c r="DV1433" s="1"/>
      <c r="DW1433" s="1"/>
    </row>
    <row r="1434" spans="1:127" ht="12.75" x14ac:dyDescent="0.2">
      <c r="A1434" s="102"/>
      <c r="B1434" s="103"/>
      <c r="C1434" s="103"/>
      <c r="D1434" s="104"/>
      <c r="E1434" s="105"/>
      <c r="F1434" s="106"/>
      <c r="G1434" s="107"/>
      <c r="H1434" s="108"/>
      <c r="I1434" s="108"/>
      <c r="J1434" s="109"/>
      <c r="K1434" s="109"/>
      <c r="L1434" s="8"/>
      <c r="M1434" s="110"/>
      <c r="N1434" s="110"/>
      <c r="O1434" s="103"/>
      <c r="P1434" s="103"/>
      <c r="Q1434" s="11"/>
      <c r="R1434" s="30"/>
      <c r="S1434" s="8"/>
      <c r="T1434" s="113"/>
      <c r="U1434" s="111"/>
      <c r="V1434" s="111"/>
      <c r="W1434" s="110"/>
      <c r="X1434" s="103"/>
      <c r="Y1434" s="103"/>
      <c r="Z1434" s="114"/>
      <c r="AA1434" s="10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4"/>
      <c r="DR1434" s="1"/>
      <c r="DS1434" s="1"/>
      <c r="DT1434" s="1"/>
      <c r="DU1434" s="1"/>
      <c r="DV1434" s="1"/>
      <c r="DW1434" s="1"/>
    </row>
    <row r="1435" spans="1:127" ht="12.75" x14ac:dyDescent="0.2">
      <c r="A1435" s="102"/>
      <c r="B1435" s="103"/>
      <c r="C1435" s="103"/>
      <c r="D1435" s="104"/>
      <c r="E1435" s="105"/>
      <c r="F1435" s="106"/>
      <c r="G1435" s="107"/>
      <c r="H1435" s="108"/>
      <c r="I1435" s="108"/>
      <c r="J1435" s="109"/>
      <c r="K1435" s="109"/>
      <c r="L1435" s="8"/>
      <c r="M1435" s="110"/>
      <c r="N1435" s="110"/>
      <c r="O1435" s="103"/>
      <c r="P1435" s="103"/>
      <c r="Q1435" s="11"/>
      <c r="R1435" s="30"/>
      <c r="S1435" s="8"/>
      <c r="T1435" s="113"/>
      <c r="U1435" s="111"/>
      <c r="V1435" s="111"/>
      <c r="W1435" s="110"/>
      <c r="X1435" s="103"/>
      <c r="Y1435" s="103"/>
      <c r="Z1435" s="114"/>
      <c r="AA1435" s="10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4"/>
      <c r="DR1435" s="1"/>
      <c r="DS1435" s="1"/>
      <c r="DT1435" s="1"/>
      <c r="DU1435" s="1"/>
      <c r="DV1435" s="1"/>
      <c r="DW1435" s="1"/>
    </row>
    <row r="1436" spans="1:127" ht="12.75" x14ac:dyDescent="0.2">
      <c r="A1436" s="102"/>
      <c r="B1436" s="103"/>
      <c r="C1436" s="103"/>
      <c r="D1436" s="104"/>
      <c r="E1436" s="105"/>
      <c r="F1436" s="106"/>
      <c r="G1436" s="107"/>
      <c r="H1436" s="108"/>
      <c r="I1436" s="108"/>
      <c r="J1436" s="109"/>
      <c r="K1436" s="109"/>
      <c r="L1436" s="8"/>
      <c r="M1436" s="110"/>
      <c r="N1436" s="110"/>
      <c r="O1436" s="103"/>
      <c r="P1436" s="103"/>
      <c r="Q1436" s="11"/>
      <c r="R1436" s="30"/>
      <c r="S1436" s="8"/>
      <c r="T1436" s="113"/>
      <c r="U1436" s="111"/>
      <c r="V1436" s="111"/>
      <c r="W1436" s="110"/>
      <c r="X1436" s="103"/>
      <c r="Y1436" s="103"/>
      <c r="Z1436" s="114"/>
      <c r="AA1436" s="10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4"/>
      <c r="DR1436" s="1"/>
      <c r="DS1436" s="1"/>
      <c r="DT1436" s="1"/>
      <c r="DU1436" s="1"/>
      <c r="DV1436" s="1"/>
      <c r="DW1436" s="1"/>
    </row>
    <row r="1437" spans="1:127" ht="12.75" x14ac:dyDescent="0.2">
      <c r="A1437" s="102"/>
      <c r="B1437" s="103"/>
      <c r="C1437" s="103"/>
      <c r="D1437" s="104"/>
      <c r="E1437" s="105"/>
      <c r="F1437" s="106"/>
      <c r="G1437" s="107"/>
      <c r="H1437" s="108"/>
      <c r="I1437" s="108"/>
      <c r="J1437" s="109"/>
      <c r="K1437" s="109"/>
      <c r="L1437" s="8"/>
      <c r="M1437" s="110"/>
      <c r="N1437" s="110"/>
      <c r="O1437" s="103"/>
      <c r="P1437" s="103"/>
      <c r="Q1437" s="11"/>
      <c r="R1437" s="30"/>
      <c r="S1437" s="8"/>
      <c r="T1437" s="113"/>
      <c r="U1437" s="111"/>
      <c r="V1437" s="111"/>
      <c r="W1437" s="110"/>
      <c r="X1437" s="103"/>
      <c r="Y1437" s="103"/>
      <c r="Z1437" s="114"/>
      <c r="AA1437" s="10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4"/>
      <c r="DR1437" s="1"/>
      <c r="DS1437" s="1"/>
      <c r="DT1437" s="1"/>
      <c r="DU1437" s="1"/>
      <c r="DV1437" s="1"/>
      <c r="DW1437" s="1"/>
    </row>
    <row r="1438" spans="1:127" ht="12.75" x14ac:dyDescent="0.2">
      <c r="A1438" s="102"/>
      <c r="B1438" s="103"/>
      <c r="C1438" s="103"/>
      <c r="D1438" s="104"/>
      <c r="E1438" s="105"/>
      <c r="F1438" s="106"/>
      <c r="G1438" s="107"/>
      <c r="H1438" s="108"/>
      <c r="I1438" s="108"/>
      <c r="J1438" s="109"/>
      <c r="K1438" s="109"/>
      <c r="L1438" s="8"/>
      <c r="M1438" s="110"/>
      <c r="N1438" s="110"/>
      <c r="O1438" s="103"/>
      <c r="P1438" s="103"/>
      <c r="Q1438" s="11"/>
      <c r="R1438" s="30"/>
      <c r="S1438" s="8"/>
      <c r="T1438" s="113"/>
      <c r="U1438" s="111"/>
      <c r="V1438" s="111"/>
      <c r="W1438" s="110"/>
      <c r="X1438" s="103"/>
      <c r="Y1438" s="103"/>
      <c r="Z1438" s="114"/>
      <c r="AA1438" s="10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4"/>
      <c r="DR1438" s="1"/>
      <c r="DS1438" s="1"/>
      <c r="DT1438" s="1"/>
      <c r="DU1438" s="1"/>
      <c r="DV1438" s="1"/>
      <c r="DW1438" s="1"/>
    </row>
    <row r="1439" spans="1:127" ht="12.75" x14ac:dyDescent="0.2">
      <c r="A1439" s="102"/>
      <c r="B1439" s="103"/>
      <c r="C1439" s="103"/>
      <c r="D1439" s="104"/>
      <c r="E1439" s="105"/>
      <c r="F1439" s="106"/>
      <c r="G1439" s="107"/>
      <c r="H1439" s="108"/>
      <c r="I1439" s="108"/>
      <c r="J1439" s="109"/>
      <c r="K1439" s="109"/>
      <c r="L1439" s="8"/>
      <c r="M1439" s="110"/>
      <c r="N1439" s="110"/>
      <c r="O1439" s="103"/>
      <c r="P1439" s="103"/>
      <c r="Q1439" s="11"/>
      <c r="R1439" s="30"/>
      <c r="S1439" s="8"/>
      <c r="T1439" s="113"/>
      <c r="U1439" s="111"/>
      <c r="V1439" s="111"/>
      <c r="W1439" s="110"/>
      <c r="X1439" s="103"/>
      <c r="Y1439" s="103"/>
      <c r="Z1439" s="114"/>
      <c r="AA1439" s="10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4"/>
      <c r="DR1439" s="1"/>
      <c r="DS1439" s="1"/>
      <c r="DT1439" s="1"/>
      <c r="DU1439" s="1"/>
      <c r="DV1439" s="1"/>
      <c r="DW1439" s="1"/>
    </row>
    <row r="1440" spans="1:127" ht="12.75" x14ac:dyDescent="0.2">
      <c r="A1440" s="102"/>
      <c r="B1440" s="103"/>
      <c r="C1440" s="103"/>
      <c r="D1440" s="104"/>
      <c r="E1440" s="105"/>
      <c r="F1440" s="106"/>
      <c r="G1440" s="107"/>
      <c r="H1440" s="108"/>
      <c r="I1440" s="108"/>
      <c r="J1440" s="109"/>
      <c r="K1440" s="109"/>
      <c r="L1440" s="8"/>
      <c r="M1440" s="110"/>
      <c r="N1440" s="110"/>
      <c r="O1440" s="103"/>
      <c r="P1440" s="103"/>
      <c r="Q1440" s="11"/>
      <c r="R1440" s="30"/>
      <c r="S1440" s="8"/>
      <c r="T1440" s="113"/>
      <c r="U1440" s="111"/>
      <c r="V1440" s="111"/>
      <c r="W1440" s="110"/>
      <c r="X1440" s="103"/>
      <c r="Y1440" s="103"/>
      <c r="Z1440" s="114"/>
      <c r="AA1440" s="10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4"/>
      <c r="DR1440" s="1"/>
      <c r="DS1440" s="1"/>
      <c r="DT1440" s="1"/>
      <c r="DU1440" s="1"/>
      <c r="DV1440" s="1"/>
      <c r="DW1440" s="1"/>
    </row>
    <row r="1441" spans="1:127" ht="12.75" x14ac:dyDescent="0.2">
      <c r="A1441" s="102"/>
      <c r="B1441" s="103"/>
      <c r="C1441" s="103"/>
      <c r="D1441" s="104"/>
      <c r="E1441" s="105"/>
      <c r="F1441" s="106"/>
      <c r="G1441" s="107"/>
      <c r="H1441" s="108"/>
      <c r="I1441" s="108"/>
      <c r="J1441" s="109"/>
      <c r="K1441" s="109"/>
      <c r="L1441" s="8"/>
      <c r="M1441" s="110"/>
      <c r="N1441" s="110"/>
      <c r="O1441" s="103"/>
      <c r="P1441" s="103"/>
      <c r="Q1441" s="11"/>
      <c r="R1441" s="30"/>
      <c r="S1441" s="8"/>
      <c r="T1441" s="113"/>
      <c r="U1441" s="111"/>
      <c r="V1441" s="111"/>
      <c r="W1441" s="110"/>
      <c r="X1441" s="103"/>
      <c r="Y1441" s="103"/>
      <c r="Z1441" s="114"/>
      <c r="AA1441" s="10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4"/>
      <c r="DR1441" s="1"/>
      <c r="DS1441" s="1"/>
      <c r="DT1441" s="1"/>
      <c r="DU1441" s="1"/>
      <c r="DV1441" s="1"/>
      <c r="DW1441" s="1"/>
    </row>
    <row r="1442" spans="1:127" ht="12.75" x14ac:dyDescent="0.2">
      <c r="A1442" s="102"/>
      <c r="B1442" s="103"/>
      <c r="C1442" s="103"/>
      <c r="D1442" s="104"/>
      <c r="E1442" s="105"/>
      <c r="F1442" s="106"/>
      <c r="G1442" s="107"/>
      <c r="H1442" s="108"/>
      <c r="I1442" s="108"/>
      <c r="J1442" s="109"/>
      <c r="K1442" s="109"/>
      <c r="L1442" s="8"/>
      <c r="M1442" s="110"/>
      <c r="N1442" s="110"/>
      <c r="O1442" s="103"/>
      <c r="P1442" s="103"/>
      <c r="Q1442" s="11"/>
      <c r="R1442" s="30"/>
      <c r="S1442" s="8"/>
      <c r="T1442" s="113"/>
      <c r="U1442" s="111"/>
      <c r="V1442" s="111"/>
      <c r="W1442" s="110"/>
      <c r="X1442" s="103"/>
      <c r="Y1442" s="103"/>
      <c r="Z1442" s="114"/>
      <c r="AA1442" s="10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4"/>
      <c r="DR1442" s="1"/>
      <c r="DS1442" s="1"/>
      <c r="DT1442" s="1"/>
      <c r="DU1442" s="1"/>
      <c r="DV1442" s="1"/>
      <c r="DW1442" s="1"/>
    </row>
    <row r="1443" spans="1:127" ht="12.75" x14ac:dyDescent="0.2">
      <c r="A1443" s="102"/>
      <c r="B1443" s="103"/>
      <c r="C1443" s="103"/>
      <c r="D1443" s="104"/>
      <c r="E1443" s="105"/>
      <c r="F1443" s="106"/>
      <c r="G1443" s="107"/>
      <c r="H1443" s="108"/>
      <c r="I1443" s="108"/>
      <c r="J1443" s="109"/>
      <c r="K1443" s="109"/>
      <c r="L1443" s="8"/>
      <c r="M1443" s="110"/>
      <c r="N1443" s="110"/>
      <c r="O1443" s="103"/>
      <c r="P1443" s="103"/>
      <c r="Q1443" s="11"/>
      <c r="R1443" s="30"/>
      <c r="S1443" s="8"/>
      <c r="T1443" s="113"/>
      <c r="U1443" s="111"/>
      <c r="V1443" s="111"/>
      <c r="W1443" s="110"/>
      <c r="X1443" s="103"/>
      <c r="Y1443" s="103"/>
      <c r="Z1443" s="114"/>
      <c r="AA1443" s="10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4"/>
      <c r="DR1443" s="1"/>
      <c r="DS1443" s="1"/>
      <c r="DT1443" s="1"/>
      <c r="DU1443" s="1"/>
      <c r="DV1443" s="1"/>
      <c r="DW1443" s="1"/>
    </row>
    <row r="1444" spans="1:127" ht="12.75" x14ac:dyDescent="0.2">
      <c r="A1444" s="102"/>
      <c r="B1444" s="103"/>
      <c r="C1444" s="103"/>
      <c r="D1444" s="104"/>
      <c r="E1444" s="105"/>
      <c r="F1444" s="106"/>
      <c r="G1444" s="107"/>
      <c r="H1444" s="108"/>
      <c r="I1444" s="108"/>
      <c r="J1444" s="109"/>
      <c r="K1444" s="109"/>
      <c r="L1444" s="8"/>
      <c r="M1444" s="110"/>
      <c r="N1444" s="110"/>
      <c r="O1444" s="103"/>
      <c r="P1444" s="103"/>
      <c r="Q1444" s="11"/>
      <c r="R1444" s="30"/>
      <c r="S1444" s="8"/>
      <c r="T1444" s="113"/>
      <c r="U1444" s="111"/>
      <c r="V1444" s="111"/>
      <c r="W1444" s="110"/>
      <c r="X1444" s="103"/>
      <c r="Y1444" s="103"/>
      <c r="Z1444" s="114"/>
      <c r="AA1444" s="10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4"/>
      <c r="DR1444" s="1"/>
      <c r="DS1444" s="1"/>
      <c r="DT1444" s="1"/>
      <c r="DU1444" s="1"/>
      <c r="DV1444" s="1"/>
      <c r="DW1444" s="1"/>
    </row>
    <row r="1445" spans="1:127" ht="12.75" x14ac:dyDescent="0.2">
      <c r="A1445" s="102"/>
      <c r="B1445" s="103"/>
      <c r="C1445" s="103"/>
      <c r="D1445" s="104"/>
      <c r="E1445" s="105"/>
      <c r="F1445" s="106"/>
      <c r="G1445" s="107"/>
      <c r="H1445" s="108"/>
      <c r="I1445" s="108"/>
      <c r="J1445" s="109"/>
      <c r="K1445" s="109"/>
      <c r="L1445" s="8"/>
      <c r="M1445" s="110"/>
      <c r="N1445" s="110"/>
      <c r="O1445" s="103"/>
      <c r="P1445" s="103"/>
      <c r="Q1445" s="11"/>
      <c r="R1445" s="30"/>
      <c r="S1445" s="8"/>
      <c r="T1445" s="113"/>
      <c r="U1445" s="111"/>
      <c r="V1445" s="111"/>
      <c r="W1445" s="110"/>
      <c r="X1445" s="103"/>
      <c r="Y1445" s="103"/>
      <c r="Z1445" s="114"/>
      <c r="AA1445" s="10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4"/>
      <c r="DR1445" s="1"/>
      <c r="DS1445" s="1"/>
      <c r="DT1445" s="1"/>
      <c r="DU1445" s="1"/>
      <c r="DV1445" s="1"/>
      <c r="DW1445" s="1"/>
    </row>
    <row r="1446" spans="1:127" ht="12.75" x14ac:dyDescent="0.2">
      <c r="A1446" s="102"/>
      <c r="B1446" s="103"/>
      <c r="C1446" s="103"/>
      <c r="D1446" s="104"/>
      <c r="E1446" s="105"/>
      <c r="F1446" s="106"/>
      <c r="G1446" s="107"/>
      <c r="H1446" s="108"/>
      <c r="I1446" s="108"/>
      <c r="J1446" s="109"/>
      <c r="K1446" s="109"/>
      <c r="L1446" s="8"/>
      <c r="M1446" s="110"/>
      <c r="N1446" s="110"/>
      <c r="O1446" s="103"/>
      <c r="P1446" s="103"/>
      <c r="Q1446" s="11"/>
      <c r="R1446" s="30"/>
      <c r="S1446" s="8"/>
      <c r="T1446" s="113"/>
      <c r="U1446" s="111"/>
      <c r="V1446" s="111"/>
      <c r="W1446" s="110"/>
      <c r="X1446" s="103"/>
      <c r="Y1446" s="103"/>
      <c r="Z1446" s="114"/>
      <c r="AA1446" s="10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4"/>
      <c r="DR1446" s="1"/>
      <c r="DS1446" s="1"/>
      <c r="DT1446" s="1"/>
      <c r="DU1446" s="1"/>
      <c r="DV1446" s="1"/>
      <c r="DW1446" s="1"/>
    </row>
    <row r="1447" spans="1:127" ht="12.75" x14ac:dyDescent="0.2">
      <c r="A1447" s="102"/>
      <c r="B1447" s="103"/>
      <c r="C1447" s="103"/>
      <c r="D1447" s="104"/>
      <c r="E1447" s="105"/>
      <c r="F1447" s="106"/>
      <c r="G1447" s="107"/>
      <c r="H1447" s="108"/>
      <c r="I1447" s="108"/>
      <c r="J1447" s="109"/>
      <c r="K1447" s="109"/>
      <c r="L1447" s="8"/>
      <c r="M1447" s="110"/>
      <c r="N1447" s="110"/>
      <c r="O1447" s="103"/>
      <c r="P1447" s="103"/>
      <c r="Q1447" s="11"/>
      <c r="R1447" s="30"/>
      <c r="S1447" s="8"/>
      <c r="T1447" s="113"/>
      <c r="U1447" s="111"/>
      <c r="V1447" s="111"/>
      <c r="W1447" s="110"/>
      <c r="X1447" s="103"/>
      <c r="Y1447" s="103"/>
      <c r="Z1447" s="114"/>
      <c r="AA1447" s="10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4"/>
      <c r="DR1447" s="1"/>
      <c r="DS1447" s="1"/>
      <c r="DT1447" s="1"/>
      <c r="DU1447" s="1"/>
      <c r="DV1447" s="1"/>
      <c r="DW1447" s="1"/>
    </row>
    <row r="1448" spans="1:127" ht="12.75" x14ac:dyDescent="0.2">
      <c r="A1448" s="102"/>
      <c r="B1448" s="103"/>
      <c r="C1448" s="103"/>
      <c r="D1448" s="104"/>
      <c r="E1448" s="105"/>
      <c r="F1448" s="106"/>
      <c r="G1448" s="107"/>
      <c r="H1448" s="108"/>
      <c r="I1448" s="108"/>
      <c r="J1448" s="109"/>
      <c r="K1448" s="109"/>
      <c r="L1448" s="8"/>
      <c r="M1448" s="110"/>
      <c r="N1448" s="110"/>
      <c r="O1448" s="103"/>
      <c r="P1448" s="103"/>
      <c r="Q1448" s="11"/>
      <c r="R1448" s="30"/>
      <c r="S1448" s="8"/>
      <c r="T1448" s="113"/>
      <c r="U1448" s="111"/>
      <c r="V1448" s="111"/>
      <c r="W1448" s="110"/>
      <c r="X1448" s="103"/>
      <c r="Y1448" s="103"/>
      <c r="Z1448" s="114"/>
      <c r="AA1448" s="10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4"/>
      <c r="DR1448" s="1"/>
      <c r="DS1448" s="1"/>
      <c r="DT1448" s="1"/>
      <c r="DU1448" s="1"/>
      <c r="DV1448" s="1"/>
      <c r="DW1448" s="1"/>
    </row>
    <row r="1449" spans="1:127" ht="12.75" x14ac:dyDescent="0.2">
      <c r="A1449" s="102"/>
      <c r="B1449" s="103"/>
      <c r="C1449" s="103"/>
      <c r="D1449" s="104"/>
      <c r="E1449" s="105"/>
      <c r="F1449" s="106"/>
      <c r="G1449" s="107"/>
      <c r="H1449" s="108"/>
      <c r="I1449" s="108"/>
      <c r="J1449" s="109"/>
      <c r="K1449" s="109"/>
      <c r="L1449" s="8"/>
      <c r="M1449" s="110"/>
      <c r="N1449" s="110"/>
      <c r="O1449" s="103"/>
      <c r="P1449" s="103"/>
      <c r="Q1449" s="11"/>
      <c r="R1449" s="30"/>
      <c r="S1449" s="8"/>
      <c r="T1449" s="113"/>
      <c r="U1449" s="111"/>
      <c r="V1449" s="111"/>
      <c r="W1449" s="110"/>
      <c r="X1449" s="103"/>
      <c r="Y1449" s="103"/>
      <c r="Z1449" s="114"/>
      <c r="AA1449" s="10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4"/>
      <c r="DR1449" s="1"/>
      <c r="DS1449" s="1"/>
      <c r="DT1449" s="1"/>
      <c r="DU1449" s="1"/>
      <c r="DV1449" s="1"/>
      <c r="DW1449" s="1"/>
    </row>
    <row r="1450" spans="1:127" ht="12.75" x14ac:dyDescent="0.2">
      <c r="A1450" s="102"/>
      <c r="B1450" s="103"/>
      <c r="C1450" s="103"/>
      <c r="D1450" s="104"/>
      <c r="E1450" s="105"/>
      <c r="F1450" s="106"/>
      <c r="G1450" s="107"/>
      <c r="H1450" s="108"/>
      <c r="I1450" s="108"/>
      <c r="J1450" s="109"/>
      <c r="K1450" s="109"/>
      <c r="L1450" s="8"/>
      <c r="M1450" s="110"/>
      <c r="N1450" s="110"/>
      <c r="O1450" s="103"/>
      <c r="P1450" s="103"/>
      <c r="Q1450" s="11"/>
      <c r="R1450" s="30"/>
      <c r="S1450" s="8"/>
      <c r="T1450" s="113"/>
      <c r="U1450" s="111"/>
      <c r="V1450" s="111"/>
      <c r="W1450" s="110"/>
      <c r="X1450" s="103"/>
      <c r="Y1450" s="103"/>
      <c r="Z1450" s="114"/>
      <c r="AA1450" s="10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4"/>
      <c r="DR1450" s="1"/>
      <c r="DS1450" s="1"/>
      <c r="DT1450" s="1"/>
      <c r="DU1450" s="1"/>
      <c r="DV1450" s="1"/>
      <c r="DW1450" s="1"/>
    </row>
    <row r="1451" spans="1:127" ht="12.75" x14ac:dyDescent="0.2">
      <c r="A1451" s="102"/>
      <c r="B1451" s="103"/>
      <c r="C1451" s="103"/>
      <c r="D1451" s="104"/>
      <c r="E1451" s="105"/>
      <c r="F1451" s="106"/>
      <c r="G1451" s="107"/>
      <c r="H1451" s="108"/>
      <c r="I1451" s="108"/>
      <c r="J1451" s="109"/>
      <c r="K1451" s="109"/>
      <c r="L1451" s="8"/>
      <c r="M1451" s="110"/>
      <c r="N1451" s="110"/>
      <c r="O1451" s="103"/>
      <c r="P1451" s="103"/>
      <c r="Q1451" s="11"/>
      <c r="R1451" s="30"/>
      <c r="S1451" s="8"/>
      <c r="T1451" s="113"/>
      <c r="U1451" s="111"/>
      <c r="V1451" s="111"/>
      <c r="W1451" s="110"/>
      <c r="X1451" s="103"/>
      <c r="Y1451" s="103"/>
      <c r="Z1451" s="114"/>
      <c r="AA1451" s="10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4"/>
      <c r="DR1451" s="1"/>
      <c r="DS1451" s="1"/>
      <c r="DT1451" s="1"/>
      <c r="DU1451" s="1"/>
      <c r="DV1451" s="1"/>
      <c r="DW1451" s="1"/>
    </row>
    <row r="1452" spans="1:127" ht="12.75" x14ac:dyDescent="0.2">
      <c r="A1452" s="102"/>
      <c r="B1452" s="103"/>
      <c r="C1452" s="103"/>
      <c r="D1452" s="104"/>
      <c r="E1452" s="105"/>
      <c r="F1452" s="106"/>
      <c r="G1452" s="107"/>
      <c r="H1452" s="108"/>
      <c r="I1452" s="108"/>
      <c r="J1452" s="109"/>
      <c r="K1452" s="109"/>
      <c r="L1452" s="8"/>
      <c r="M1452" s="110"/>
      <c r="N1452" s="110"/>
      <c r="O1452" s="103"/>
      <c r="P1452" s="103"/>
      <c r="Q1452" s="11"/>
      <c r="R1452" s="30"/>
      <c r="S1452" s="8"/>
      <c r="T1452" s="113"/>
      <c r="U1452" s="111"/>
      <c r="V1452" s="111"/>
      <c r="W1452" s="110"/>
      <c r="X1452" s="103"/>
      <c r="Y1452" s="103"/>
      <c r="Z1452" s="114"/>
      <c r="AA1452" s="10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4"/>
      <c r="DR1452" s="1"/>
      <c r="DS1452" s="1"/>
      <c r="DT1452" s="1"/>
      <c r="DU1452" s="1"/>
      <c r="DV1452" s="1"/>
      <c r="DW1452" s="1"/>
    </row>
    <row r="1453" spans="1:127" ht="12.75" x14ac:dyDescent="0.2">
      <c r="A1453" s="102"/>
      <c r="B1453" s="103"/>
      <c r="C1453" s="103"/>
      <c r="D1453" s="104"/>
      <c r="E1453" s="105"/>
      <c r="F1453" s="106"/>
      <c r="G1453" s="107"/>
      <c r="H1453" s="108"/>
      <c r="I1453" s="108"/>
      <c r="J1453" s="109"/>
      <c r="K1453" s="109"/>
      <c r="L1453" s="8"/>
      <c r="M1453" s="110"/>
      <c r="N1453" s="110"/>
      <c r="O1453" s="103"/>
      <c r="P1453" s="103"/>
      <c r="Q1453" s="11"/>
      <c r="R1453" s="30"/>
      <c r="S1453" s="8"/>
      <c r="T1453" s="113"/>
      <c r="U1453" s="111"/>
      <c r="V1453" s="111"/>
      <c r="W1453" s="110"/>
      <c r="X1453" s="103"/>
      <c r="Y1453" s="103"/>
      <c r="Z1453" s="114"/>
      <c r="AA1453" s="10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4"/>
      <c r="DR1453" s="1"/>
      <c r="DS1453" s="1"/>
      <c r="DT1453" s="1"/>
      <c r="DU1453" s="1"/>
      <c r="DV1453" s="1"/>
      <c r="DW1453" s="1"/>
    </row>
    <row r="1454" spans="1:127" ht="12.75" x14ac:dyDescent="0.2">
      <c r="A1454" s="102"/>
      <c r="B1454" s="103"/>
      <c r="C1454" s="103"/>
      <c r="D1454" s="104"/>
      <c r="E1454" s="105"/>
      <c r="F1454" s="106"/>
      <c r="G1454" s="107"/>
      <c r="H1454" s="108"/>
      <c r="I1454" s="108"/>
      <c r="J1454" s="109"/>
      <c r="K1454" s="109"/>
      <c r="L1454" s="8"/>
      <c r="M1454" s="110"/>
      <c r="N1454" s="110"/>
      <c r="O1454" s="103"/>
      <c r="P1454" s="103"/>
      <c r="Q1454" s="11"/>
      <c r="R1454" s="30"/>
      <c r="S1454" s="8"/>
      <c r="T1454" s="113"/>
      <c r="U1454" s="111"/>
      <c r="V1454" s="111"/>
      <c r="W1454" s="110"/>
      <c r="X1454" s="103"/>
      <c r="Y1454" s="103"/>
      <c r="Z1454" s="114"/>
      <c r="AA1454" s="10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4"/>
      <c r="DR1454" s="1"/>
      <c r="DS1454" s="1"/>
      <c r="DT1454" s="1"/>
      <c r="DU1454" s="1"/>
      <c r="DV1454" s="1"/>
      <c r="DW1454" s="1"/>
    </row>
    <row r="1455" spans="1:127" ht="12.75" x14ac:dyDescent="0.2">
      <c r="A1455" s="102"/>
      <c r="B1455" s="103"/>
      <c r="C1455" s="103"/>
      <c r="D1455" s="104"/>
      <c r="E1455" s="105"/>
      <c r="F1455" s="106"/>
      <c r="G1455" s="107"/>
      <c r="H1455" s="108"/>
      <c r="I1455" s="108"/>
      <c r="J1455" s="109"/>
      <c r="K1455" s="109"/>
      <c r="L1455" s="8"/>
      <c r="M1455" s="110"/>
      <c r="N1455" s="110"/>
      <c r="O1455" s="103"/>
      <c r="P1455" s="103"/>
      <c r="Q1455" s="11"/>
      <c r="R1455" s="30"/>
      <c r="S1455" s="8"/>
      <c r="T1455" s="113"/>
      <c r="U1455" s="111"/>
      <c r="V1455" s="111"/>
      <c r="W1455" s="110"/>
      <c r="X1455" s="103"/>
      <c r="Y1455" s="103"/>
      <c r="Z1455" s="114"/>
      <c r="AA1455" s="10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4"/>
      <c r="DR1455" s="1"/>
      <c r="DS1455" s="1"/>
      <c r="DT1455" s="1"/>
      <c r="DU1455" s="1"/>
      <c r="DV1455" s="1"/>
      <c r="DW1455" s="1"/>
    </row>
    <row r="1456" spans="1:127" ht="12.75" x14ac:dyDescent="0.2">
      <c r="A1456" s="102"/>
      <c r="B1456" s="103"/>
      <c r="C1456" s="103"/>
      <c r="D1456" s="104"/>
      <c r="E1456" s="105"/>
      <c r="F1456" s="106"/>
      <c r="G1456" s="107"/>
      <c r="H1456" s="108"/>
      <c r="I1456" s="108"/>
      <c r="J1456" s="109"/>
      <c r="K1456" s="109"/>
      <c r="L1456" s="8"/>
      <c r="M1456" s="110"/>
      <c r="N1456" s="110"/>
      <c r="O1456" s="103"/>
      <c r="P1456" s="103"/>
      <c r="Q1456" s="11"/>
      <c r="R1456" s="30"/>
      <c r="S1456" s="8"/>
      <c r="T1456" s="113"/>
      <c r="U1456" s="111"/>
      <c r="V1456" s="111"/>
      <c r="W1456" s="110"/>
      <c r="X1456" s="103"/>
      <c r="Y1456" s="103"/>
      <c r="Z1456" s="114"/>
      <c r="AA1456" s="10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4"/>
      <c r="DR1456" s="1"/>
      <c r="DS1456" s="1"/>
      <c r="DT1456" s="1"/>
      <c r="DU1456" s="1"/>
      <c r="DV1456" s="1"/>
      <c r="DW1456" s="1"/>
    </row>
    <row r="1457" spans="1:127" ht="12.75" x14ac:dyDescent="0.2">
      <c r="A1457" s="102"/>
      <c r="B1457" s="103"/>
      <c r="C1457" s="103"/>
      <c r="D1457" s="104"/>
      <c r="E1457" s="105"/>
      <c r="F1457" s="106"/>
      <c r="G1457" s="107"/>
      <c r="H1457" s="108"/>
      <c r="I1457" s="108"/>
      <c r="J1457" s="109"/>
      <c r="K1457" s="109"/>
      <c r="L1457" s="8"/>
      <c r="M1457" s="110"/>
      <c r="N1457" s="110"/>
      <c r="O1457" s="103"/>
      <c r="P1457" s="103"/>
      <c r="Q1457" s="11"/>
      <c r="R1457" s="30"/>
      <c r="S1457" s="8"/>
      <c r="T1457" s="113"/>
      <c r="U1457" s="111"/>
      <c r="V1457" s="111"/>
      <c r="W1457" s="110"/>
      <c r="X1457" s="103"/>
      <c r="Y1457" s="103"/>
      <c r="Z1457" s="114"/>
      <c r="AA1457" s="10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4"/>
      <c r="DR1457" s="1"/>
      <c r="DS1457" s="1"/>
      <c r="DT1457" s="1"/>
      <c r="DU1457" s="1"/>
      <c r="DV1457" s="1"/>
      <c r="DW1457" s="1"/>
    </row>
    <row r="1458" spans="1:127" ht="12.75" x14ac:dyDescent="0.2">
      <c r="A1458" s="102"/>
      <c r="B1458" s="103"/>
      <c r="C1458" s="103"/>
      <c r="D1458" s="104"/>
      <c r="E1458" s="105"/>
      <c r="F1458" s="106"/>
      <c r="G1458" s="107"/>
      <c r="H1458" s="108"/>
      <c r="I1458" s="108"/>
      <c r="J1458" s="109"/>
      <c r="K1458" s="109"/>
      <c r="L1458" s="8"/>
      <c r="M1458" s="110"/>
      <c r="N1458" s="110"/>
      <c r="O1458" s="103"/>
      <c r="P1458" s="103"/>
      <c r="Q1458" s="11"/>
      <c r="R1458" s="30"/>
      <c r="S1458" s="8"/>
      <c r="T1458" s="113"/>
      <c r="U1458" s="111"/>
      <c r="V1458" s="111"/>
      <c r="W1458" s="110"/>
      <c r="X1458" s="103"/>
      <c r="Y1458" s="103"/>
      <c r="Z1458" s="114"/>
      <c r="AA1458" s="10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4"/>
      <c r="DR1458" s="1"/>
      <c r="DS1458" s="1"/>
      <c r="DT1458" s="1"/>
      <c r="DU1458" s="1"/>
      <c r="DV1458" s="1"/>
      <c r="DW1458" s="1"/>
    </row>
    <row r="1459" spans="1:127" ht="12.75" x14ac:dyDescent="0.2">
      <c r="A1459" s="102"/>
      <c r="B1459" s="103"/>
      <c r="C1459" s="103"/>
      <c r="D1459" s="104"/>
      <c r="E1459" s="105"/>
      <c r="F1459" s="106"/>
      <c r="G1459" s="107"/>
      <c r="H1459" s="108"/>
      <c r="I1459" s="108"/>
      <c r="J1459" s="109"/>
      <c r="K1459" s="109"/>
      <c r="L1459" s="8"/>
      <c r="M1459" s="110"/>
      <c r="N1459" s="110"/>
      <c r="O1459" s="103"/>
      <c r="P1459" s="103"/>
      <c r="Q1459" s="11"/>
      <c r="R1459" s="30"/>
      <c r="S1459" s="8"/>
      <c r="T1459" s="113"/>
      <c r="U1459" s="111"/>
      <c r="V1459" s="111"/>
      <c r="W1459" s="110"/>
      <c r="X1459" s="103"/>
      <c r="Y1459" s="103"/>
      <c r="Z1459" s="114"/>
      <c r="AA1459" s="10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4"/>
      <c r="DR1459" s="1"/>
      <c r="DS1459" s="1"/>
      <c r="DT1459" s="1"/>
      <c r="DU1459" s="1"/>
      <c r="DV1459" s="1"/>
      <c r="DW1459" s="1"/>
    </row>
    <row r="1460" spans="1:127" ht="12.75" x14ac:dyDescent="0.2">
      <c r="A1460" s="102"/>
      <c r="B1460" s="103"/>
      <c r="C1460" s="103"/>
      <c r="D1460" s="104"/>
      <c r="E1460" s="105"/>
      <c r="F1460" s="106"/>
      <c r="G1460" s="107"/>
      <c r="H1460" s="108"/>
      <c r="I1460" s="108"/>
      <c r="J1460" s="109"/>
      <c r="K1460" s="109"/>
      <c r="L1460" s="8"/>
      <c r="M1460" s="110"/>
      <c r="N1460" s="110"/>
      <c r="O1460" s="103"/>
      <c r="P1460" s="103"/>
      <c r="Q1460" s="11"/>
      <c r="R1460" s="30"/>
      <c r="S1460" s="8"/>
      <c r="T1460" s="113"/>
      <c r="U1460" s="111"/>
      <c r="V1460" s="111"/>
      <c r="W1460" s="110"/>
      <c r="X1460" s="103"/>
      <c r="Y1460" s="103"/>
      <c r="Z1460" s="114"/>
      <c r="AA1460" s="10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4"/>
      <c r="DR1460" s="1"/>
      <c r="DS1460" s="1"/>
      <c r="DT1460" s="1"/>
      <c r="DU1460" s="1"/>
      <c r="DV1460" s="1"/>
      <c r="DW1460" s="1"/>
    </row>
    <row r="1461" spans="1:127" ht="12.75" x14ac:dyDescent="0.2">
      <c r="A1461" s="102"/>
      <c r="B1461" s="103"/>
      <c r="C1461" s="103"/>
      <c r="D1461" s="104"/>
      <c r="E1461" s="105"/>
      <c r="F1461" s="106"/>
      <c r="G1461" s="107"/>
      <c r="H1461" s="108"/>
      <c r="I1461" s="108"/>
      <c r="J1461" s="109"/>
      <c r="K1461" s="109"/>
      <c r="L1461" s="8"/>
      <c r="M1461" s="110"/>
      <c r="N1461" s="110"/>
      <c r="O1461" s="103"/>
      <c r="P1461" s="103"/>
      <c r="Q1461" s="11"/>
      <c r="R1461" s="30"/>
      <c r="S1461" s="8"/>
      <c r="T1461" s="113"/>
      <c r="U1461" s="111"/>
      <c r="V1461" s="111"/>
      <c r="W1461" s="110"/>
      <c r="X1461" s="103"/>
      <c r="Y1461" s="103"/>
      <c r="Z1461" s="114"/>
      <c r="AA1461" s="10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4"/>
      <c r="DR1461" s="1"/>
      <c r="DS1461" s="1"/>
      <c r="DT1461" s="1"/>
      <c r="DU1461" s="1"/>
      <c r="DV1461" s="1"/>
      <c r="DW1461" s="1"/>
    </row>
    <row r="1462" spans="1:127" ht="12.75" x14ac:dyDescent="0.2">
      <c r="A1462" s="102"/>
      <c r="B1462" s="103"/>
      <c r="C1462" s="103"/>
      <c r="D1462" s="104"/>
      <c r="E1462" s="105"/>
      <c r="F1462" s="106"/>
      <c r="G1462" s="107"/>
      <c r="H1462" s="108"/>
      <c r="I1462" s="108"/>
      <c r="J1462" s="109"/>
      <c r="K1462" s="109"/>
      <c r="L1462" s="8"/>
      <c r="M1462" s="110"/>
      <c r="N1462" s="110"/>
      <c r="O1462" s="103"/>
      <c r="P1462" s="103"/>
      <c r="Q1462" s="11"/>
      <c r="R1462" s="30"/>
      <c r="S1462" s="8"/>
      <c r="T1462" s="113"/>
      <c r="U1462" s="111"/>
      <c r="V1462" s="111"/>
      <c r="W1462" s="110"/>
      <c r="X1462" s="103"/>
      <c r="Y1462" s="103"/>
      <c r="Z1462" s="114"/>
      <c r="AA1462" s="10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4"/>
      <c r="DR1462" s="1"/>
      <c r="DS1462" s="1"/>
      <c r="DT1462" s="1"/>
      <c r="DU1462" s="1"/>
      <c r="DV1462" s="1"/>
      <c r="DW1462" s="1"/>
    </row>
    <row r="1463" spans="1:127" ht="12.75" x14ac:dyDescent="0.2">
      <c r="A1463" s="102"/>
      <c r="B1463" s="103"/>
      <c r="C1463" s="103"/>
      <c r="D1463" s="104"/>
      <c r="E1463" s="105"/>
      <c r="F1463" s="106"/>
      <c r="G1463" s="107"/>
      <c r="H1463" s="108"/>
      <c r="I1463" s="108"/>
      <c r="J1463" s="109"/>
      <c r="K1463" s="109"/>
      <c r="L1463" s="8"/>
      <c r="M1463" s="110"/>
      <c r="N1463" s="110"/>
      <c r="O1463" s="103"/>
      <c r="P1463" s="103"/>
      <c r="Q1463" s="11"/>
      <c r="R1463" s="30"/>
      <c r="S1463" s="8"/>
      <c r="T1463" s="113"/>
      <c r="U1463" s="111"/>
      <c r="V1463" s="111"/>
      <c r="W1463" s="110"/>
      <c r="X1463" s="103"/>
      <c r="Y1463" s="103"/>
      <c r="Z1463" s="114"/>
      <c r="AA1463" s="10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4"/>
      <c r="DR1463" s="1"/>
      <c r="DS1463" s="1"/>
      <c r="DT1463" s="1"/>
      <c r="DU1463" s="1"/>
      <c r="DV1463" s="1"/>
      <c r="DW1463" s="1"/>
    </row>
    <row r="1464" spans="1:127" ht="12.75" x14ac:dyDescent="0.2">
      <c r="A1464" s="102"/>
      <c r="B1464" s="103"/>
      <c r="C1464" s="103"/>
      <c r="D1464" s="104"/>
      <c r="E1464" s="105"/>
      <c r="F1464" s="106"/>
      <c r="G1464" s="107"/>
      <c r="H1464" s="108"/>
      <c r="I1464" s="108"/>
      <c r="J1464" s="109"/>
      <c r="K1464" s="109"/>
      <c r="L1464" s="8"/>
      <c r="M1464" s="110"/>
      <c r="N1464" s="110"/>
      <c r="O1464" s="103"/>
      <c r="P1464" s="103"/>
      <c r="Q1464" s="11"/>
      <c r="R1464" s="30"/>
      <c r="S1464" s="8"/>
      <c r="T1464" s="113"/>
      <c r="U1464" s="111"/>
      <c r="V1464" s="111"/>
      <c r="W1464" s="110"/>
      <c r="X1464" s="103"/>
      <c r="Y1464" s="103"/>
      <c r="Z1464" s="114"/>
      <c r="AA1464" s="10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4"/>
      <c r="DR1464" s="1"/>
      <c r="DS1464" s="1"/>
      <c r="DT1464" s="1"/>
      <c r="DU1464" s="1"/>
      <c r="DV1464" s="1"/>
      <c r="DW1464" s="1"/>
    </row>
    <row r="1465" spans="1:127" ht="12.75" x14ac:dyDescent="0.2">
      <c r="A1465" s="102"/>
      <c r="B1465" s="103"/>
      <c r="C1465" s="103"/>
      <c r="D1465" s="104"/>
      <c r="E1465" s="105"/>
      <c r="F1465" s="106"/>
      <c r="G1465" s="107"/>
      <c r="H1465" s="108"/>
      <c r="I1465" s="108"/>
      <c r="J1465" s="109"/>
      <c r="K1465" s="109"/>
      <c r="L1465" s="8"/>
      <c r="M1465" s="110"/>
      <c r="N1465" s="110"/>
      <c r="O1465" s="103"/>
      <c r="P1465" s="103"/>
      <c r="Q1465" s="11"/>
      <c r="R1465" s="30"/>
      <c r="S1465" s="8"/>
      <c r="T1465" s="113"/>
      <c r="U1465" s="111"/>
      <c r="V1465" s="111"/>
      <c r="W1465" s="110"/>
      <c r="X1465" s="103"/>
      <c r="Y1465" s="103"/>
      <c r="Z1465" s="114"/>
      <c r="AA1465" s="10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4"/>
      <c r="DR1465" s="1"/>
      <c r="DS1465" s="1"/>
      <c r="DT1465" s="1"/>
      <c r="DU1465" s="1"/>
      <c r="DV1465" s="1"/>
      <c r="DW1465" s="1"/>
    </row>
    <row r="1466" spans="1:127" ht="12.75" x14ac:dyDescent="0.2">
      <c r="A1466" s="102"/>
      <c r="B1466" s="103"/>
      <c r="C1466" s="103"/>
      <c r="D1466" s="104"/>
      <c r="E1466" s="105"/>
      <c r="F1466" s="106"/>
      <c r="G1466" s="107"/>
      <c r="H1466" s="108"/>
      <c r="I1466" s="108"/>
      <c r="J1466" s="109"/>
      <c r="K1466" s="109"/>
      <c r="L1466" s="8"/>
      <c r="M1466" s="110"/>
      <c r="N1466" s="110"/>
      <c r="O1466" s="103"/>
      <c r="P1466" s="103"/>
      <c r="Q1466" s="11"/>
      <c r="R1466" s="30"/>
      <c r="S1466" s="8"/>
      <c r="T1466" s="113"/>
      <c r="U1466" s="111"/>
      <c r="V1466" s="111"/>
      <c r="W1466" s="110"/>
      <c r="X1466" s="103"/>
      <c r="Y1466" s="103"/>
      <c r="Z1466" s="114"/>
      <c r="AA1466" s="10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4"/>
      <c r="DR1466" s="1"/>
      <c r="DS1466" s="1"/>
      <c r="DT1466" s="1"/>
      <c r="DU1466" s="1"/>
      <c r="DV1466" s="1"/>
      <c r="DW1466" s="1"/>
    </row>
    <row r="1467" spans="1:127" ht="12.75" x14ac:dyDescent="0.2">
      <c r="A1467" s="102"/>
      <c r="B1467" s="103"/>
      <c r="C1467" s="103"/>
      <c r="D1467" s="104"/>
      <c r="E1467" s="105"/>
      <c r="F1467" s="106"/>
      <c r="G1467" s="107"/>
      <c r="H1467" s="108"/>
      <c r="I1467" s="108"/>
      <c r="J1467" s="109"/>
      <c r="K1467" s="109"/>
      <c r="L1467" s="8"/>
      <c r="M1467" s="110"/>
      <c r="N1467" s="110"/>
      <c r="O1467" s="103"/>
      <c r="P1467" s="103"/>
      <c r="Q1467" s="11"/>
      <c r="R1467" s="30"/>
      <c r="S1467" s="8"/>
      <c r="T1467" s="113"/>
      <c r="U1467" s="111"/>
      <c r="V1467" s="111"/>
      <c r="W1467" s="110"/>
      <c r="X1467" s="103"/>
      <c r="Y1467" s="103"/>
      <c r="Z1467" s="114"/>
      <c r="AA1467" s="10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4"/>
      <c r="DR1467" s="1"/>
      <c r="DS1467" s="1"/>
      <c r="DT1467" s="1"/>
      <c r="DU1467" s="1"/>
      <c r="DV1467" s="1"/>
      <c r="DW1467" s="1"/>
    </row>
    <row r="1468" spans="1:127" ht="12.75" x14ac:dyDescent="0.2">
      <c r="A1468" s="102"/>
      <c r="B1468" s="103"/>
      <c r="C1468" s="103"/>
      <c r="D1468" s="104"/>
      <c r="E1468" s="105"/>
      <c r="F1468" s="106"/>
      <c r="G1468" s="107"/>
      <c r="H1468" s="108"/>
      <c r="I1468" s="108"/>
      <c r="J1468" s="109"/>
      <c r="K1468" s="109"/>
      <c r="L1468" s="8"/>
      <c r="M1468" s="110"/>
      <c r="N1468" s="110"/>
      <c r="O1468" s="103"/>
      <c r="P1468" s="103"/>
      <c r="Q1468" s="11"/>
      <c r="R1468" s="30"/>
      <c r="S1468" s="8"/>
      <c r="T1468" s="113"/>
      <c r="U1468" s="111"/>
      <c r="V1468" s="111"/>
      <c r="W1468" s="110"/>
      <c r="X1468" s="103"/>
      <c r="Y1468" s="103"/>
      <c r="Z1468" s="114"/>
      <c r="AA1468" s="10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4"/>
      <c r="DR1468" s="1"/>
      <c r="DS1468" s="1"/>
      <c r="DT1468" s="1"/>
      <c r="DU1468" s="1"/>
      <c r="DV1468" s="1"/>
      <c r="DW1468" s="1"/>
    </row>
    <row r="1469" spans="1:127" ht="12.75" x14ac:dyDescent="0.2">
      <c r="A1469" s="102"/>
      <c r="B1469" s="103"/>
      <c r="C1469" s="103"/>
      <c r="D1469" s="104"/>
      <c r="E1469" s="105"/>
      <c r="F1469" s="106"/>
      <c r="G1469" s="107"/>
      <c r="H1469" s="108"/>
      <c r="I1469" s="108"/>
      <c r="J1469" s="109"/>
      <c r="K1469" s="109"/>
      <c r="L1469" s="8"/>
      <c r="M1469" s="110"/>
      <c r="N1469" s="110"/>
      <c r="O1469" s="103"/>
      <c r="P1469" s="103"/>
      <c r="Q1469" s="11"/>
      <c r="R1469" s="30"/>
      <c r="S1469" s="8"/>
      <c r="T1469" s="113"/>
      <c r="U1469" s="111"/>
      <c r="V1469" s="111"/>
      <c r="W1469" s="110"/>
      <c r="X1469" s="103"/>
      <c r="Y1469" s="103"/>
      <c r="Z1469" s="114"/>
      <c r="AA1469" s="10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4"/>
      <c r="DR1469" s="1"/>
      <c r="DS1469" s="1"/>
      <c r="DT1469" s="1"/>
      <c r="DU1469" s="1"/>
      <c r="DV1469" s="1"/>
      <c r="DW1469" s="1"/>
    </row>
    <row r="1470" spans="1:127" ht="12.75" x14ac:dyDescent="0.2">
      <c r="A1470" s="102"/>
      <c r="B1470" s="103"/>
      <c r="C1470" s="103"/>
      <c r="D1470" s="104"/>
      <c r="E1470" s="105"/>
      <c r="F1470" s="106"/>
      <c r="G1470" s="107"/>
      <c r="H1470" s="108"/>
      <c r="I1470" s="108"/>
      <c r="J1470" s="109"/>
      <c r="K1470" s="109"/>
      <c r="L1470" s="8"/>
      <c r="M1470" s="110"/>
      <c r="N1470" s="110"/>
      <c r="O1470" s="103"/>
      <c r="P1470" s="103"/>
      <c r="Q1470" s="11"/>
      <c r="R1470" s="30"/>
      <c r="S1470" s="8"/>
      <c r="T1470" s="113"/>
      <c r="U1470" s="111"/>
      <c r="V1470" s="111"/>
      <c r="W1470" s="110"/>
      <c r="X1470" s="103"/>
      <c r="Y1470" s="103"/>
      <c r="Z1470" s="114"/>
      <c r="AA1470" s="10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4"/>
      <c r="DR1470" s="1"/>
      <c r="DS1470" s="1"/>
      <c r="DT1470" s="1"/>
      <c r="DU1470" s="1"/>
      <c r="DV1470" s="1"/>
      <c r="DW1470" s="1"/>
    </row>
    <row r="1471" spans="1:127" ht="12.75" x14ac:dyDescent="0.2">
      <c r="A1471" s="102"/>
      <c r="B1471" s="103"/>
      <c r="C1471" s="103"/>
      <c r="D1471" s="104"/>
      <c r="E1471" s="105"/>
      <c r="F1471" s="106"/>
      <c r="G1471" s="107"/>
      <c r="H1471" s="108"/>
      <c r="I1471" s="108"/>
      <c r="J1471" s="109"/>
      <c r="K1471" s="109"/>
      <c r="L1471" s="8"/>
      <c r="M1471" s="110"/>
      <c r="N1471" s="110"/>
      <c r="O1471" s="103"/>
      <c r="P1471" s="103"/>
      <c r="Q1471" s="11"/>
      <c r="R1471" s="30"/>
      <c r="S1471" s="8"/>
      <c r="T1471" s="113"/>
      <c r="U1471" s="111"/>
      <c r="V1471" s="111"/>
      <c r="W1471" s="110"/>
      <c r="X1471" s="103"/>
      <c r="Y1471" s="103"/>
      <c r="Z1471" s="114"/>
      <c r="AA1471" s="10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4"/>
      <c r="DR1471" s="1"/>
      <c r="DS1471" s="1"/>
      <c r="DT1471" s="1"/>
      <c r="DU1471" s="1"/>
      <c r="DV1471" s="1"/>
      <c r="DW1471" s="1"/>
    </row>
    <row r="1472" spans="1:127" ht="12.75" x14ac:dyDescent="0.2">
      <c r="A1472" s="102"/>
      <c r="B1472" s="103"/>
      <c r="C1472" s="103"/>
      <c r="D1472" s="104"/>
      <c r="E1472" s="105"/>
      <c r="F1472" s="106"/>
      <c r="G1472" s="107"/>
      <c r="H1472" s="108"/>
      <c r="I1472" s="108"/>
      <c r="J1472" s="109"/>
      <c r="K1472" s="109"/>
      <c r="L1472" s="8"/>
      <c r="M1472" s="110"/>
      <c r="N1472" s="110"/>
      <c r="O1472" s="103"/>
      <c r="P1472" s="103"/>
      <c r="Q1472" s="11"/>
      <c r="R1472" s="30"/>
      <c r="S1472" s="8"/>
      <c r="T1472" s="113"/>
      <c r="U1472" s="111"/>
      <c r="V1472" s="111"/>
      <c r="W1472" s="110"/>
      <c r="X1472" s="103"/>
      <c r="Y1472" s="103"/>
      <c r="Z1472" s="114"/>
      <c r="AA1472" s="10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4"/>
      <c r="DR1472" s="1"/>
      <c r="DS1472" s="1"/>
      <c r="DT1472" s="1"/>
      <c r="DU1472" s="1"/>
      <c r="DV1472" s="1"/>
      <c r="DW1472" s="1"/>
    </row>
    <row r="1473" spans="1:127" ht="12.75" x14ac:dyDescent="0.2">
      <c r="A1473" s="102"/>
      <c r="B1473" s="103"/>
      <c r="C1473" s="103"/>
      <c r="D1473" s="104"/>
      <c r="E1473" s="105"/>
      <c r="F1473" s="106"/>
      <c r="G1473" s="107"/>
      <c r="H1473" s="108"/>
      <c r="I1473" s="108"/>
      <c r="J1473" s="109"/>
      <c r="K1473" s="109"/>
      <c r="L1473" s="8"/>
      <c r="M1473" s="110"/>
      <c r="N1473" s="110"/>
      <c r="O1473" s="103"/>
      <c r="P1473" s="103"/>
      <c r="Q1473" s="11"/>
      <c r="R1473" s="30"/>
      <c r="S1473" s="8"/>
      <c r="T1473" s="113"/>
      <c r="U1473" s="111"/>
      <c r="V1473" s="111"/>
      <c r="W1473" s="110"/>
      <c r="X1473" s="103"/>
      <c r="Y1473" s="103"/>
      <c r="Z1473" s="114"/>
      <c r="AA1473" s="10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4"/>
      <c r="DR1473" s="1"/>
      <c r="DS1473" s="1"/>
      <c r="DT1473" s="1"/>
      <c r="DU1473" s="1"/>
      <c r="DV1473" s="1"/>
      <c r="DW1473" s="1"/>
    </row>
    <row r="1474" spans="1:127" ht="12.75" x14ac:dyDescent="0.2">
      <c r="A1474" s="102"/>
      <c r="B1474" s="103"/>
      <c r="C1474" s="103"/>
      <c r="D1474" s="104"/>
      <c r="E1474" s="105"/>
      <c r="F1474" s="106"/>
      <c r="G1474" s="107"/>
      <c r="H1474" s="108"/>
      <c r="I1474" s="108"/>
      <c r="J1474" s="109"/>
      <c r="K1474" s="109"/>
      <c r="L1474" s="8"/>
      <c r="M1474" s="110"/>
      <c r="N1474" s="110"/>
      <c r="O1474" s="103"/>
      <c r="P1474" s="103"/>
      <c r="Q1474" s="11"/>
      <c r="R1474" s="30"/>
      <c r="S1474" s="8"/>
      <c r="T1474" s="113"/>
      <c r="U1474" s="111"/>
      <c r="V1474" s="111"/>
      <c r="W1474" s="110"/>
      <c r="X1474" s="103"/>
      <c r="Y1474" s="103"/>
      <c r="Z1474" s="114"/>
      <c r="AA1474" s="10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4"/>
      <c r="DR1474" s="1"/>
      <c r="DS1474" s="1"/>
      <c r="DT1474" s="1"/>
      <c r="DU1474" s="1"/>
      <c r="DV1474" s="1"/>
      <c r="DW1474" s="1"/>
    </row>
    <row r="1475" spans="1:127" ht="12.75" x14ac:dyDescent="0.2">
      <c r="A1475" s="102"/>
      <c r="B1475" s="103"/>
      <c r="C1475" s="103"/>
      <c r="D1475" s="104"/>
      <c r="E1475" s="105"/>
      <c r="F1475" s="106"/>
      <c r="G1475" s="107"/>
      <c r="H1475" s="108"/>
      <c r="I1475" s="108"/>
      <c r="J1475" s="109"/>
      <c r="K1475" s="109"/>
      <c r="L1475" s="8"/>
      <c r="M1475" s="110"/>
      <c r="N1475" s="110"/>
      <c r="O1475" s="103"/>
      <c r="P1475" s="103"/>
      <c r="Q1475" s="11"/>
      <c r="R1475" s="30"/>
      <c r="S1475" s="8"/>
      <c r="T1475" s="113"/>
      <c r="U1475" s="111"/>
      <c r="V1475" s="111"/>
      <c r="W1475" s="110"/>
      <c r="X1475" s="103"/>
      <c r="Y1475" s="103"/>
      <c r="Z1475" s="114"/>
      <c r="AA1475" s="10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4"/>
      <c r="DR1475" s="1"/>
      <c r="DS1475" s="1"/>
      <c r="DT1475" s="1"/>
      <c r="DU1475" s="1"/>
      <c r="DV1475" s="1"/>
      <c r="DW1475" s="1"/>
    </row>
    <row r="1476" spans="1:127" ht="12.75" x14ac:dyDescent="0.2">
      <c r="A1476" s="102"/>
      <c r="B1476" s="103"/>
      <c r="C1476" s="103"/>
      <c r="D1476" s="104"/>
      <c r="E1476" s="105"/>
      <c r="F1476" s="106"/>
      <c r="G1476" s="107"/>
      <c r="H1476" s="108"/>
      <c r="I1476" s="108"/>
      <c r="J1476" s="109"/>
      <c r="K1476" s="109"/>
      <c r="L1476" s="8"/>
      <c r="M1476" s="110"/>
      <c r="N1476" s="110"/>
      <c r="O1476" s="103"/>
      <c r="P1476" s="103"/>
      <c r="Q1476" s="11"/>
      <c r="R1476" s="30"/>
      <c r="S1476" s="8"/>
      <c r="T1476" s="113"/>
      <c r="U1476" s="111"/>
      <c r="V1476" s="111"/>
      <c r="W1476" s="110"/>
      <c r="X1476" s="103"/>
      <c r="Y1476" s="103"/>
      <c r="Z1476" s="114"/>
      <c r="AA1476" s="10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4"/>
      <c r="DR1476" s="1"/>
      <c r="DS1476" s="1"/>
      <c r="DT1476" s="1"/>
      <c r="DU1476" s="1"/>
      <c r="DV1476" s="1"/>
      <c r="DW1476" s="1"/>
    </row>
    <row r="1477" spans="1:127" ht="12.75" x14ac:dyDescent="0.2">
      <c r="A1477" s="102"/>
      <c r="B1477" s="103"/>
      <c r="C1477" s="103"/>
      <c r="D1477" s="104"/>
      <c r="E1477" s="105"/>
      <c r="F1477" s="106"/>
      <c r="G1477" s="107"/>
      <c r="H1477" s="108"/>
      <c r="I1477" s="108"/>
      <c r="J1477" s="109"/>
      <c r="K1477" s="109"/>
      <c r="L1477" s="8"/>
      <c r="M1477" s="110"/>
      <c r="N1477" s="110"/>
      <c r="O1477" s="103"/>
      <c r="P1477" s="103"/>
      <c r="Q1477" s="11"/>
      <c r="R1477" s="30"/>
      <c r="S1477" s="8"/>
      <c r="T1477" s="113"/>
      <c r="U1477" s="111"/>
      <c r="V1477" s="111"/>
      <c r="W1477" s="110"/>
      <c r="X1477" s="103"/>
      <c r="Y1477" s="103"/>
      <c r="Z1477" s="114"/>
      <c r="AA1477" s="10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4"/>
      <c r="DR1477" s="1"/>
      <c r="DS1477" s="1"/>
      <c r="DT1477" s="1"/>
      <c r="DU1477" s="1"/>
      <c r="DV1477" s="1"/>
      <c r="DW1477" s="1"/>
    </row>
    <row r="1478" spans="1:127" ht="12.75" x14ac:dyDescent="0.2">
      <c r="A1478" s="102"/>
      <c r="B1478" s="103"/>
      <c r="C1478" s="103"/>
      <c r="D1478" s="104"/>
      <c r="E1478" s="105"/>
      <c r="F1478" s="106"/>
      <c r="G1478" s="107"/>
      <c r="H1478" s="108"/>
      <c r="I1478" s="108"/>
      <c r="J1478" s="109"/>
      <c r="K1478" s="109"/>
      <c r="L1478" s="8"/>
      <c r="M1478" s="110"/>
      <c r="N1478" s="110"/>
      <c r="O1478" s="103"/>
      <c r="P1478" s="103"/>
      <c r="Q1478" s="11"/>
      <c r="R1478" s="30"/>
      <c r="S1478" s="8"/>
      <c r="T1478" s="113"/>
      <c r="U1478" s="111"/>
      <c r="V1478" s="111"/>
      <c r="W1478" s="110"/>
      <c r="X1478" s="103"/>
      <c r="Y1478" s="103"/>
      <c r="Z1478" s="114"/>
      <c r="AA1478" s="10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4"/>
      <c r="DR1478" s="1"/>
      <c r="DS1478" s="1"/>
      <c r="DT1478" s="1"/>
      <c r="DU1478" s="1"/>
      <c r="DV1478" s="1"/>
      <c r="DW1478" s="1"/>
    </row>
    <row r="1479" spans="1:127" ht="12.75" x14ac:dyDescent="0.2">
      <c r="A1479" s="102"/>
      <c r="B1479" s="103"/>
      <c r="C1479" s="103"/>
      <c r="D1479" s="104"/>
      <c r="E1479" s="105"/>
      <c r="F1479" s="106"/>
      <c r="G1479" s="107"/>
      <c r="H1479" s="108"/>
      <c r="I1479" s="108"/>
      <c r="J1479" s="109"/>
      <c r="K1479" s="109"/>
      <c r="L1479" s="8"/>
      <c r="M1479" s="110"/>
      <c r="N1479" s="110"/>
      <c r="O1479" s="103"/>
      <c r="P1479" s="103"/>
      <c r="Q1479" s="11"/>
      <c r="R1479" s="30"/>
      <c r="S1479" s="8"/>
      <c r="T1479" s="113"/>
      <c r="U1479" s="111"/>
      <c r="V1479" s="111"/>
      <c r="W1479" s="110"/>
      <c r="X1479" s="103"/>
      <c r="Y1479" s="103"/>
      <c r="Z1479" s="114"/>
      <c r="AA1479" s="10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4"/>
      <c r="DR1479" s="1"/>
      <c r="DS1479" s="1"/>
      <c r="DT1479" s="1"/>
      <c r="DU1479" s="1"/>
      <c r="DV1479" s="1"/>
      <c r="DW1479" s="1"/>
    </row>
    <row r="1480" spans="1:127" ht="12.75" x14ac:dyDescent="0.2">
      <c r="A1480" s="102"/>
      <c r="B1480" s="103"/>
      <c r="C1480" s="103"/>
      <c r="D1480" s="104"/>
      <c r="E1480" s="105"/>
      <c r="F1480" s="106"/>
      <c r="G1480" s="107"/>
      <c r="H1480" s="108"/>
      <c r="I1480" s="108"/>
      <c r="J1480" s="109"/>
      <c r="K1480" s="109"/>
      <c r="L1480" s="8"/>
      <c r="M1480" s="110"/>
      <c r="N1480" s="110"/>
      <c r="O1480" s="103"/>
      <c r="P1480" s="103"/>
      <c r="Q1480" s="11"/>
      <c r="R1480" s="30"/>
      <c r="S1480" s="8"/>
      <c r="T1480" s="113"/>
      <c r="U1480" s="111"/>
      <c r="V1480" s="111"/>
      <c r="W1480" s="110"/>
      <c r="X1480" s="103"/>
      <c r="Y1480" s="103"/>
      <c r="Z1480" s="114"/>
      <c r="AA1480" s="10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4"/>
      <c r="DR1480" s="1"/>
      <c r="DS1480" s="1"/>
      <c r="DT1480" s="1"/>
      <c r="DU1480" s="1"/>
      <c r="DV1480" s="1"/>
      <c r="DW1480" s="1"/>
    </row>
    <row r="1481" spans="1:127" ht="12.75" x14ac:dyDescent="0.2">
      <c r="A1481" s="102"/>
      <c r="B1481" s="103"/>
      <c r="C1481" s="103"/>
      <c r="D1481" s="104"/>
      <c r="E1481" s="105"/>
      <c r="F1481" s="106"/>
      <c r="G1481" s="107"/>
      <c r="H1481" s="108"/>
      <c r="I1481" s="108"/>
      <c r="J1481" s="109"/>
      <c r="K1481" s="109"/>
      <c r="L1481" s="8"/>
      <c r="M1481" s="110"/>
      <c r="N1481" s="110"/>
      <c r="O1481" s="103"/>
      <c r="P1481" s="103"/>
      <c r="Q1481" s="11"/>
      <c r="R1481" s="30"/>
      <c r="S1481" s="8"/>
      <c r="T1481" s="113"/>
      <c r="U1481" s="111"/>
      <c r="V1481" s="111"/>
      <c r="W1481" s="110"/>
      <c r="X1481" s="103"/>
      <c r="Y1481" s="103"/>
      <c r="Z1481" s="114"/>
      <c r="AA1481" s="10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4"/>
      <c r="DR1481" s="1"/>
      <c r="DS1481" s="1"/>
      <c r="DT1481" s="1"/>
      <c r="DU1481" s="1"/>
      <c r="DV1481" s="1"/>
      <c r="DW1481" s="1"/>
    </row>
    <row r="1482" spans="1:127" ht="12.75" x14ac:dyDescent="0.2">
      <c r="A1482" s="102"/>
      <c r="B1482" s="103"/>
      <c r="C1482" s="103"/>
      <c r="D1482" s="104"/>
      <c r="E1482" s="105"/>
      <c r="F1482" s="106"/>
      <c r="G1482" s="107"/>
      <c r="H1482" s="108"/>
      <c r="I1482" s="108"/>
      <c r="J1482" s="109"/>
      <c r="K1482" s="109"/>
      <c r="L1482" s="8"/>
      <c r="M1482" s="110"/>
      <c r="N1482" s="110"/>
      <c r="O1482" s="103"/>
      <c r="P1482" s="103"/>
      <c r="Q1482" s="11"/>
      <c r="R1482" s="30"/>
      <c r="S1482" s="8"/>
      <c r="T1482" s="113"/>
      <c r="U1482" s="111"/>
      <c r="V1482" s="111"/>
      <c r="W1482" s="110"/>
      <c r="X1482" s="103"/>
      <c r="Y1482" s="103"/>
      <c r="Z1482" s="114"/>
      <c r="AA1482" s="10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4"/>
      <c r="DR1482" s="1"/>
      <c r="DS1482" s="1"/>
      <c r="DT1482" s="1"/>
      <c r="DU1482" s="1"/>
      <c r="DV1482" s="1"/>
      <c r="DW1482" s="1"/>
    </row>
    <row r="1483" spans="1:127" ht="12.75" x14ac:dyDescent="0.2">
      <c r="A1483" s="102"/>
      <c r="B1483" s="103"/>
      <c r="C1483" s="103"/>
      <c r="D1483" s="104"/>
      <c r="E1483" s="105"/>
      <c r="F1483" s="106"/>
      <c r="G1483" s="107"/>
      <c r="H1483" s="108"/>
      <c r="I1483" s="108"/>
      <c r="J1483" s="109"/>
      <c r="K1483" s="109"/>
      <c r="L1483" s="8"/>
      <c r="M1483" s="110"/>
      <c r="N1483" s="110"/>
      <c r="O1483" s="103"/>
      <c r="P1483" s="103"/>
      <c r="Q1483" s="11"/>
      <c r="R1483" s="30"/>
      <c r="S1483" s="8"/>
      <c r="T1483" s="113"/>
      <c r="U1483" s="111"/>
      <c r="V1483" s="111"/>
      <c r="W1483" s="110"/>
      <c r="X1483" s="103"/>
      <c r="Y1483" s="103"/>
      <c r="Z1483" s="114"/>
      <c r="AA1483" s="10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4"/>
      <c r="DR1483" s="1"/>
      <c r="DS1483" s="1"/>
      <c r="DT1483" s="1"/>
      <c r="DU1483" s="1"/>
      <c r="DV1483" s="1"/>
      <c r="DW1483" s="1"/>
    </row>
    <row r="1484" spans="1:127" ht="12.75" x14ac:dyDescent="0.2">
      <c r="A1484" s="102"/>
      <c r="B1484" s="103"/>
      <c r="C1484" s="103"/>
      <c r="D1484" s="104"/>
      <c r="E1484" s="105"/>
      <c r="F1484" s="106"/>
      <c r="G1484" s="107"/>
      <c r="H1484" s="108"/>
      <c r="I1484" s="108"/>
      <c r="J1484" s="109"/>
      <c r="K1484" s="109"/>
      <c r="L1484" s="8"/>
      <c r="M1484" s="110"/>
      <c r="N1484" s="110"/>
      <c r="O1484" s="103"/>
      <c r="P1484" s="103"/>
      <c r="Q1484" s="11"/>
      <c r="R1484" s="30"/>
      <c r="S1484" s="8"/>
      <c r="T1484" s="113"/>
      <c r="U1484" s="111"/>
      <c r="V1484" s="111"/>
      <c r="W1484" s="110"/>
      <c r="X1484" s="103"/>
      <c r="Y1484" s="103"/>
      <c r="Z1484" s="114"/>
      <c r="AA1484" s="10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4"/>
      <c r="DR1484" s="1"/>
      <c r="DS1484" s="1"/>
      <c r="DT1484" s="1"/>
      <c r="DU1484" s="1"/>
      <c r="DV1484" s="1"/>
      <c r="DW1484" s="1"/>
    </row>
    <row r="1485" spans="1:127" ht="12.75" x14ac:dyDescent="0.2">
      <c r="A1485" s="102"/>
      <c r="B1485" s="103"/>
      <c r="C1485" s="103"/>
      <c r="D1485" s="104"/>
      <c r="E1485" s="105"/>
      <c r="F1485" s="106"/>
      <c r="G1485" s="107"/>
      <c r="H1485" s="108"/>
      <c r="I1485" s="108"/>
      <c r="J1485" s="109"/>
      <c r="K1485" s="109"/>
      <c r="L1485" s="8"/>
      <c r="M1485" s="110"/>
      <c r="N1485" s="110"/>
      <c r="O1485" s="103"/>
      <c r="P1485" s="103"/>
      <c r="Q1485" s="11"/>
      <c r="R1485" s="30"/>
      <c r="S1485" s="8"/>
      <c r="T1485" s="113"/>
      <c r="U1485" s="111"/>
      <c r="V1485" s="111"/>
      <c r="W1485" s="110"/>
      <c r="X1485" s="103"/>
      <c r="Y1485" s="103"/>
      <c r="Z1485" s="114"/>
      <c r="AA1485" s="10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4"/>
      <c r="DR1485" s="1"/>
      <c r="DS1485" s="1"/>
      <c r="DT1485" s="1"/>
      <c r="DU1485" s="1"/>
      <c r="DV1485" s="1"/>
      <c r="DW1485" s="1"/>
    </row>
    <row r="1486" spans="1:127" ht="12.75" x14ac:dyDescent="0.2">
      <c r="A1486" s="102"/>
      <c r="B1486" s="103"/>
      <c r="C1486" s="103"/>
      <c r="D1486" s="104"/>
      <c r="E1486" s="105"/>
      <c r="F1486" s="106"/>
      <c r="G1486" s="107"/>
      <c r="H1486" s="108"/>
      <c r="I1486" s="108"/>
      <c r="J1486" s="109"/>
      <c r="K1486" s="109"/>
      <c r="L1486" s="8"/>
      <c r="M1486" s="110"/>
      <c r="N1486" s="110"/>
      <c r="O1486" s="103"/>
      <c r="P1486" s="103"/>
      <c r="Q1486" s="11"/>
      <c r="R1486" s="30"/>
      <c r="S1486" s="8"/>
      <c r="T1486" s="113"/>
      <c r="U1486" s="111"/>
      <c r="V1486" s="111"/>
      <c r="W1486" s="110"/>
      <c r="X1486" s="103"/>
      <c r="Y1486" s="103"/>
      <c r="Z1486" s="114"/>
      <c r="AA1486" s="10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4"/>
      <c r="DR1486" s="1"/>
      <c r="DS1486" s="1"/>
      <c r="DT1486" s="1"/>
      <c r="DU1486" s="1"/>
      <c r="DV1486" s="1"/>
      <c r="DW1486" s="1"/>
    </row>
    <row r="1487" spans="1:127" ht="12.75" x14ac:dyDescent="0.2">
      <c r="A1487" s="102"/>
      <c r="B1487" s="103"/>
      <c r="C1487" s="103"/>
      <c r="D1487" s="104"/>
      <c r="E1487" s="105"/>
      <c r="F1487" s="106"/>
      <c r="G1487" s="107"/>
      <c r="H1487" s="108"/>
      <c r="I1487" s="108"/>
      <c r="J1487" s="109"/>
      <c r="K1487" s="109"/>
      <c r="L1487" s="8"/>
      <c r="M1487" s="110"/>
      <c r="N1487" s="110"/>
      <c r="O1487" s="103"/>
      <c r="P1487" s="103"/>
      <c r="Q1487" s="11"/>
      <c r="R1487" s="30"/>
      <c r="S1487" s="8"/>
      <c r="T1487" s="113"/>
      <c r="U1487" s="111"/>
      <c r="V1487" s="111"/>
      <c r="W1487" s="110"/>
      <c r="X1487" s="103"/>
      <c r="Y1487" s="103"/>
      <c r="Z1487" s="114"/>
      <c r="AA1487" s="10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4"/>
      <c r="DR1487" s="1"/>
      <c r="DS1487" s="1"/>
      <c r="DT1487" s="1"/>
      <c r="DU1487" s="1"/>
      <c r="DV1487" s="1"/>
      <c r="DW1487" s="1"/>
    </row>
    <row r="1488" spans="1:127" ht="12.75" x14ac:dyDescent="0.2">
      <c r="A1488" s="102"/>
      <c r="B1488" s="103"/>
      <c r="C1488" s="103"/>
      <c r="D1488" s="104"/>
      <c r="E1488" s="105"/>
      <c r="F1488" s="106"/>
      <c r="G1488" s="107"/>
      <c r="H1488" s="108"/>
      <c r="I1488" s="108"/>
      <c r="J1488" s="109"/>
      <c r="K1488" s="109"/>
      <c r="L1488" s="8"/>
      <c r="M1488" s="110"/>
      <c r="N1488" s="110"/>
      <c r="O1488" s="103"/>
      <c r="P1488" s="103"/>
      <c r="Q1488" s="11"/>
      <c r="R1488" s="30"/>
      <c r="S1488" s="8"/>
      <c r="T1488" s="113"/>
      <c r="U1488" s="111"/>
      <c r="V1488" s="111"/>
      <c r="W1488" s="110"/>
      <c r="X1488" s="103"/>
      <c r="Y1488" s="103"/>
      <c r="Z1488" s="114"/>
      <c r="AA1488" s="10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4"/>
      <c r="DR1488" s="1"/>
      <c r="DS1488" s="1"/>
      <c r="DT1488" s="1"/>
      <c r="DU1488" s="1"/>
      <c r="DV1488" s="1"/>
      <c r="DW1488" s="1"/>
    </row>
    <row r="1489" spans="1:127" ht="12.75" x14ac:dyDescent="0.2">
      <c r="A1489" s="102"/>
      <c r="B1489" s="103"/>
      <c r="C1489" s="103"/>
      <c r="D1489" s="104"/>
      <c r="E1489" s="105"/>
      <c r="F1489" s="106"/>
      <c r="G1489" s="107"/>
      <c r="H1489" s="108"/>
      <c r="I1489" s="108"/>
      <c r="J1489" s="109"/>
      <c r="K1489" s="109"/>
      <c r="L1489" s="8"/>
      <c r="M1489" s="110"/>
      <c r="N1489" s="110"/>
      <c r="O1489" s="103"/>
      <c r="P1489" s="103"/>
      <c r="Q1489" s="11"/>
      <c r="R1489" s="30"/>
      <c r="S1489" s="8"/>
      <c r="T1489" s="113"/>
      <c r="U1489" s="111"/>
      <c r="V1489" s="111"/>
      <c r="W1489" s="110"/>
      <c r="X1489" s="103"/>
      <c r="Y1489" s="103"/>
      <c r="Z1489" s="114"/>
      <c r="AA1489" s="10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4"/>
      <c r="DR1489" s="1"/>
      <c r="DS1489" s="1"/>
      <c r="DT1489" s="1"/>
      <c r="DU1489" s="1"/>
      <c r="DV1489" s="1"/>
      <c r="DW1489" s="1"/>
    </row>
    <row r="1490" spans="1:127" ht="12.75" x14ac:dyDescent="0.2">
      <c r="A1490" s="102"/>
      <c r="B1490" s="103"/>
      <c r="C1490" s="103"/>
      <c r="D1490" s="104"/>
      <c r="E1490" s="105"/>
      <c r="F1490" s="106"/>
      <c r="G1490" s="107"/>
      <c r="H1490" s="108"/>
      <c r="I1490" s="108"/>
      <c r="J1490" s="109"/>
      <c r="K1490" s="109"/>
      <c r="L1490" s="8"/>
      <c r="M1490" s="110"/>
      <c r="N1490" s="110"/>
      <c r="O1490" s="103"/>
      <c r="P1490" s="103"/>
      <c r="Q1490" s="11"/>
      <c r="R1490" s="30"/>
      <c r="S1490" s="8"/>
      <c r="T1490" s="113"/>
      <c r="U1490" s="111"/>
      <c r="V1490" s="111"/>
      <c r="W1490" s="110"/>
      <c r="X1490" s="103"/>
      <c r="Y1490" s="103"/>
      <c r="Z1490" s="114"/>
      <c r="AA1490" s="10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4"/>
      <c r="DR1490" s="1"/>
      <c r="DS1490" s="1"/>
      <c r="DT1490" s="1"/>
      <c r="DU1490" s="1"/>
      <c r="DV1490" s="1"/>
      <c r="DW1490" s="1"/>
    </row>
    <row r="1491" spans="1:127" ht="12.75" x14ac:dyDescent="0.2">
      <c r="A1491" s="102"/>
      <c r="B1491" s="103"/>
      <c r="C1491" s="103"/>
      <c r="D1491" s="104"/>
      <c r="E1491" s="105"/>
      <c r="F1491" s="106"/>
      <c r="G1491" s="107"/>
      <c r="H1491" s="108"/>
      <c r="I1491" s="108"/>
      <c r="J1491" s="109"/>
      <c r="K1491" s="109"/>
      <c r="L1491" s="8"/>
      <c r="M1491" s="110"/>
      <c r="N1491" s="110"/>
      <c r="O1491" s="103"/>
      <c r="P1491" s="103"/>
      <c r="Q1491" s="11"/>
      <c r="R1491" s="30"/>
      <c r="S1491" s="8"/>
      <c r="T1491" s="113"/>
      <c r="U1491" s="111"/>
      <c r="V1491" s="111"/>
      <c r="W1491" s="110"/>
      <c r="X1491" s="103"/>
      <c r="Y1491" s="103"/>
      <c r="Z1491" s="114"/>
      <c r="AA1491" s="10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4"/>
      <c r="DR1491" s="1"/>
      <c r="DS1491" s="1"/>
      <c r="DT1491" s="1"/>
      <c r="DU1491" s="1"/>
      <c r="DV1491" s="1"/>
      <c r="DW1491" s="1"/>
    </row>
    <row r="1492" spans="1:127" ht="12.75" x14ac:dyDescent="0.2">
      <c r="A1492" s="102"/>
      <c r="B1492" s="103"/>
      <c r="C1492" s="103"/>
      <c r="D1492" s="104"/>
      <c r="E1492" s="105"/>
      <c r="F1492" s="106"/>
      <c r="G1492" s="107"/>
      <c r="H1492" s="108"/>
      <c r="I1492" s="108"/>
      <c r="J1492" s="109"/>
      <c r="K1492" s="109"/>
      <c r="L1492" s="8"/>
      <c r="M1492" s="110"/>
      <c r="N1492" s="110"/>
      <c r="O1492" s="103"/>
      <c r="P1492" s="103"/>
      <c r="Q1492" s="11"/>
      <c r="R1492" s="30"/>
      <c r="S1492" s="8"/>
      <c r="T1492" s="113"/>
      <c r="U1492" s="111"/>
      <c r="V1492" s="111"/>
      <c r="W1492" s="110"/>
      <c r="X1492" s="103"/>
      <c r="Y1492" s="103"/>
      <c r="Z1492" s="114"/>
      <c r="AA1492" s="10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4"/>
      <c r="DR1492" s="1"/>
      <c r="DS1492" s="1"/>
      <c r="DT1492" s="1"/>
      <c r="DU1492" s="1"/>
      <c r="DV1492" s="1"/>
      <c r="DW1492" s="1"/>
    </row>
    <row r="1493" spans="1:127" ht="12.75" x14ac:dyDescent="0.2">
      <c r="A1493" s="102"/>
      <c r="B1493" s="103"/>
      <c r="C1493" s="103"/>
      <c r="D1493" s="104"/>
      <c r="E1493" s="105"/>
      <c r="F1493" s="106"/>
      <c r="G1493" s="107"/>
      <c r="H1493" s="108"/>
      <c r="I1493" s="108"/>
      <c r="J1493" s="109"/>
      <c r="K1493" s="109"/>
      <c r="L1493" s="8"/>
      <c r="M1493" s="110"/>
      <c r="N1493" s="110"/>
      <c r="O1493" s="103"/>
      <c r="P1493" s="103"/>
      <c r="Q1493" s="11"/>
      <c r="R1493" s="30"/>
      <c r="S1493" s="8"/>
      <c r="T1493" s="113"/>
      <c r="U1493" s="111"/>
      <c r="V1493" s="111"/>
      <c r="W1493" s="110"/>
      <c r="X1493" s="103"/>
      <c r="Y1493" s="103"/>
      <c r="Z1493" s="114"/>
      <c r="AA1493" s="10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4"/>
      <c r="DR1493" s="1"/>
      <c r="DS1493" s="1"/>
      <c r="DT1493" s="1"/>
      <c r="DU1493" s="1"/>
      <c r="DV1493" s="1"/>
      <c r="DW1493" s="1"/>
    </row>
    <row r="1494" spans="1:127" ht="12.75" x14ac:dyDescent="0.2">
      <c r="A1494" s="102"/>
      <c r="B1494" s="103"/>
      <c r="C1494" s="103"/>
      <c r="D1494" s="104"/>
      <c r="E1494" s="105"/>
      <c r="F1494" s="106"/>
      <c r="G1494" s="107"/>
      <c r="H1494" s="108"/>
      <c r="I1494" s="108"/>
      <c r="J1494" s="109"/>
      <c r="K1494" s="109"/>
      <c r="L1494" s="8"/>
      <c r="M1494" s="110"/>
      <c r="N1494" s="110"/>
      <c r="O1494" s="103"/>
      <c r="P1494" s="103"/>
      <c r="Q1494" s="11"/>
      <c r="R1494" s="30"/>
      <c r="S1494" s="8"/>
      <c r="T1494" s="113"/>
      <c r="U1494" s="111"/>
      <c r="V1494" s="111"/>
      <c r="W1494" s="110"/>
      <c r="X1494" s="103"/>
      <c r="Y1494" s="103"/>
      <c r="Z1494" s="114"/>
      <c r="AA1494" s="10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4"/>
      <c r="DR1494" s="1"/>
      <c r="DS1494" s="1"/>
      <c r="DT1494" s="1"/>
      <c r="DU1494" s="1"/>
      <c r="DV1494" s="1"/>
      <c r="DW1494" s="1"/>
    </row>
    <row r="1495" spans="1:127" ht="12.75" x14ac:dyDescent="0.2">
      <c r="A1495" s="102"/>
      <c r="B1495" s="103"/>
      <c r="C1495" s="103"/>
      <c r="D1495" s="104"/>
      <c r="E1495" s="105"/>
      <c r="F1495" s="106"/>
      <c r="G1495" s="107"/>
      <c r="H1495" s="108"/>
      <c r="I1495" s="108"/>
      <c r="J1495" s="109"/>
      <c r="K1495" s="109"/>
      <c r="L1495" s="8"/>
      <c r="M1495" s="110"/>
      <c r="N1495" s="110"/>
      <c r="O1495" s="103"/>
      <c r="P1495" s="103"/>
      <c r="Q1495" s="11"/>
      <c r="R1495" s="30"/>
      <c r="S1495" s="8"/>
      <c r="T1495" s="113"/>
      <c r="U1495" s="111"/>
      <c r="V1495" s="111"/>
      <c r="W1495" s="110"/>
      <c r="X1495" s="103"/>
      <c r="Y1495" s="103"/>
      <c r="Z1495" s="114"/>
      <c r="AA1495" s="10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4"/>
      <c r="DR1495" s="1"/>
      <c r="DS1495" s="1"/>
      <c r="DT1495" s="1"/>
      <c r="DU1495" s="1"/>
      <c r="DV1495" s="1"/>
      <c r="DW1495" s="1"/>
    </row>
    <row r="1496" spans="1:127" ht="12.75" x14ac:dyDescent="0.2">
      <c r="A1496" s="102"/>
      <c r="B1496" s="103"/>
      <c r="C1496" s="103"/>
      <c r="D1496" s="104"/>
      <c r="E1496" s="105"/>
      <c r="F1496" s="106"/>
      <c r="G1496" s="107"/>
      <c r="H1496" s="108"/>
      <c r="I1496" s="108"/>
      <c r="J1496" s="109"/>
      <c r="K1496" s="109"/>
      <c r="L1496" s="8"/>
      <c r="M1496" s="110"/>
      <c r="N1496" s="110"/>
      <c r="O1496" s="103"/>
      <c r="P1496" s="103"/>
      <c r="Q1496" s="11"/>
      <c r="R1496" s="30"/>
      <c r="S1496" s="8"/>
      <c r="T1496" s="113"/>
      <c r="U1496" s="111"/>
      <c r="V1496" s="111"/>
      <c r="W1496" s="110"/>
      <c r="X1496" s="103"/>
      <c r="Y1496" s="103"/>
      <c r="Z1496" s="114"/>
      <c r="AA1496" s="10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4"/>
      <c r="DR1496" s="1"/>
      <c r="DS1496" s="1"/>
      <c r="DT1496" s="1"/>
      <c r="DU1496" s="1"/>
      <c r="DV1496" s="1"/>
      <c r="DW1496" s="1"/>
    </row>
    <row r="1497" spans="1:127" ht="12.75" x14ac:dyDescent="0.2">
      <c r="A1497" s="102"/>
      <c r="B1497" s="103"/>
      <c r="C1497" s="103"/>
      <c r="D1497" s="104"/>
      <c r="E1497" s="105"/>
      <c r="F1497" s="106"/>
      <c r="G1497" s="107"/>
      <c r="H1497" s="108"/>
      <c r="I1497" s="108"/>
      <c r="J1497" s="109"/>
      <c r="K1497" s="109"/>
      <c r="L1497" s="8"/>
      <c r="M1497" s="110"/>
      <c r="N1497" s="110"/>
      <c r="O1497" s="103"/>
      <c r="P1497" s="103"/>
      <c r="Q1497" s="11"/>
      <c r="R1497" s="30"/>
      <c r="S1497" s="8"/>
      <c r="T1497" s="113"/>
      <c r="U1497" s="111"/>
      <c r="V1497" s="111"/>
      <c r="W1497" s="110"/>
      <c r="X1497" s="103"/>
      <c r="Y1497" s="103"/>
      <c r="Z1497" s="114"/>
      <c r="AA1497" s="10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4"/>
      <c r="DR1497" s="1"/>
      <c r="DS1497" s="1"/>
      <c r="DT1497" s="1"/>
      <c r="DU1497" s="1"/>
      <c r="DV1497" s="1"/>
      <c r="DW1497" s="1"/>
    </row>
    <row r="1498" spans="1:127" ht="12.75" x14ac:dyDescent="0.2">
      <c r="A1498" s="102"/>
      <c r="B1498" s="103"/>
      <c r="C1498" s="103"/>
      <c r="D1498" s="104"/>
      <c r="E1498" s="105"/>
      <c r="F1498" s="106"/>
      <c r="G1498" s="107"/>
      <c r="H1498" s="108"/>
      <c r="I1498" s="108"/>
      <c r="J1498" s="109"/>
      <c r="K1498" s="109"/>
      <c r="L1498" s="8"/>
      <c r="M1498" s="110"/>
      <c r="N1498" s="110"/>
      <c r="O1498" s="103"/>
      <c r="P1498" s="103"/>
      <c r="Q1498" s="11"/>
      <c r="R1498" s="30"/>
      <c r="S1498" s="8"/>
      <c r="T1498" s="113"/>
      <c r="U1498" s="111"/>
      <c r="V1498" s="111"/>
      <c r="W1498" s="110"/>
      <c r="X1498" s="103"/>
      <c r="Y1498" s="103"/>
      <c r="Z1498" s="114"/>
      <c r="AA1498" s="10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4"/>
      <c r="DR1498" s="1"/>
      <c r="DS1498" s="1"/>
      <c r="DT1498" s="1"/>
      <c r="DU1498" s="1"/>
      <c r="DV1498" s="1"/>
      <c r="DW1498" s="1"/>
    </row>
    <row r="1499" spans="1:127" ht="12.75" x14ac:dyDescent="0.2">
      <c r="A1499" s="102"/>
      <c r="B1499" s="103"/>
      <c r="C1499" s="103"/>
      <c r="D1499" s="104"/>
      <c r="E1499" s="105"/>
      <c r="F1499" s="106"/>
      <c r="G1499" s="107"/>
      <c r="H1499" s="108"/>
      <c r="I1499" s="108"/>
      <c r="J1499" s="109"/>
      <c r="K1499" s="109"/>
      <c r="L1499" s="8"/>
      <c r="M1499" s="110"/>
      <c r="N1499" s="110"/>
      <c r="O1499" s="103"/>
      <c r="P1499" s="103"/>
      <c r="Q1499" s="11"/>
      <c r="R1499" s="30"/>
      <c r="S1499" s="8"/>
      <c r="T1499" s="113"/>
      <c r="U1499" s="111"/>
      <c r="V1499" s="111"/>
      <c r="W1499" s="110"/>
      <c r="X1499" s="103"/>
      <c r="Y1499" s="103"/>
      <c r="Z1499" s="114"/>
      <c r="AA1499" s="10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4"/>
      <c r="DR1499" s="1"/>
      <c r="DS1499" s="1"/>
      <c r="DT1499" s="1"/>
      <c r="DU1499" s="1"/>
      <c r="DV1499" s="1"/>
      <c r="DW1499" s="1"/>
    </row>
    <row r="1500" spans="1:127" ht="12.75" x14ac:dyDescent="0.2">
      <c r="A1500" s="102"/>
      <c r="B1500" s="103"/>
      <c r="C1500" s="103"/>
      <c r="D1500" s="104"/>
      <c r="E1500" s="105"/>
      <c r="F1500" s="106"/>
      <c r="G1500" s="107"/>
      <c r="H1500" s="108"/>
      <c r="I1500" s="108"/>
      <c r="J1500" s="109"/>
      <c r="K1500" s="109"/>
      <c r="L1500" s="8"/>
      <c r="M1500" s="110"/>
      <c r="N1500" s="110"/>
      <c r="O1500" s="103"/>
      <c r="P1500" s="103"/>
      <c r="Q1500" s="11"/>
      <c r="R1500" s="30"/>
      <c r="S1500" s="8"/>
      <c r="T1500" s="113"/>
      <c r="U1500" s="111"/>
      <c r="V1500" s="111"/>
      <c r="W1500" s="110"/>
      <c r="X1500" s="103"/>
      <c r="Y1500" s="103"/>
      <c r="Z1500" s="114"/>
      <c r="AA1500" s="10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4"/>
      <c r="DR1500" s="1"/>
      <c r="DS1500" s="1"/>
      <c r="DT1500" s="1"/>
      <c r="DU1500" s="1"/>
      <c r="DV1500" s="1"/>
      <c r="DW1500" s="1"/>
    </row>
    <row r="1501" spans="1:127" ht="12.75" x14ac:dyDescent="0.2">
      <c r="A1501" s="102"/>
      <c r="B1501" s="103"/>
      <c r="C1501" s="103"/>
      <c r="D1501" s="104"/>
      <c r="E1501" s="105"/>
      <c r="F1501" s="106"/>
      <c r="G1501" s="107"/>
      <c r="H1501" s="108"/>
      <c r="I1501" s="108"/>
      <c r="J1501" s="109"/>
      <c r="K1501" s="109"/>
      <c r="L1501" s="8"/>
      <c r="M1501" s="110"/>
      <c r="N1501" s="110"/>
      <c r="O1501" s="103"/>
      <c r="P1501" s="103"/>
      <c r="Q1501" s="11"/>
      <c r="R1501" s="30"/>
      <c r="S1501" s="8"/>
      <c r="T1501" s="113"/>
      <c r="U1501" s="111"/>
      <c r="V1501" s="111"/>
      <c r="W1501" s="110"/>
      <c r="X1501" s="103"/>
      <c r="Y1501" s="103"/>
      <c r="Z1501" s="114"/>
      <c r="AA1501" s="10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4"/>
      <c r="DR1501" s="1"/>
      <c r="DS1501" s="1"/>
      <c r="DT1501" s="1"/>
      <c r="DU1501" s="1"/>
      <c r="DV1501" s="1"/>
      <c r="DW1501" s="1"/>
    </row>
    <row r="1502" spans="1:127" ht="12.75" x14ac:dyDescent="0.2">
      <c r="A1502" s="102"/>
      <c r="B1502" s="103"/>
      <c r="C1502" s="103"/>
      <c r="D1502" s="104"/>
      <c r="E1502" s="105"/>
      <c r="F1502" s="106"/>
      <c r="G1502" s="107"/>
      <c r="H1502" s="108"/>
      <c r="I1502" s="108"/>
      <c r="J1502" s="109"/>
      <c r="K1502" s="109"/>
      <c r="L1502" s="8"/>
      <c r="M1502" s="110"/>
      <c r="N1502" s="110"/>
      <c r="O1502" s="103"/>
      <c r="P1502" s="103"/>
      <c r="Q1502" s="11"/>
      <c r="R1502" s="30"/>
      <c r="S1502" s="8"/>
      <c r="T1502" s="113"/>
      <c r="U1502" s="111"/>
      <c r="V1502" s="111"/>
      <c r="W1502" s="110"/>
      <c r="X1502" s="103"/>
      <c r="Y1502" s="103"/>
      <c r="Z1502" s="114"/>
      <c r="AA1502" s="10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4"/>
      <c r="DR1502" s="1"/>
      <c r="DS1502" s="1"/>
      <c r="DT1502" s="1"/>
      <c r="DU1502" s="1"/>
      <c r="DV1502" s="1"/>
      <c r="DW1502" s="1"/>
    </row>
    <row r="1503" spans="1:127" ht="12.75" x14ac:dyDescent="0.2">
      <c r="A1503" s="102"/>
      <c r="B1503" s="103"/>
      <c r="C1503" s="103"/>
      <c r="D1503" s="104"/>
      <c r="E1503" s="105"/>
      <c r="F1503" s="106"/>
      <c r="G1503" s="107"/>
      <c r="H1503" s="108"/>
      <c r="I1503" s="108"/>
      <c r="J1503" s="109"/>
      <c r="K1503" s="109"/>
      <c r="L1503" s="8"/>
      <c r="M1503" s="110"/>
      <c r="N1503" s="110"/>
      <c r="O1503" s="103"/>
      <c r="P1503" s="103"/>
      <c r="Q1503" s="11"/>
      <c r="R1503" s="30"/>
      <c r="S1503" s="8"/>
      <c r="T1503" s="113"/>
      <c r="U1503" s="111"/>
      <c r="V1503" s="111"/>
      <c r="W1503" s="110"/>
      <c r="X1503" s="103"/>
      <c r="Y1503" s="103"/>
      <c r="Z1503" s="114"/>
      <c r="AA1503" s="10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4"/>
      <c r="DR1503" s="1"/>
      <c r="DS1503" s="1"/>
      <c r="DT1503" s="1"/>
      <c r="DU1503" s="1"/>
      <c r="DV1503" s="1"/>
      <c r="DW1503" s="1"/>
    </row>
    <row r="1504" spans="1:127" ht="12.75" x14ac:dyDescent="0.2">
      <c r="A1504" s="102"/>
      <c r="B1504" s="103"/>
      <c r="C1504" s="103"/>
      <c r="D1504" s="104"/>
      <c r="E1504" s="105"/>
      <c r="F1504" s="106"/>
      <c r="G1504" s="107"/>
      <c r="H1504" s="108"/>
      <c r="I1504" s="108"/>
      <c r="J1504" s="109"/>
      <c r="K1504" s="109"/>
      <c r="L1504" s="8"/>
      <c r="M1504" s="110"/>
      <c r="N1504" s="110"/>
      <c r="O1504" s="103"/>
      <c r="P1504" s="103"/>
      <c r="Q1504" s="11"/>
      <c r="R1504" s="30"/>
      <c r="S1504" s="8"/>
      <c r="T1504" s="113"/>
      <c r="U1504" s="111"/>
      <c r="V1504" s="111"/>
      <c r="W1504" s="110"/>
      <c r="X1504" s="103"/>
      <c r="Y1504" s="103"/>
      <c r="Z1504" s="114"/>
      <c r="AA1504" s="10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4"/>
      <c r="DR1504" s="1"/>
      <c r="DS1504" s="1"/>
      <c r="DT1504" s="1"/>
      <c r="DU1504" s="1"/>
      <c r="DV1504" s="1"/>
      <c r="DW1504" s="1"/>
    </row>
    <row r="1505" spans="1:127" ht="12.75" x14ac:dyDescent="0.2">
      <c r="A1505" s="102"/>
      <c r="B1505" s="103"/>
      <c r="C1505" s="103"/>
      <c r="D1505" s="104"/>
      <c r="E1505" s="105"/>
      <c r="F1505" s="106"/>
      <c r="G1505" s="107"/>
      <c r="H1505" s="108"/>
      <c r="I1505" s="108"/>
      <c r="J1505" s="109"/>
      <c r="K1505" s="109"/>
      <c r="L1505" s="8"/>
      <c r="M1505" s="110"/>
      <c r="N1505" s="110"/>
      <c r="O1505" s="103"/>
      <c r="P1505" s="103"/>
      <c r="Q1505" s="11"/>
      <c r="R1505" s="30"/>
      <c r="S1505" s="8"/>
      <c r="T1505" s="113"/>
      <c r="U1505" s="111"/>
      <c r="V1505" s="111"/>
      <c r="W1505" s="110"/>
      <c r="X1505" s="103"/>
      <c r="Y1505" s="103"/>
      <c r="Z1505" s="114"/>
      <c r="AA1505" s="10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4"/>
      <c r="DR1505" s="1"/>
      <c r="DS1505" s="1"/>
      <c r="DT1505" s="1"/>
      <c r="DU1505" s="1"/>
      <c r="DV1505" s="1"/>
      <c r="DW1505" s="1"/>
    </row>
    <row r="1506" spans="1:127" ht="12.75" x14ac:dyDescent="0.2">
      <c r="A1506" s="102"/>
      <c r="B1506" s="103"/>
      <c r="C1506" s="103"/>
      <c r="D1506" s="104"/>
      <c r="E1506" s="105"/>
      <c r="F1506" s="106"/>
      <c r="G1506" s="107"/>
      <c r="H1506" s="108"/>
      <c r="I1506" s="108"/>
      <c r="J1506" s="109"/>
      <c r="K1506" s="109"/>
      <c r="L1506" s="8"/>
      <c r="M1506" s="110"/>
      <c r="N1506" s="110"/>
      <c r="O1506" s="103"/>
      <c r="P1506" s="103"/>
      <c r="Q1506" s="11"/>
      <c r="R1506" s="30"/>
      <c r="S1506" s="8"/>
      <c r="T1506" s="113"/>
      <c r="U1506" s="111"/>
      <c r="V1506" s="111"/>
      <c r="W1506" s="110"/>
      <c r="X1506" s="103"/>
      <c r="Y1506" s="103"/>
      <c r="Z1506" s="114"/>
      <c r="AA1506" s="10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4"/>
      <c r="DR1506" s="1"/>
      <c r="DS1506" s="1"/>
      <c r="DT1506" s="1"/>
      <c r="DU1506" s="1"/>
      <c r="DV1506" s="1"/>
      <c r="DW1506" s="1"/>
    </row>
    <row r="1507" spans="1:127" ht="12.75" x14ac:dyDescent="0.2">
      <c r="A1507" s="102"/>
      <c r="B1507" s="103"/>
      <c r="C1507" s="103"/>
      <c r="D1507" s="104"/>
      <c r="E1507" s="105"/>
      <c r="F1507" s="106"/>
      <c r="G1507" s="107"/>
      <c r="H1507" s="108"/>
      <c r="I1507" s="108"/>
      <c r="J1507" s="109"/>
      <c r="K1507" s="109"/>
      <c r="L1507" s="8"/>
      <c r="M1507" s="110"/>
      <c r="N1507" s="110"/>
      <c r="O1507" s="103"/>
      <c r="P1507" s="103"/>
      <c r="Q1507" s="11"/>
      <c r="R1507" s="30"/>
      <c r="S1507" s="8"/>
      <c r="T1507" s="113"/>
      <c r="U1507" s="111"/>
      <c r="V1507" s="111"/>
      <c r="W1507" s="110"/>
      <c r="X1507" s="103"/>
      <c r="Y1507" s="103"/>
      <c r="Z1507" s="114"/>
      <c r="AA1507" s="10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4"/>
      <c r="DR1507" s="1"/>
      <c r="DS1507" s="1"/>
      <c r="DT1507" s="1"/>
      <c r="DU1507" s="1"/>
      <c r="DV1507" s="1"/>
      <c r="DW1507" s="1"/>
    </row>
    <row r="1508" spans="1:127" ht="12.75" x14ac:dyDescent="0.2">
      <c r="A1508" s="102"/>
      <c r="B1508" s="103"/>
      <c r="C1508" s="103"/>
      <c r="D1508" s="104"/>
      <c r="E1508" s="105"/>
      <c r="F1508" s="106"/>
      <c r="G1508" s="107"/>
      <c r="H1508" s="108"/>
      <c r="I1508" s="108"/>
      <c r="J1508" s="109"/>
      <c r="K1508" s="109"/>
      <c r="L1508" s="8"/>
      <c r="M1508" s="110"/>
      <c r="N1508" s="110"/>
      <c r="O1508" s="103"/>
      <c r="P1508" s="103"/>
      <c r="Q1508" s="11"/>
      <c r="R1508" s="30"/>
      <c r="S1508" s="8"/>
      <c r="T1508" s="113"/>
      <c r="U1508" s="111"/>
      <c r="V1508" s="111"/>
      <c r="W1508" s="110"/>
      <c r="X1508" s="103"/>
      <c r="Y1508" s="103"/>
      <c r="Z1508" s="114"/>
      <c r="AA1508" s="10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4"/>
      <c r="DR1508" s="1"/>
      <c r="DS1508" s="1"/>
      <c r="DT1508" s="1"/>
      <c r="DU1508" s="1"/>
      <c r="DV1508" s="1"/>
      <c r="DW1508" s="1"/>
    </row>
    <row r="1509" spans="1:127" ht="12.75" x14ac:dyDescent="0.2">
      <c r="A1509" s="102"/>
      <c r="B1509" s="103"/>
      <c r="C1509" s="103"/>
      <c r="D1509" s="104"/>
      <c r="E1509" s="105"/>
      <c r="F1509" s="106"/>
      <c r="G1509" s="107"/>
      <c r="H1509" s="108"/>
      <c r="I1509" s="108"/>
      <c r="J1509" s="109"/>
      <c r="K1509" s="109"/>
      <c r="L1509" s="8"/>
      <c r="M1509" s="110"/>
      <c r="N1509" s="110"/>
      <c r="O1509" s="103"/>
      <c r="P1509" s="103"/>
      <c r="Q1509" s="11"/>
      <c r="R1509" s="30"/>
      <c r="S1509" s="8"/>
      <c r="T1509" s="113"/>
      <c r="U1509" s="111"/>
      <c r="V1509" s="111"/>
      <c r="W1509" s="110"/>
      <c r="X1509" s="103"/>
      <c r="Y1509" s="103"/>
      <c r="Z1509" s="114"/>
      <c r="AA1509" s="10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4"/>
      <c r="DR1509" s="1"/>
      <c r="DS1509" s="1"/>
      <c r="DT1509" s="1"/>
      <c r="DU1509" s="1"/>
      <c r="DV1509" s="1"/>
      <c r="DW1509" s="1"/>
    </row>
    <row r="1510" spans="1:127" ht="12.75" x14ac:dyDescent="0.2">
      <c r="A1510" s="102"/>
      <c r="B1510" s="103"/>
      <c r="C1510" s="103"/>
      <c r="D1510" s="104"/>
      <c r="E1510" s="105"/>
      <c r="F1510" s="106"/>
      <c r="G1510" s="107"/>
      <c r="H1510" s="108"/>
      <c r="I1510" s="108"/>
      <c r="J1510" s="109"/>
      <c r="K1510" s="109"/>
      <c r="L1510" s="8"/>
      <c r="M1510" s="110"/>
      <c r="N1510" s="110"/>
      <c r="O1510" s="103"/>
      <c r="P1510" s="103"/>
      <c r="Q1510" s="11"/>
      <c r="R1510" s="30"/>
      <c r="S1510" s="8"/>
      <c r="T1510" s="113"/>
      <c r="U1510" s="111"/>
      <c r="V1510" s="111"/>
      <c r="W1510" s="110"/>
      <c r="X1510" s="103"/>
      <c r="Y1510" s="103"/>
      <c r="Z1510" s="114"/>
      <c r="AA1510" s="10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4"/>
      <c r="DR1510" s="1"/>
      <c r="DS1510" s="1"/>
      <c r="DT1510" s="1"/>
      <c r="DU1510" s="1"/>
      <c r="DV1510" s="1"/>
      <c r="DW1510" s="1"/>
    </row>
    <row r="1511" spans="1:127" ht="12.75" x14ac:dyDescent="0.2">
      <c r="A1511" s="102"/>
      <c r="B1511" s="103"/>
      <c r="C1511" s="103"/>
      <c r="D1511" s="104"/>
      <c r="E1511" s="105"/>
      <c r="F1511" s="106"/>
      <c r="G1511" s="107"/>
      <c r="H1511" s="108"/>
      <c r="I1511" s="108"/>
      <c r="J1511" s="109"/>
      <c r="K1511" s="109"/>
      <c r="L1511" s="8"/>
      <c r="M1511" s="110"/>
      <c r="N1511" s="110"/>
      <c r="O1511" s="103"/>
      <c r="P1511" s="103"/>
      <c r="Q1511" s="11"/>
      <c r="R1511" s="30"/>
      <c r="S1511" s="8"/>
      <c r="T1511" s="113"/>
      <c r="U1511" s="111"/>
      <c r="V1511" s="111"/>
      <c r="W1511" s="110"/>
      <c r="X1511" s="103"/>
      <c r="Y1511" s="103"/>
      <c r="Z1511" s="114"/>
      <c r="AA1511" s="10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4"/>
      <c r="DR1511" s="1"/>
      <c r="DS1511" s="1"/>
      <c r="DT1511" s="1"/>
      <c r="DU1511" s="1"/>
      <c r="DV1511" s="1"/>
      <c r="DW1511" s="1"/>
    </row>
    <row r="1512" spans="1:127" ht="12.75" x14ac:dyDescent="0.2">
      <c r="A1512" s="102"/>
      <c r="B1512" s="103"/>
      <c r="C1512" s="103"/>
      <c r="D1512" s="104"/>
      <c r="E1512" s="105"/>
      <c r="F1512" s="106"/>
      <c r="G1512" s="107"/>
      <c r="H1512" s="108"/>
      <c r="I1512" s="108"/>
      <c r="J1512" s="109"/>
      <c r="K1512" s="109"/>
      <c r="L1512" s="8"/>
      <c r="M1512" s="110"/>
      <c r="N1512" s="110"/>
      <c r="O1512" s="103"/>
      <c r="P1512" s="103"/>
      <c r="Q1512" s="11"/>
      <c r="R1512" s="30"/>
      <c r="S1512" s="8"/>
      <c r="T1512" s="113"/>
      <c r="U1512" s="111"/>
      <c r="V1512" s="111"/>
      <c r="W1512" s="110"/>
      <c r="X1512" s="103"/>
      <c r="Y1512" s="103"/>
      <c r="Z1512" s="114"/>
      <c r="AA1512" s="10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4"/>
      <c r="DR1512" s="1"/>
      <c r="DS1512" s="1"/>
      <c r="DT1512" s="1"/>
      <c r="DU1512" s="1"/>
      <c r="DV1512" s="1"/>
      <c r="DW1512" s="1"/>
    </row>
    <row r="1513" spans="1:127" ht="12.75" x14ac:dyDescent="0.2">
      <c r="A1513" s="102"/>
      <c r="B1513" s="103"/>
      <c r="C1513" s="103"/>
      <c r="D1513" s="104"/>
      <c r="E1513" s="105"/>
      <c r="F1513" s="106"/>
      <c r="G1513" s="107"/>
      <c r="H1513" s="108"/>
      <c r="I1513" s="108"/>
      <c r="J1513" s="109"/>
      <c r="K1513" s="109"/>
      <c r="L1513" s="8"/>
      <c r="M1513" s="110"/>
      <c r="N1513" s="110"/>
      <c r="O1513" s="103"/>
      <c r="P1513" s="103"/>
      <c r="Q1513" s="11"/>
      <c r="R1513" s="30"/>
      <c r="S1513" s="8"/>
      <c r="T1513" s="113"/>
      <c r="U1513" s="111"/>
      <c r="V1513" s="111"/>
      <c r="W1513" s="110"/>
      <c r="X1513" s="103"/>
      <c r="Y1513" s="103"/>
      <c r="Z1513" s="114"/>
      <c r="AA1513" s="10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4"/>
      <c r="DR1513" s="1"/>
      <c r="DS1513" s="1"/>
      <c r="DT1513" s="1"/>
      <c r="DU1513" s="1"/>
      <c r="DV1513" s="1"/>
      <c r="DW1513" s="1"/>
    </row>
    <row r="1514" spans="1:127" ht="12.75" x14ac:dyDescent="0.2">
      <c r="A1514" s="102"/>
      <c r="B1514" s="103"/>
      <c r="C1514" s="103"/>
      <c r="D1514" s="104"/>
      <c r="E1514" s="105"/>
      <c r="F1514" s="106"/>
      <c r="G1514" s="107"/>
      <c r="H1514" s="108"/>
      <c r="I1514" s="108"/>
      <c r="J1514" s="109"/>
      <c r="K1514" s="109"/>
      <c r="L1514" s="8"/>
      <c r="M1514" s="110"/>
      <c r="N1514" s="110"/>
      <c r="O1514" s="103"/>
      <c r="P1514" s="103"/>
      <c r="Q1514" s="11"/>
      <c r="R1514" s="30"/>
      <c r="S1514" s="8"/>
      <c r="T1514" s="113"/>
      <c r="U1514" s="111"/>
      <c r="V1514" s="111"/>
      <c r="W1514" s="110"/>
      <c r="X1514" s="103"/>
      <c r="Y1514" s="103"/>
      <c r="Z1514" s="114"/>
      <c r="AA1514" s="10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4"/>
      <c r="DR1514" s="1"/>
      <c r="DS1514" s="1"/>
      <c r="DT1514" s="1"/>
      <c r="DU1514" s="1"/>
      <c r="DV1514" s="1"/>
      <c r="DW1514" s="1"/>
    </row>
    <row r="1515" spans="1:127" ht="12.75" x14ac:dyDescent="0.2">
      <c r="A1515" s="102"/>
      <c r="B1515" s="103"/>
      <c r="C1515" s="103"/>
      <c r="D1515" s="104"/>
      <c r="E1515" s="105"/>
      <c r="F1515" s="106"/>
      <c r="G1515" s="107"/>
      <c r="H1515" s="108"/>
      <c r="I1515" s="108"/>
      <c r="J1515" s="109"/>
      <c r="K1515" s="109"/>
      <c r="L1515" s="8"/>
      <c r="M1515" s="110"/>
      <c r="N1515" s="110"/>
      <c r="O1515" s="103"/>
      <c r="P1515" s="103"/>
      <c r="Q1515" s="11"/>
      <c r="R1515" s="30"/>
      <c r="S1515" s="8"/>
      <c r="T1515" s="113"/>
      <c r="U1515" s="111"/>
      <c r="V1515" s="111"/>
      <c r="W1515" s="110"/>
      <c r="X1515" s="103"/>
      <c r="Y1515" s="103"/>
      <c r="Z1515" s="114"/>
      <c r="AA1515" s="10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4"/>
      <c r="DR1515" s="1"/>
      <c r="DS1515" s="1"/>
      <c r="DT1515" s="1"/>
      <c r="DU1515" s="1"/>
      <c r="DV1515" s="1"/>
      <c r="DW1515" s="1"/>
    </row>
    <row r="1516" spans="1:127" ht="12.75" x14ac:dyDescent="0.2">
      <c r="A1516" s="102"/>
      <c r="B1516" s="103"/>
      <c r="C1516" s="103"/>
      <c r="D1516" s="104"/>
      <c r="E1516" s="105"/>
      <c r="F1516" s="106"/>
      <c r="G1516" s="107"/>
      <c r="H1516" s="108"/>
      <c r="I1516" s="108"/>
      <c r="J1516" s="109"/>
      <c r="K1516" s="109"/>
      <c r="L1516" s="8"/>
      <c r="M1516" s="110"/>
      <c r="N1516" s="110"/>
      <c r="O1516" s="103"/>
      <c r="P1516" s="103"/>
      <c r="Q1516" s="11"/>
      <c r="R1516" s="30"/>
      <c r="S1516" s="8"/>
      <c r="T1516" s="113"/>
      <c r="U1516" s="111"/>
      <c r="V1516" s="111"/>
      <c r="W1516" s="110"/>
      <c r="X1516" s="103"/>
      <c r="Y1516" s="103"/>
      <c r="Z1516" s="114"/>
      <c r="AA1516" s="10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4"/>
      <c r="DR1516" s="1"/>
      <c r="DS1516" s="1"/>
      <c r="DT1516" s="1"/>
      <c r="DU1516" s="1"/>
      <c r="DV1516" s="1"/>
      <c r="DW1516" s="1"/>
    </row>
    <row r="1517" spans="1:127" ht="12.75" x14ac:dyDescent="0.2">
      <c r="A1517" s="102"/>
      <c r="B1517" s="103"/>
      <c r="C1517" s="103"/>
      <c r="D1517" s="104"/>
      <c r="E1517" s="105"/>
      <c r="F1517" s="106"/>
      <c r="G1517" s="107"/>
      <c r="H1517" s="108"/>
      <c r="I1517" s="108"/>
      <c r="J1517" s="109"/>
      <c r="K1517" s="109"/>
      <c r="L1517" s="8"/>
      <c r="M1517" s="110"/>
      <c r="N1517" s="110"/>
      <c r="O1517" s="103"/>
      <c r="P1517" s="103"/>
      <c r="Q1517" s="11"/>
      <c r="R1517" s="30"/>
      <c r="S1517" s="8"/>
      <c r="T1517" s="113"/>
      <c r="U1517" s="111"/>
      <c r="V1517" s="111"/>
      <c r="W1517" s="110"/>
      <c r="X1517" s="103"/>
      <c r="Y1517" s="103"/>
      <c r="Z1517" s="114"/>
      <c r="AA1517" s="10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4"/>
      <c r="DR1517" s="1"/>
      <c r="DS1517" s="1"/>
      <c r="DT1517" s="1"/>
      <c r="DU1517" s="1"/>
      <c r="DV1517" s="1"/>
      <c r="DW1517" s="1"/>
    </row>
    <row r="1518" spans="1:127" ht="12.75" x14ac:dyDescent="0.2">
      <c r="A1518" s="102"/>
      <c r="B1518" s="103"/>
      <c r="C1518" s="103"/>
      <c r="D1518" s="104"/>
      <c r="E1518" s="105"/>
      <c r="F1518" s="106"/>
      <c r="G1518" s="107"/>
      <c r="H1518" s="108"/>
      <c r="I1518" s="108"/>
      <c r="J1518" s="109"/>
      <c r="K1518" s="109"/>
      <c r="L1518" s="8"/>
      <c r="M1518" s="110"/>
      <c r="N1518" s="110"/>
      <c r="O1518" s="103"/>
      <c r="P1518" s="103"/>
      <c r="Q1518" s="11"/>
      <c r="R1518" s="30"/>
      <c r="S1518" s="8"/>
      <c r="T1518" s="113"/>
      <c r="U1518" s="111"/>
      <c r="V1518" s="111"/>
      <c r="W1518" s="110"/>
      <c r="X1518" s="103"/>
      <c r="Y1518" s="103"/>
      <c r="Z1518" s="114"/>
      <c r="AA1518" s="10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4"/>
      <c r="DR1518" s="1"/>
      <c r="DS1518" s="1"/>
      <c r="DT1518" s="1"/>
      <c r="DU1518" s="1"/>
      <c r="DV1518" s="1"/>
      <c r="DW1518" s="1"/>
    </row>
    <row r="1519" spans="1:127" ht="12.75" x14ac:dyDescent="0.2">
      <c r="A1519" s="102"/>
      <c r="B1519" s="103"/>
      <c r="C1519" s="103"/>
      <c r="D1519" s="104"/>
      <c r="E1519" s="105"/>
      <c r="F1519" s="106"/>
      <c r="G1519" s="107"/>
      <c r="H1519" s="108"/>
      <c r="I1519" s="108"/>
      <c r="J1519" s="109"/>
      <c r="K1519" s="109"/>
      <c r="L1519" s="8"/>
      <c r="M1519" s="110"/>
      <c r="N1519" s="110"/>
      <c r="O1519" s="103"/>
      <c r="P1519" s="103"/>
      <c r="Q1519" s="11"/>
      <c r="R1519" s="30"/>
      <c r="S1519" s="8"/>
      <c r="T1519" s="113"/>
      <c r="U1519" s="111"/>
      <c r="V1519" s="111"/>
      <c r="W1519" s="110"/>
      <c r="X1519" s="103"/>
      <c r="Y1519" s="103"/>
      <c r="Z1519" s="114"/>
      <c r="AA1519" s="10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4"/>
      <c r="DR1519" s="1"/>
      <c r="DS1519" s="1"/>
      <c r="DT1519" s="1"/>
      <c r="DU1519" s="1"/>
      <c r="DV1519" s="1"/>
      <c r="DW1519" s="1"/>
    </row>
    <row r="1520" spans="1:127" ht="12.75" x14ac:dyDescent="0.2">
      <c r="A1520" s="102"/>
      <c r="B1520" s="103"/>
      <c r="C1520" s="103"/>
      <c r="D1520" s="104"/>
      <c r="E1520" s="105"/>
      <c r="F1520" s="106"/>
      <c r="G1520" s="107"/>
      <c r="H1520" s="108"/>
      <c r="I1520" s="108"/>
      <c r="J1520" s="109"/>
      <c r="K1520" s="109"/>
      <c r="L1520" s="8"/>
      <c r="M1520" s="110"/>
      <c r="N1520" s="110"/>
      <c r="O1520" s="103"/>
      <c r="P1520" s="103"/>
      <c r="Q1520" s="11"/>
      <c r="R1520" s="30"/>
      <c r="S1520" s="8"/>
      <c r="T1520" s="113"/>
      <c r="U1520" s="111"/>
      <c r="V1520" s="111"/>
      <c r="W1520" s="110"/>
      <c r="X1520" s="103"/>
      <c r="Y1520" s="103"/>
      <c r="Z1520" s="114"/>
      <c r="AA1520" s="10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4"/>
      <c r="DR1520" s="1"/>
      <c r="DS1520" s="1"/>
      <c r="DT1520" s="1"/>
      <c r="DU1520" s="1"/>
      <c r="DV1520" s="1"/>
      <c r="DW1520" s="1"/>
    </row>
    <row r="1521" spans="1:127" ht="12.75" x14ac:dyDescent="0.2">
      <c r="A1521" s="102"/>
      <c r="B1521" s="103"/>
      <c r="C1521" s="103"/>
      <c r="D1521" s="104"/>
      <c r="E1521" s="105"/>
      <c r="F1521" s="106"/>
      <c r="G1521" s="107"/>
      <c r="H1521" s="108"/>
      <c r="I1521" s="108"/>
      <c r="J1521" s="109"/>
      <c r="K1521" s="109"/>
      <c r="L1521" s="8"/>
      <c r="M1521" s="110"/>
      <c r="N1521" s="110"/>
      <c r="O1521" s="103"/>
      <c r="P1521" s="103"/>
      <c r="Q1521" s="11"/>
      <c r="R1521" s="30"/>
      <c r="S1521" s="8"/>
      <c r="T1521" s="113"/>
      <c r="U1521" s="111"/>
      <c r="V1521" s="111"/>
      <c r="W1521" s="110"/>
      <c r="X1521" s="103"/>
      <c r="Y1521" s="103"/>
      <c r="Z1521" s="114"/>
      <c r="AA1521" s="10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4"/>
      <c r="DR1521" s="1"/>
      <c r="DS1521" s="1"/>
      <c r="DT1521" s="1"/>
      <c r="DU1521" s="1"/>
      <c r="DV1521" s="1"/>
      <c r="DW1521" s="1"/>
    </row>
    <row r="1522" spans="1:127" ht="12.75" x14ac:dyDescent="0.2">
      <c r="A1522" s="102"/>
      <c r="B1522" s="103"/>
      <c r="C1522" s="103"/>
      <c r="D1522" s="104"/>
      <c r="E1522" s="105"/>
      <c r="F1522" s="106"/>
      <c r="G1522" s="107"/>
      <c r="H1522" s="108"/>
      <c r="I1522" s="108"/>
      <c r="J1522" s="109"/>
      <c r="K1522" s="109"/>
      <c r="L1522" s="8"/>
      <c r="M1522" s="110"/>
      <c r="N1522" s="110"/>
      <c r="O1522" s="103"/>
      <c r="P1522" s="103"/>
      <c r="Q1522" s="11"/>
      <c r="R1522" s="30"/>
      <c r="S1522" s="8"/>
      <c r="T1522" s="113"/>
      <c r="U1522" s="111"/>
      <c r="V1522" s="111"/>
      <c r="W1522" s="110"/>
      <c r="X1522" s="103"/>
      <c r="Y1522" s="103"/>
      <c r="Z1522" s="114"/>
      <c r="AA1522" s="10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4"/>
      <c r="DR1522" s="1"/>
      <c r="DS1522" s="1"/>
      <c r="DT1522" s="1"/>
      <c r="DU1522" s="1"/>
      <c r="DV1522" s="1"/>
      <c r="DW1522" s="1"/>
    </row>
    <row r="1523" spans="1:127" ht="12.75" x14ac:dyDescent="0.2">
      <c r="A1523" s="102"/>
      <c r="B1523" s="103"/>
      <c r="C1523" s="103"/>
      <c r="D1523" s="104"/>
      <c r="E1523" s="105"/>
      <c r="F1523" s="106"/>
      <c r="G1523" s="107"/>
      <c r="H1523" s="108"/>
      <c r="I1523" s="108"/>
      <c r="J1523" s="109"/>
      <c r="K1523" s="109"/>
      <c r="L1523" s="8"/>
      <c r="M1523" s="110"/>
      <c r="N1523" s="110"/>
      <c r="O1523" s="103"/>
      <c r="P1523" s="103"/>
      <c r="Q1523" s="11"/>
      <c r="R1523" s="30"/>
      <c r="S1523" s="8"/>
      <c r="T1523" s="113"/>
      <c r="U1523" s="111"/>
      <c r="V1523" s="111"/>
      <c r="W1523" s="110"/>
      <c r="X1523" s="103"/>
      <c r="Y1523" s="103"/>
      <c r="Z1523" s="114"/>
      <c r="AA1523" s="10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4"/>
      <c r="DR1523" s="1"/>
      <c r="DS1523" s="1"/>
      <c r="DT1523" s="1"/>
      <c r="DU1523" s="1"/>
      <c r="DV1523" s="1"/>
      <c r="DW1523" s="1"/>
    </row>
    <row r="1524" spans="1:127" ht="12.75" x14ac:dyDescent="0.2">
      <c r="A1524" s="102"/>
      <c r="B1524" s="103"/>
      <c r="C1524" s="103"/>
      <c r="D1524" s="104"/>
      <c r="E1524" s="105"/>
      <c r="F1524" s="106"/>
      <c r="G1524" s="107"/>
      <c r="H1524" s="108"/>
      <c r="I1524" s="108"/>
      <c r="J1524" s="109"/>
      <c r="K1524" s="109"/>
      <c r="L1524" s="8"/>
      <c r="M1524" s="110"/>
      <c r="N1524" s="110"/>
      <c r="O1524" s="103"/>
      <c r="P1524" s="103"/>
      <c r="Q1524" s="11"/>
      <c r="R1524" s="30"/>
      <c r="S1524" s="8"/>
      <c r="T1524" s="113"/>
      <c r="U1524" s="111"/>
      <c r="V1524" s="111"/>
      <c r="W1524" s="110"/>
      <c r="X1524" s="103"/>
      <c r="Y1524" s="103"/>
      <c r="Z1524" s="114"/>
      <c r="AA1524" s="10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4"/>
      <c r="DR1524" s="1"/>
      <c r="DS1524" s="1"/>
      <c r="DT1524" s="1"/>
      <c r="DU1524" s="1"/>
      <c r="DV1524" s="1"/>
      <c r="DW1524" s="1"/>
    </row>
    <row r="1525" spans="1:127" ht="12.75" x14ac:dyDescent="0.2">
      <c r="A1525" s="102"/>
      <c r="B1525" s="103"/>
      <c r="C1525" s="103"/>
      <c r="D1525" s="104"/>
      <c r="E1525" s="105"/>
      <c r="F1525" s="106"/>
      <c r="G1525" s="107"/>
      <c r="H1525" s="108"/>
      <c r="I1525" s="108"/>
      <c r="J1525" s="109"/>
      <c r="K1525" s="109"/>
      <c r="L1525" s="8"/>
      <c r="M1525" s="110"/>
      <c r="N1525" s="110"/>
      <c r="O1525" s="103"/>
      <c r="P1525" s="103"/>
      <c r="Q1525" s="11"/>
      <c r="R1525" s="30"/>
      <c r="S1525" s="8"/>
      <c r="T1525" s="113"/>
      <c r="U1525" s="111"/>
      <c r="V1525" s="111"/>
      <c r="W1525" s="110"/>
      <c r="X1525" s="103"/>
      <c r="Y1525" s="103"/>
      <c r="Z1525" s="114"/>
      <c r="AA1525" s="10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4"/>
      <c r="DR1525" s="1"/>
      <c r="DS1525" s="1"/>
      <c r="DT1525" s="1"/>
      <c r="DU1525" s="1"/>
      <c r="DV1525" s="1"/>
      <c r="DW1525" s="1"/>
    </row>
    <row r="1526" spans="1:127" ht="12.75" x14ac:dyDescent="0.2">
      <c r="A1526" s="102"/>
      <c r="B1526" s="103"/>
      <c r="C1526" s="103"/>
      <c r="D1526" s="104"/>
      <c r="E1526" s="105"/>
      <c r="F1526" s="106"/>
      <c r="G1526" s="107"/>
      <c r="H1526" s="108"/>
      <c r="I1526" s="108"/>
      <c r="J1526" s="109"/>
      <c r="K1526" s="109"/>
      <c r="L1526" s="8"/>
      <c r="M1526" s="110"/>
      <c r="N1526" s="110"/>
      <c r="O1526" s="103"/>
      <c r="P1526" s="103"/>
      <c r="Q1526" s="11"/>
      <c r="R1526" s="30"/>
      <c r="S1526" s="8"/>
      <c r="T1526" s="113"/>
      <c r="U1526" s="111"/>
      <c r="V1526" s="111"/>
      <c r="W1526" s="110"/>
      <c r="X1526" s="103"/>
      <c r="Y1526" s="103"/>
      <c r="Z1526" s="114"/>
      <c r="AA1526" s="10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4"/>
      <c r="DR1526" s="1"/>
      <c r="DS1526" s="1"/>
      <c r="DT1526" s="1"/>
      <c r="DU1526" s="1"/>
      <c r="DV1526" s="1"/>
      <c r="DW1526" s="1"/>
    </row>
    <row r="1527" spans="1:127" ht="12.75" x14ac:dyDescent="0.2">
      <c r="A1527" s="102"/>
      <c r="B1527" s="103"/>
      <c r="C1527" s="103"/>
      <c r="D1527" s="104"/>
      <c r="E1527" s="105"/>
      <c r="F1527" s="106"/>
      <c r="G1527" s="107"/>
      <c r="H1527" s="108"/>
      <c r="I1527" s="108"/>
      <c r="J1527" s="109"/>
      <c r="K1527" s="109"/>
      <c r="L1527" s="8"/>
      <c r="M1527" s="110"/>
      <c r="N1527" s="110"/>
      <c r="O1527" s="103"/>
      <c r="P1527" s="103"/>
      <c r="Q1527" s="11"/>
      <c r="R1527" s="30"/>
      <c r="S1527" s="8"/>
      <c r="T1527" s="113"/>
      <c r="U1527" s="111"/>
      <c r="V1527" s="111"/>
      <c r="W1527" s="110"/>
      <c r="X1527" s="103"/>
      <c r="Y1527" s="103"/>
      <c r="Z1527" s="114"/>
      <c r="AA1527" s="10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4"/>
      <c r="DR1527" s="1"/>
      <c r="DS1527" s="1"/>
      <c r="DT1527" s="1"/>
      <c r="DU1527" s="1"/>
      <c r="DV1527" s="1"/>
      <c r="DW1527" s="1"/>
    </row>
    <row r="1528" spans="1:127" ht="12.75" x14ac:dyDescent="0.2">
      <c r="A1528" s="102"/>
      <c r="B1528" s="103"/>
      <c r="C1528" s="103"/>
      <c r="D1528" s="104"/>
      <c r="E1528" s="105"/>
      <c r="F1528" s="106"/>
      <c r="G1528" s="107"/>
      <c r="H1528" s="108"/>
      <c r="I1528" s="108"/>
      <c r="J1528" s="109"/>
      <c r="K1528" s="109"/>
      <c r="L1528" s="8"/>
      <c r="M1528" s="110"/>
      <c r="N1528" s="110"/>
      <c r="O1528" s="103"/>
      <c r="P1528" s="103"/>
      <c r="Q1528" s="11"/>
      <c r="R1528" s="30"/>
      <c r="S1528" s="8"/>
      <c r="T1528" s="113"/>
      <c r="U1528" s="111"/>
      <c r="V1528" s="111"/>
      <c r="W1528" s="110"/>
      <c r="X1528" s="103"/>
      <c r="Y1528" s="103"/>
      <c r="Z1528" s="114"/>
      <c r="AA1528" s="10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4"/>
      <c r="DR1528" s="1"/>
      <c r="DS1528" s="1"/>
      <c r="DT1528" s="1"/>
      <c r="DU1528" s="1"/>
      <c r="DV1528" s="1"/>
      <c r="DW1528" s="1"/>
    </row>
    <row r="1529" spans="1:127" ht="12.75" x14ac:dyDescent="0.2">
      <c r="A1529" s="102"/>
      <c r="B1529" s="103"/>
      <c r="C1529" s="103"/>
      <c r="D1529" s="104"/>
      <c r="E1529" s="105"/>
      <c r="F1529" s="106"/>
      <c r="G1529" s="107"/>
      <c r="H1529" s="108"/>
      <c r="I1529" s="108"/>
      <c r="J1529" s="109"/>
      <c r="K1529" s="109"/>
      <c r="L1529" s="8"/>
      <c r="M1529" s="110"/>
      <c r="N1529" s="110"/>
      <c r="O1529" s="103"/>
      <c r="P1529" s="103"/>
      <c r="Q1529" s="11"/>
      <c r="R1529" s="30"/>
      <c r="S1529" s="8"/>
      <c r="T1529" s="113"/>
      <c r="U1529" s="111"/>
      <c r="V1529" s="111"/>
      <c r="W1529" s="110"/>
      <c r="X1529" s="103"/>
      <c r="Y1529" s="103"/>
      <c r="Z1529" s="114"/>
      <c r="AA1529" s="10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4"/>
      <c r="DR1529" s="1"/>
      <c r="DS1529" s="1"/>
      <c r="DT1529" s="1"/>
      <c r="DU1529" s="1"/>
      <c r="DV1529" s="1"/>
      <c r="DW1529" s="1"/>
    </row>
    <row r="1530" spans="1:127" ht="12.75" x14ac:dyDescent="0.2">
      <c r="A1530" s="102"/>
      <c r="B1530" s="103"/>
      <c r="C1530" s="103"/>
      <c r="D1530" s="104"/>
      <c r="E1530" s="105"/>
      <c r="F1530" s="106"/>
      <c r="G1530" s="107"/>
      <c r="H1530" s="108"/>
      <c r="I1530" s="108"/>
      <c r="J1530" s="109"/>
      <c r="K1530" s="109"/>
      <c r="L1530" s="8"/>
      <c r="M1530" s="110"/>
      <c r="N1530" s="110"/>
      <c r="O1530" s="103"/>
      <c r="P1530" s="103"/>
      <c r="Q1530" s="11"/>
      <c r="R1530" s="30"/>
      <c r="S1530" s="8"/>
      <c r="T1530" s="113"/>
      <c r="U1530" s="111"/>
      <c r="V1530" s="111"/>
      <c r="W1530" s="110"/>
      <c r="X1530" s="103"/>
      <c r="Y1530" s="103"/>
      <c r="Z1530" s="114"/>
      <c r="AA1530" s="10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4"/>
      <c r="DR1530" s="1"/>
      <c r="DS1530" s="1"/>
      <c r="DT1530" s="1"/>
      <c r="DU1530" s="1"/>
      <c r="DV1530" s="1"/>
      <c r="DW1530" s="1"/>
    </row>
    <row r="1531" spans="1:127" ht="12.75" x14ac:dyDescent="0.2">
      <c r="A1531" s="102"/>
      <c r="B1531" s="103"/>
      <c r="C1531" s="103"/>
      <c r="D1531" s="104"/>
      <c r="E1531" s="105"/>
      <c r="F1531" s="106"/>
      <c r="G1531" s="107"/>
      <c r="H1531" s="108"/>
      <c r="I1531" s="108"/>
      <c r="J1531" s="109"/>
      <c r="K1531" s="109"/>
      <c r="L1531" s="8"/>
      <c r="M1531" s="110"/>
      <c r="N1531" s="110"/>
      <c r="O1531" s="103"/>
      <c r="P1531" s="103"/>
      <c r="Q1531" s="11"/>
      <c r="R1531" s="30"/>
      <c r="S1531" s="8"/>
      <c r="T1531" s="113"/>
      <c r="U1531" s="111"/>
      <c r="V1531" s="111"/>
      <c r="W1531" s="110"/>
      <c r="X1531" s="103"/>
      <c r="Y1531" s="103"/>
      <c r="Z1531" s="114"/>
      <c r="AA1531" s="10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4"/>
      <c r="DR1531" s="1"/>
      <c r="DS1531" s="1"/>
      <c r="DT1531" s="1"/>
      <c r="DU1531" s="1"/>
      <c r="DV1531" s="1"/>
      <c r="DW1531" s="1"/>
    </row>
    <row r="1532" spans="1:127" ht="12.75" x14ac:dyDescent="0.2">
      <c r="A1532" s="102"/>
      <c r="B1532" s="103"/>
      <c r="C1532" s="103"/>
      <c r="D1532" s="104"/>
      <c r="E1532" s="105"/>
      <c r="F1532" s="106"/>
      <c r="G1532" s="107"/>
      <c r="H1532" s="108"/>
      <c r="I1532" s="108"/>
      <c r="J1532" s="109"/>
      <c r="K1532" s="109"/>
      <c r="L1532" s="8"/>
      <c r="M1532" s="110"/>
      <c r="N1532" s="110"/>
      <c r="O1532" s="103"/>
      <c r="P1532" s="103"/>
      <c r="Q1532" s="11"/>
      <c r="R1532" s="30"/>
      <c r="S1532" s="8"/>
      <c r="T1532" s="113"/>
      <c r="U1532" s="111"/>
      <c r="V1532" s="111"/>
      <c r="W1532" s="110"/>
      <c r="X1532" s="103"/>
      <c r="Y1532" s="103"/>
      <c r="Z1532" s="114"/>
      <c r="AA1532" s="10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4"/>
      <c r="DR1532" s="1"/>
      <c r="DS1532" s="1"/>
      <c r="DT1532" s="1"/>
      <c r="DU1532" s="1"/>
      <c r="DV1532" s="1"/>
      <c r="DW1532" s="1"/>
    </row>
    <row r="1533" spans="1:127" ht="12.75" x14ac:dyDescent="0.2">
      <c r="A1533" s="102"/>
      <c r="B1533" s="103"/>
      <c r="C1533" s="103"/>
      <c r="D1533" s="104"/>
      <c r="E1533" s="105"/>
      <c r="F1533" s="106"/>
      <c r="G1533" s="107"/>
      <c r="H1533" s="108"/>
      <c r="I1533" s="108"/>
      <c r="J1533" s="109"/>
      <c r="K1533" s="109"/>
      <c r="L1533" s="8"/>
      <c r="M1533" s="110"/>
      <c r="N1533" s="110"/>
      <c r="O1533" s="103"/>
      <c r="P1533" s="103"/>
      <c r="Q1533" s="11"/>
      <c r="R1533" s="30"/>
      <c r="S1533" s="8"/>
      <c r="T1533" s="113"/>
      <c r="U1533" s="111"/>
      <c r="V1533" s="111"/>
      <c r="W1533" s="110"/>
      <c r="X1533" s="103"/>
      <c r="Y1533" s="103"/>
      <c r="Z1533" s="114"/>
      <c r="AA1533" s="10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4"/>
      <c r="DR1533" s="1"/>
      <c r="DS1533" s="1"/>
      <c r="DT1533" s="1"/>
      <c r="DU1533" s="1"/>
      <c r="DV1533" s="1"/>
      <c r="DW1533" s="1"/>
    </row>
    <row r="1534" spans="1:127" ht="12.75" x14ac:dyDescent="0.2">
      <c r="A1534" s="102"/>
      <c r="B1534" s="103"/>
      <c r="C1534" s="103"/>
      <c r="D1534" s="104"/>
      <c r="E1534" s="105"/>
      <c r="F1534" s="106"/>
      <c r="G1534" s="107"/>
      <c r="H1534" s="108"/>
      <c r="I1534" s="108"/>
      <c r="J1534" s="109"/>
      <c r="K1534" s="109"/>
      <c r="L1534" s="8"/>
      <c r="M1534" s="110"/>
      <c r="N1534" s="110"/>
      <c r="O1534" s="103"/>
      <c r="P1534" s="103"/>
      <c r="Q1534" s="11"/>
      <c r="R1534" s="30"/>
      <c r="S1534" s="8"/>
      <c r="T1534" s="113"/>
      <c r="U1534" s="111"/>
      <c r="V1534" s="111"/>
      <c r="W1534" s="110"/>
      <c r="X1534" s="103"/>
      <c r="Y1534" s="103"/>
      <c r="Z1534" s="114"/>
      <c r="AA1534" s="10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4"/>
      <c r="DR1534" s="1"/>
      <c r="DS1534" s="1"/>
      <c r="DT1534" s="1"/>
      <c r="DU1534" s="1"/>
      <c r="DV1534" s="1"/>
      <c r="DW1534" s="1"/>
    </row>
    <row r="1535" spans="1:127" ht="12.75" x14ac:dyDescent="0.2">
      <c r="A1535" s="102"/>
      <c r="B1535" s="103"/>
      <c r="C1535" s="103"/>
      <c r="D1535" s="104"/>
      <c r="E1535" s="105"/>
      <c r="F1535" s="106"/>
      <c r="G1535" s="107"/>
      <c r="H1535" s="108"/>
      <c r="I1535" s="108"/>
      <c r="J1535" s="109"/>
      <c r="K1535" s="109"/>
      <c r="L1535" s="8"/>
      <c r="M1535" s="110"/>
      <c r="N1535" s="110"/>
      <c r="O1535" s="103"/>
      <c r="P1535" s="103"/>
      <c r="Q1535" s="11"/>
      <c r="R1535" s="30"/>
      <c r="S1535" s="8"/>
      <c r="T1535" s="113"/>
      <c r="U1535" s="111"/>
      <c r="V1535" s="111"/>
      <c r="W1535" s="110"/>
      <c r="X1535" s="103"/>
      <c r="Y1535" s="103"/>
      <c r="Z1535" s="114"/>
      <c r="AA1535" s="10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4"/>
      <c r="DR1535" s="1"/>
      <c r="DS1535" s="1"/>
      <c r="DT1535" s="1"/>
      <c r="DU1535" s="1"/>
      <c r="DV1535" s="1"/>
      <c r="DW1535" s="1"/>
    </row>
    <row r="1536" spans="1:127" ht="12.75" x14ac:dyDescent="0.2">
      <c r="A1536" s="102"/>
      <c r="B1536" s="103"/>
      <c r="C1536" s="103"/>
      <c r="D1536" s="104"/>
      <c r="E1536" s="105"/>
      <c r="F1536" s="106"/>
      <c r="G1536" s="107"/>
      <c r="H1536" s="108"/>
      <c r="I1536" s="108"/>
      <c r="J1536" s="109"/>
      <c r="K1536" s="109"/>
      <c r="L1536" s="8"/>
      <c r="M1536" s="110"/>
      <c r="N1536" s="110"/>
      <c r="O1536" s="103"/>
      <c r="P1536" s="103"/>
      <c r="Q1536" s="11"/>
      <c r="R1536" s="30"/>
      <c r="S1536" s="8"/>
      <c r="T1536" s="113"/>
      <c r="U1536" s="111"/>
      <c r="V1536" s="111"/>
      <c r="W1536" s="110"/>
      <c r="X1536" s="103"/>
      <c r="Y1536" s="103"/>
      <c r="Z1536" s="114"/>
      <c r="AA1536" s="10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4"/>
      <c r="DR1536" s="1"/>
      <c r="DS1536" s="1"/>
      <c r="DT1536" s="1"/>
      <c r="DU1536" s="1"/>
      <c r="DV1536" s="1"/>
      <c r="DW1536" s="1"/>
    </row>
    <row r="1537" spans="1:127" ht="12.75" x14ac:dyDescent="0.2">
      <c r="A1537" s="102"/>
      <c r="B1537" s="103"/>
      <c r="C1537" s="103"/>
      <c r="D1537" s="104"/>
      <c r="E1537" s="105"/>
      <c r="F1537" s="106"/>
      <c r="G1537" s="107"/>
      <c r="H1537" s="108"/>
      <c r="I1537" s="108"/>
      <c r="J1537" s="109"/>
      <c r="K1537" s="109"/>
      <c r="L1537" s="8"/>
      <c r="M1537" s="110"/>
      <c r="N1537" s="110"/>
      <c r="O1537" s="103"/>
      <c r="P1537" s="103"/>
      <c r="Q1537" s="11"/>
      <c r="R1537" s="30"/>
      <c r="S1537" s="8"/>
      <c r="T1537" s="113"/>
      <c r="U1537" s="111"/>
      <c r="V1537" s="111"/>
      <c r="W1537" s="110"/>
      <c r="X1537" s="103"/>
      <c r="Y1537" s="103"/>
      <c r="Z1537" s="114"/>
      <c r="AA1537" s="10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4"/>
      <c r="DR1537" s="1"/>
      <c r="DS1537" s="1"/>
      <c r="DT1537" s="1"/>
      <c r="DU1537" s="1"/>
      <c r="DV1537" s="1"/>
      <c r="DW1537" s="1"/>
    </row>
    <row r="1538" spans="1:127" ht="12.75" x14ac:dyDescent="0.2">
      <c r="A1538" s="102"/>
      <c r="B1538" s="103"/>
      <c r="C1538" s="103"/>
      <c r="D1538" s="104"/>
      <c r="E1538" s="105"/>
      <c r="F1538" s="106"/>
      <c r="G1538" s="107"/>
      <c r="H1538" s="108"/>
      <c r="I1538" s="108"/>
      <c r="J1538" s="109"/>
      <c r="K1538" s="109"/>
      <c r="L1538" s="8"/>
      <c r="M1538" s="110"/>
      <c r="N1538" s="110"/>
      <c r="O1538" s="103"/>
      <c r="P1538" s="103"/>
      <c r="Q1538" s="11"/>
      <c r="R1538" s="30"/>
      <c r="S1538" s="8"/>
      <c r="T1538" s="113"/>
      <c r="U1538" s="111"/>
      <c r="V1538" s="111"/>
      <c r="W1538" s="110"/>
      <c r="X1538" s="103"/>
      <c r="Y1538" s="103"/>
      <c r="Z1538" s="114"/>
      <c r="AA1538" s="10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4"/>
      <c r="DR1538" s="1"/>
      <c r="DS1538" s="1"/>
      <c r="DT1538" s="1"/>
      <c r="DU1538" s="1"/>
      <c r="DV1538" s="1"/>
      <c r="DW1538" s="1"/>
    </row>
    <row r="1539" spans="1:127" ht="12.75" x14ac:dyDescent="0.2">
      <c r="A1539" s="102"/>
      <c r="B1539" s="103"/>
      <c r="C1539" s="103"/>
      <c r="D1539" s="104"/>
      <c r="E1539" s="105"/>
      <c r="F1539" s="106"/>
      <c r="G1539" s="107"/>
      <c r="H1539" s="108"/>
      <c r="I1539" s="108"/>
      <c r="J1539" s="109"/>
      <c r="K1539" s="109"/>
      <c r="L1539" s="8"/>
      <c r="M1539" s="110"/>
      <c r="N1539" s="110"/>
      <c r="O1539" s="103"/>
      <c r="P1539" s="103"/>
      <c r="Q1539" s="11"/>
      <c r="R1539" s="30"/>
      <c r="S1539" s="8"/>
      <c r="T1539" s="113"/>
      <c r="U1539" s="111"/>
      <c r="V1539" s="111"/>
      <c r="W1539" s="110"/>
      <c r="X1539" s="103"/>
      <c r="Y1539" s="103"/>
      <c r="Z1539" s="114"/>
      <c r="AA1539" s="10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4"/>
      <c r="DR1539" s="1"/>
      <c r="DS1539" s="1"/>
      <c r="DT1539" s="1"/>
      <c r="DU1539" s="1"/>
      <c r="DV1539" s="1"/>
      <c r="DW1539" s="1"/>
    </row>
    <row r="1540" spans="1:127" ht="12.75" x14ac:dyDescent="0.2">
      <c r="A1540" s="102"/>
      <c r="B1540" s="103"/>
      <c r="C1540" s="103"/>
      <c r="D1540" s="104"/>
      <c r="E1540" s="105"/>
      <c r="F1540" s="106"/>
      <c r="G1540" s="107"/>
      <c r="H1540" s="108"/>
      <c r="I1540" s="108"/>
      <c r="J1540" s="109"/>
      <c r="K1540" s="109"/>
      <c r="L1540" s="8"/>
      <c r="M1540" s="110"/>
      <c r="N1540" s="110"/>
      <c r="O1540" s="103"/>
      <c r="P1540" s="103"/>
      <c r="Q1540" s="11"/>
      <c r="R1540" s="30"/>
      <c r="S1540" s="8"/>
      <c r="T1540" s="113"/>
      <c r="U1540" s="111"/>
      <c r="V1540" s="111"/>
      <c r="W1540" s="110"/>
      <c r="X1540" s="103"/>
      <c r="Y1540" s="103"/>
      <c r="Z1540" s="114"/>
      <c r="AA1540" s="10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4"/>
      <c r="DR1540" s="1"/>
      <c r="DS1540" s="1"/>
      <c r="DT1540" s="1"/>
      <c r="DU1540" s="1"/>
      <c r="DV1540" s="1"/>
      <c r="DW1540" s="1"/>
    </row>
    <row r="1541" spans="1:127" ht="12.75" x14ac:dyDescent="0.2">
      <c r="A1541" s="102"/>
      <c r="B1541" s="103"/>
      <c r="C1541" s="103"/>
      <c r="D1541" s="104"/>
      <c r="E1541" s="105"/>
      <c r="F1541" s="106"/>
      <c r="G1541" s="107"/>
      <c r="H1541" s="108"/>
      <c r="I1541" s="108"/>
      <c r="J1541" s="109"/>
      <c r="K1541" s="109"/>
      <c r="L1541" s="8"/>
      <c r="M1541" s="110"/>
      <c r="N1541" s="110"/>
      <c r="O1541" s="103"/>
      <c r="P1541" s="103"/>
      <c r="Q1541" s="11"/>
      <c r="R1541" s="30"/>
      <c r="S1541" s="8"/>
      <c r="T1541" s="113"/>
      <c r="U1541" s="111"/>
      <c r="V1541" s="111"/>
      <c r="W1541" s="110"/>
      <c r="X1541" s="103"/>
      <c r="Y1541" s="103"/>
      <c r="Z1541" s="114"/>
      <c r="AA1541" s="10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4"/>
      <c r="DR1541" s="1"/>
      <c r="DS1541" s="1"/>
      <c r="DT1541" s="1"/>
      <c r="DU1541" s="1"/>
      <c r="DV1541" s="1"/>
      <c r="DW1541" s="1"/>
    </row>
    <row r="1542" spans="1:127" ht="12.75" x14ac:dyDescent="0.2">
      <c r="A1542" s="102"/>
      <c r="B1542" s="103"/>
      <c r="C1542" s="103"/>
      <c r="D1542" s="104"/>
      <c r="E1542" s="105"/>
      <c r="F1542" s="106"/>
      <c r="G1542" s="107"/>
      <c r="H1542" s="108"/>
      <c r="I1542" s="108"/>
      <c r="J1542" s="109"/>
      <c r="K1542" s="109"/>
      <c r="L1542" s="8"/>
      <c r="M1542" s="110"/>
      <c r="N1542" s="110"/>
      <c r="O1542" s="103"/>
      <c r="P1542" s="103"/>
      <c r="Q1542" s="11"/>
      <c r="R1542" s="30"/>
      <c r="S1542" s="8"/>
      <c r="T1542" s="113"/>
      <c r="U1542" s="111"/>
      <c r="V1542" s="111"/>
      <c r="W1542" s="110"/>
      <c r="X1542" s="103"/>
      <c r="Y1542" s="103"/>
      <c r="Z1542" s="114"/>
      <c r="AA1542" s="10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4"/>
      <c r="DR1542" s="1"/>
      <c r="DS1542" s="1"/>
      <c r="DT1542" s="1"/>
      <c r="DU1542" s="1"/>
      <c r="DV1542" s="1"/>
      <c r="DW1542" s="1"/>
    </row>
    <row r="1543" spans="1:127" ht="12.75" x14ac:dyDescent="0.2">
      <c r="A1543" s="102"/>
      <c r="B1543" s="103"/>
      <c r="C1543" s="103"/>
      <c r="D1543" s="104"/>
      <c r="E1543" s="105"/>
      <c r="F1543" s="106"/>
      <c r="G1543" s="107"/>
      <c r="H1543" s="108"/>
      <c r="I1543" s="108"/>
      <c r="J1543" s="109"/>
      <c r="K1543" s="109"/>
      <c r="L1543" s="8"/>
      <c r="M1543" s="110"/>
      <c r="N1543" s="110"/>
      <c r="O1543" s="103"/>
      <c r="P1543" s="103"/>
      <c r="Q1543" s="11"/>
      <c r="R1543" s="30"/>
      <c r="S1543" s="8"/>
      <c r="T1543" s="113"/>
      <c r="U1543" s="111"/>
      <c r="V1543" s="111"/>
      <c r="W1543" s="110"/>
      <c r="X1543" s="103"/>
      <c r="Y1543" s="103"/>
      <c r="Z1543" s="114"/>
      <c r="AA1543" s="10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4"/>
      <c r="DR1543" s="1"/>
      <c r="DS1543" s="1"/>
      <c r="DT1543" s="1"/>
      <c r="DU1543" s="1"/>
      <c r="DV1543" s="1"/>
      <c r="DW1543" s="1"/>
    </row>
    <row r="1544" spans="1:127" ht="12.75" x14ac:dyDescent="0.2">
      <c r="A1544" s="102"/>
      <c r="B1544" s="103"/>
      <c r="C1544" s="103"/>
      <c r="D1544" s="104"/>
      <c r="E1544" s="105"/>
      <c r="F1544" s="106"/>
      <c r="G1544" s="107"/>
      <c r="H1544" s="108"/>
      <c r="I1544" s="108"/>
      <c r="J1544" s="109"/>
      <c r="K1544" s="109"/>
      <c r="L1544" s="8"/>
      <c r="M1544" s="110"/>
      <c r="N1544" s="110"/>
      <c r="O1544" s="103"/>
      <c r="P1544" s="103"/>
      <c r="Q1544" s="11"/>
      <c r="R1544" s="30"/>
      <c r="S1544" s="8"/>
      <c r="T1544" s="113"/>
      <c r="U1544" s="111"/>
      <c r="V1544" s="111"/>
      <c r="W1544" s="110"/>
      <c r="X1544" s="103"/>
      <c r="Y1544" s="103"/>
      <c r="Z1544" s="114"/>
      <c r="AA1544" s="10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4"/>
      <c r="DR1544" s="1"/>
      <c r="DS1544" s="1"/>
      <c r="DT1544" s="1"/>
      <c r="DU1544" s="1"/>
      <c r="DV1544" s="1"/>
      <c r="DW1544" s="1"/>
    </row>
    <row r="1545" spans="1:127" ht="12.75" x14ac:dyDescent="0.2">
      <c r="A1545" s="102"/>
      <c r="B1545" s="103"/>
      <c r="C1545" s="103"/>
      <c r="D1545" s="104"/>
      <c r="E1545" s="105"/>
      <c r="F1545" s="106"/>
      <c r="G1545" s="107"/>
      <c r="H1545" s="108"/>
      <c r="I1545" s="108"/>
      <c r="J1545" s="109"/>
      <c r="K1545" s="109"/>
      <c r="L1545" s="8"/>
      <c r="M1545" s="110"/>
      <c r="N1545" s="110"/>
      <c r="O1545" s="103"/>
      <c r="P1545" s="103"/>
      <c r="Q1545" s="11"/>
      <c r="R1545" s="30"/>
      <c r="S1545" s="8"/>
      <c r="T1545" s="113"/>
      <c r="U1545" s="111"/>
      <c r="V1545" s="111"/>
      <c r="W1545" s="110"/>
      <c r="X1545" s="103"/>
      <c r="Y1545" s="103"/>
      <c r="Z1545" s="114"/>
      <c r="AA1545" s="10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4"/>
      <c r="DR1545" s="1"/>
      <c r="DS1545" s="1"/>
      <c r="DT1545" s="1"/>
      <c r="DU1545" s="1"/>
      <c r="DV1545" s="1"/>
      <c r="DW1545" s="1"/>
    </row>
    <row r="1546" spans="1:127" ht="12.75" x14ac:dyDescent="0.2">
      <c r="A1546" s="102"/>
      <c r="B1546" s="103"/>
      <c r="C1546" s="103"/>
      <c r="D1546" s="104"/>
      <c r="E1546" s="105"/>
      <c r="F1546" s="106"/>
      <c r="G1546" s="107"/>
      <c r="H1546" s="108"/>
      <c r="I1546" s="108"/>
      <c r="J1546" s="109"/>
      <c r="K1546" s="109"/>
      <c r="L1546" s="8"/>
      <c r="M1546" s="110"/>
      <c r="N1546" s="110"/>
      <c r="O1546" s="103"/>
      <c r="P1546" s="103"/>
      <c r="Q1546" s="11"/>
      <c r="R1546" s="30"/>
      <c r="S1546" s="8"/>
      <c r="T1546" s="113"/>
      <c r="U1546" s="111"/>
      <c r="V1546" s="111"/>
      <c r="W1546" s="110"/>
      <c r="X1546" s="103"/>
      <c r="Y1546" s="103"/>
      <c r="Z1546" s="114"/>
      <c r="AA1546" s="10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4"/>
      <c r="DR1546" s="1"/>
      <c r="DS1546" s="1"/>
      <c r="DT1546" s="1"/>
      <c r="DU1546" s="1"/>
      <c r="DV1546" s="1"/>
      <c r="DW1546" s="1"/>
    </row>
    <row r="1547" spans="1:127" ht="12.75" x14ac:dyDescent="0.2">
      <c r="A1547" s="102"/>
      <c r="B1547" s="103"/>
      <c r="C1547" s="103"/>
      <c r="D1547" s="104"/>
      <c r="E1547" s="105"/>
      <c r="F1547" s="106"/>
      <c r="G1547" s="107"/>
      <c r="H1547" s="108"/>
      <c r="I1547" s="108"/>
      <c r="J1547" s="109"/>
      <c r="K1547" s="109"/>
      <c r="L1547" s="8"/>
      <c r="M1547" s="110"/>
      <c r="N1547" s="110"/>
      <c r="O1547" s="103"/>
      <c r="P1547" s="103"/>
      <c r="Q1547" s="11"/>
      <c r="R1547" s="30"/>
      <c r="S1547" s="8"/>
      <c r="T1547" s="113"/>
      <c r="U1547" s="111"/>
      <c r="V1547" s="111"/>
      <c r="W1547" s="110"/>
      <c r="X1547" s="103"/>
      <c r="Y1547" s="103"/>
      <c r="Z1547" s="114"/>
      <c r="AA1547" s="10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4"/>
      <c r="DR1547" s="1"/>
      <c r="DS1547" s="1"/>
      <c r="DT1547" s="1"/>
      <c r="DU1547" s="1"/>
      <c r="DV1547" s="1"/>
      <c r="DW1547" s="1"/>
    </row>
    <row r="1548" spans="1:127" ht="12.75" x14ac:dyDescent="0.2">
      <c r="A1548" s="102"/>
      <c r="B1548" s="103"/>
      <c r="C1548" s="103"/>
      <c r="D1548" s="104"/>
      <c r="E1548" s="105"/>
      <c r="F1548" s="106"/>
      <c r="G1548" s="107"/>
      <c r="H1548" s="108"/>
      <c r="I1548" s="108"/>
      <c r="J1548" s="109"/>
      <c r="K1548" s="109"/>
      <c r="L1548" s="8"/>
      <c r="M1548" s="110"/>
      <c r="N1548" s="110"/>
      <c r="O1548" s="103"/>
      <c r="P1548" s="103"/>
      <c r="Q1548" s="11"/>
      <c r="R1548" s="30"/>
      <c r="S1548" s="8"/>
      <c r="T1548" s="113"/>
      <c r="U1548" s="111"/>
      <c r="V1548" s="111"/>
      <c r="W1548" s="110"/>
      <c r="X1548" s="103"/>
      <c r="Y1548" s="103"/>
      <c r="Z1548" s="114"/>
      <c r="AA1548" s="10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4"/>
      <c r="DR1548" s="1"/>
      <c r="DS1548" s="1"/>
      <c r="DT1548" s="1"/>
      <c r="DU1548" s="1"/>
      <c r="DV1548" s="1"/>
      <c r="DW1548" s="1"/>
    </row>
    <row r="1549" spans="1:127" ht="12.75" x14ac:dyDescent="0.2">
      <c r="A1549" s="102"/>
      <c r="B1549" s="103"/>
      <c r="C1549" s="103"/>
      <c r="D1549" s="104"/>
      <c r="E1549" s="105"/>
      <c r="F1549" s="106"/>
      <c r="G1549" s="107"/>
      <c r="H1549" s="108"/>
      <c r="I1549" s="108"/>
      <c r="J1549" s="109"/>
      <c r="K1549" s="109"/>
      <c r="L1549" s="8"/>
      <c r="M1549" s="110"/>
      <c r="N1549" s="110"/>
      <c r="O1549" s="103"/>
      <c r="P1549" s="103"/>
      <c r="Q1549" s="11"/>
      <c r="R1549" s="30"/>
      <c r="S1549" s="8"/>
      <c r="T1549" s="113"/>
      <c r="U1549" s="111"/>
      <c r="V1549" s="111"/>
      <c r="W1549" s="110"/>
      <c r="X1549" s="103"/>
      <c r="Y1549" s="103"/>
      <c r="Z1549" s="114"/>
      <c r="AA1549" s="10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4"/>
      <c r="DR1549" s="1"/>
      <c r="DS1549" s="1"/>
      <c r="DT1549" s="1"/>
      <c r="DU1549" s="1"/>
      <c r="DV1549" s="1"/>
      <c r="DW1549" s="1"/>
    </row>
    <row r="1550" spans="1:127" ht="12.75" x14ac:dyDescent="0.2">
      <c r="A1550" s="102"/>
      <c r="B1550" s="103"/>
      <c r="C1550" s="103"/>
      <c r="D1550" s="104"/>
      <c r="E1550" s="105"/>
      <c r="F1550" s="106"/>
      <c r="G1550" s="107"/>
      <c r="H1550" s="108"/>
      <c r="I1550" s="108"/>
      <c r="J1550" s="109"/>
      <c r="K1550" s="109"/>
      <c r="L1550" s="8"/>
      <c r="M1550" s="110"/>
      <c r="N1550" s="110"/>
      <c r="O1550" s="103"/>
      <c r="P1550" s="103"/>
      <c r="Q1550" s="11"/>
      <c r="R1550" s="30"/>
      <c r="S1550" s="8"/>
      <c r="T1550" s="113"/>
      <c r="U1550" s="111"/>
      <c r="V1550" s="111"/>
      <c r="W1550" s="110"/>
      <c r="X1550" s="103"/>
      <c r="Y1550" s="103"/>
      <c r="Z1550" s="114"/>
      <c r="AA1550" s="10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4"/>
      <c r="DR1550" s="1"/>
      <c r="DS1550" s="1"/>
      <c r="DT1550" s="1"/>
      <c r="DU1550" s="1"/>
      <c r="DV1550" s="1"/>
      <c r="DW1550" s="1"/>
    </row>
    <row r="1551" spans="1:127" ht="12.75" x14ac:dyDescent="0.2">
      <c r="A1551" s="102"/>
      <c r="B1551" s="103"/>
      <c r="C1551" s="103"/>
      <c r="D1551" s="104"/>
      <c r="E1551" s="105"/>
      <c r="F1551" s="106"/>
      <c r="G1551" s="107"/>
      <c r="H1551" s="108"/>
      <c r="I1551" s="108"/>
      <c r="J1551" s="109"/>
      <c r="K1551" s="109"/>
      <c r="L1551" s="8"/>
      <c r="M1551" s="110"/>
      <c r="N1551" s="110"/>
      <c r="O1551" s="103"/>
      <c r="P1551" s="103"/>
      <c r="Q1551" s="11"/>
      <c r="R1551" s="30"/>
      <c r="S1551" s="8"/>
      <c r="T1551" s="113"/>
      <c r="U1551" s="111"/>
      <c r="V1551" s="111"/>
      <c r="W1551" s="110"/>
      <c r="X1551" s="103"/>
      <c r="Y1551" s="103"/>
      <c r="Z1551" s="114"/>
      <c r="AA1551" s="10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4"/>
      <c r="DR1551" s="1"/>
      <c r="DS1551" s="1"/>
      <c r="DT1551" s="1"/>
      <c r="DU1551" s="1"/>
      <c r="DV1551" s="1"/>
      <c r="DW1551" s="1"/>
    </row>
    <row r="1552" spans="1:127" ht="12.75" x14ac:dyDescent="0.2">
      <c r="A1552" s="102"/>
      <c r="B1552" s="103"/>
      <c r="C1552" s="103"/>
      <c r="D1552" s="104"/>
      <c r="E1552" s="105"/>
      <c r="F1552" s="106"/>
      <c r="G1552" s="107"/>
      <c r="H1552" s="108"/>
      <c r="I1552" s="108"/>
      <c r="J1552" s="109"/>
      <c r="K1552" s="109"/>
      <c r="L1552" s="8"/>
      <c r="M1552" s="110"/>
      <c r="N1552" s="110"/>
      <c r="O1552" s="103"/>
      <c r="P1552" s="103"/>
      <c r="Q1552" s="11"/>
      <c r="R1552" s="30"/>
      <c r="S1552" s="8"/>
      <c r="T1552" s="113"/>
      <c r="U1552" s="111"/>
      <c r="V1552" s="111"/>
      <c r="W1552" s="110"/>
      <c r="X1552" s="103"/>
      <c r="Y1552" s="103"/>
      <c r="Z1552" s="114"/>
      <c r="AA1552" s="10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4"/>
      <c r="DR1552" s="1"/>
      <c r="DS1552" s="1"/>
      <c r="DT1552" s="1"/>
      <c r="DU1552" s="1"/>
      <c r="DV1552" s="1"/>
      <c r="DW1552" s="1"/>
    </row>
    <row r="1553" spans="1:127" ht="12.75" x14ac:dyDescent="0.2">
      <c r="A1553" s="102"/>
      <c r="B1553" s="103"/>
      <c r="C1553" s="103"/>
      <c r="D1553" s="104"/>
      <c r="E1553" s="105"/>
      <c r="F1553" s="106"/>
      <c r="G1553" s="107"/>
      <c r="H1553" s="108"/>
      <c r="I1553" s="108"/>
      <c r="J1553" s="109"/>
      <c r="K1553" s="109"/>
      <c r="L1553" s="8"/>
      <c r="M1553" s="110"/>
      <c r="N1553" s="110"/>
      <c r="O1553" s="103"/>
      <c r="P1553" s="103"/>
      <c r="Q1553" s="11"/>
      <c r="R1553" s="30"/>
      <c r="S1553" s="8"/>
      <c r="T1553" s="113"/>
      <c r="U1553" s="111"/>
      <c r="V1553" s="111"/>
      <c r="W1553" s="110"/>
      <c r="X1553" s="103"/>
      <c r="Y1553" s="103"/>
      <c r="Z1553" s="114"/>
      <c r="AA1553" s="10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4"/>
      <c r="DR1553" s="1"/>
      <c r="DS1553" s="1"/>
      <c r="DT1553" s="1"/>
      <c r="DU1553" s="1"/>
      <c r="DV1553" s="1"/>
      <c r="DW1553" s="1"/>
    </row>
    <row r="1554" spans="1:127" ht="12.75" x14ac:dyDescent="0.2">
      <c r="A1554" s="102"/>
      <c r="B1554" s="103"/>
      <c r="C1554" s="103"/>
      <c r="D1554" s="104"/>
      <c r="E1554" s="105"/>
      <c r="F1554" s="106"/>
      <c r="G1554" s="107"/>
      <c r="H1554" s="108"/>
      <c r="I1554" s="108"/>
      <c r="J1554" s="109"/>
      <c r="K1554" s="109"/>
      <c r="L1554" s="8"/>
      <c r="M1554" s="110"/>
      <c r="N1554" s="110"/>
      <c r="O1554" s="103"/>
      <c r="P1554" s="103"/>
      <c r="Q1554" s="11"/>
      <c r="R1554" s="30"/>
      <c r="S1554" s="8"/>
      <c r="T1554" s="113"/>
      <c r="U1554" s="111"/>
      <c r="V1554" s="111"/>
      <c r="W1554" s="110"/>
      <c r="X1554" s="103"/>
      <c r="Y1554" s="103"/>
      <c r="Z1554" s="114"/>
      <c r="AA1554" s="10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4"/>
      <c r="DR1554" s="1"/>
      <c r="DS1554" s="1"/>
      <c r="DT1554" s="1"/>
      <c r="DU1554" s="1"/>
      <c r="DV1554" s="1"/>
      <c r="DW1554" s="1"/>
    </row>
    <row r="1555" spans="1:127" ht="12.75" x14ac:dyDescent="0.2">
      <c r="A1555" s="102"/>
      <c r="B1555" s="103"/>
      <c r="C1555" s="103"/>
      <c r="D1555" s="104"/>
      <c r="E1555" s="105"/>
      <c r="F1555" s="106"/>
      <c r="G1555" s="107"/>
      <c r="H1555" s="108"/>
      <c r="I1555" s="108"/>
      <c r="J1555" s="109"/>
      <c r="K1555" s="109"/>
      <c r="L1555" s="8"/>
      <c r="M1555" s="110"/>
      <c r="N1555" s="110"/>
      <c r="O1555" s="103"/>
      <c r="P1555" s="103"/>
      <c r="Q1555" s="11"/>
      <c r="R1555" s="30"/>
      <c r="S1555" s="8"/>
      <c r="T1555" s="113"/>
      <c r="U1555" s="111"/>
      <c r="V1555" s="111"/>
      <c r="W1555" s="110"/>
      <c r="X1555" s="103"/>
      <c r="Y1555" s="103"/>
      <c r="Z1555" s="114"/>
      <c r="AA1555" s="10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4"/>
      <c r="DR1555" s="1"/>
      <c r="DS1555" s="1"/>
      <c r="DT1555" s="1"/>
      <c r="DU1555" s="1"/>
      <c r="DV1555" s="1"/>
      <c r="DW1555" s="1"/>
    </row>
    <row r="1556" spans="1:127" ht="12.75" x14ac:dyDescent="0.2">
      <c r="A1556" s="102"/>
      <c r="B1556" s="103"/>
      <c r="C1556" s="103"/>
      <c r="D1556" s="104"/>
      <c r="E1556" s="105"/>
      <c r="F1556" s="106"/>
      <c r="G1556" s="107"/>
      <c r="H1556" s="108"/>
      <c r="I1556" s="108"/>
      <c r="J1556" s="109"/>
      <c r="K1556" s="109"/>
      <c r="L1556" s="8"/>
      <c r="M1556" s="110"/>
      <c r="N1556" s="110"/>
      <c r="O1556" s="103"/>
      <c r="P1556" s="103"/>
      <c r="Q1556" s="11"/>
      <c r="R1556" s="30"/>
      <c r="S1556" s="8"/>
      <c r="T1556" s="113"/>
      <c r="U1556" s="111"/>
      <c r="V1556" s="111"/>
      <c r="W1556" s="110"/>
      <c r="X1556" s="103"/>
      <c r="Y1556" s="103"/>
      <c r="Z1556" s="114"/>
      <c r="AA1556" s="10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4"/>
      <c r="DR1556" s="1"/>
      <c r="DS1556" s="1"/>
      <c r="DT1556" s="1"/>
      <c r="DU1556" s="1"/>
      <c r="DV1556" s="1"/>
      <c r="DW1556" s="1"/>
    </row>
    <row r="1557" spans="1:127" ht="12.75" x14ac:dyDescent="0.2">
      <c r="A1557" s="102"/>
      <c r="B1557" s="103"/>
      <c r="C1557" s="103"/>
      <c r="D1557" s="104"/>
      <c r="E1557" s="105"/>
      <c r="F1557" s="106"/>
      <c r="G1557" s="107"/>
      <c r="H1557" s="108"/>
      <c r="I1557" s="108"/>
      <c r="J1557" s="109"/>
      <c r="K1557" s="109"/>
      <c r="L1557" s="8"/>
      <c r="M1557" s="110"/>
      <c r="N1557" s="110"/>
      <c r="O1557" s="103"/>
      <c r="P1557" s="103"/>
      <c r="Q1557" s="11"/>
      <c r="R1557" s="30"/>
      <c r="S1557" s="8"/>
      <c r="T1557" s="113"/>
      <c r="U1557" s="111"/>
      <c r="V1557" s="111"/>
      <c r="W1557" s="110"/>
      <c r="X1557" s="103"/>
      <c r="Y1557" s="103"/>
      <c r="Z1557" s="114"/>
      <c r="AA1557" s="10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4"/>
      <c r="DR1557" s="1"/>
      <c r="DS1557" s="1"/>
      <c r="DT1557" s="1"/>
      <c r="DU1557" s="1"/>
      <c r="DV1557" s="1"/>
      <c r="DW1557" s="1"/>
    </row>
    <row r="1558" spans="1:127" ht="12.75" x14ac:dyDescent="0.2">
      <c r="A1558" s="102"/>
      <c r="B1558" s="103"/>
      <c r="C1558" s="103"/>
      <c r="D1558" s="104"/>
      <c r="E1558" s="105"/>
      <c r="F1558" s="106"/>
      <c r="G1558" s="107"/>
      <c r="H1558" s="108"/>
      <c r="I1558" s="108"/>
      <c r="J1558" s="109"/>
      <c r="K1558" s="109"/>
      <c r="L1558" s="8"/>
      <c r="M1558" s="110"/>
      <c r="N1558" s="110"/>
      <c r="O1558" s="103"/>
      <c r="P1558" s="103"/>
      <c r="Q1558" s="11"/>
      <c r="R1558" s="30"/>
      <c r="S1558" s="8"/>
      <c r="T1558" s="113"/>
      <c r="U1558" s="111"/>
      <c r="V1558" s="111"/>
      <c r="W1558" s="110"/>
      <c r="X1558" s="103"/>
      <c r="Y1558" s="103"/>
      <c r="Z1558" s="114"/>
      <c r="AA1558" s="10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4"/>
      <c r="DR1558" s="1"/>
      <c r="DS1558" s="1"/>
      <c r="DT1558" s="1"/>
      <c r="DU1558" s="1"/>
      <c r="DV1558" s="1"/>
      <c r="DW1558" s="1"/>
    </row>
    <row r="1559" spans="1:127" ht="12.75" x14ac:dyDescent="0.2">
      <c r="A1559" s="102"/>
      <c r="B1559" s="103"/>
      <c r="C1559" s="103"/>
      <c r="D1559" s="104"/>
      <c r="E1559" s="105"/>
      <c r="F1559" s="106"/>
      <c r="G1559" s="107"/>
      <c r="H1559" s="108"/>
      <c r="I1559" s="108"/>
      <c r="J1559" s="109"/>
      <c r="K1559" s="109"/>
      <c r="L1559" s="8"/>
      <c r="M1559" s="110"/>
      <c r="N1559" s="110"/>
      <c r="O1559" s="103"/>
      <c r="P1559" s="103"/>
      <c r="Q1559" s="11"/>
      <c r="R1559" s="30"/>
      <c r="S1559" s="8"/>
      <c r="T1559" s="113"/>
      <c r="U1559" s="111"/>
      <c r="V1559" s="111"/>
      <c r="W1559" s="110"/>
      <c r="X1559" s="103"/>
      <c r="Y1559" s="103"/>
      <c r="Z1559" s="114"/>
      <c r="AA1559" s="10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4"/>
      <c r="DR1559" s="1"/>
      <c r="DS1559" s="1"/>
      <c r="DT1559" s="1"/>
      <c r="DU1559" s="1"/>
      <c r="DV1559" s="1"/>
      <c r="DW1559" s="1"/>
    </row>
    <row r="1560" spans="1:127" ht="12.75" x14ac:dyDescent="0.2">
      <c r="A1560" s="102"/>
      <c r="B1560" s="103"/>
      <c r="C1560" s="103"/>
      <c r="D1560" s="104"/>
      <c r="E1560" s="105"/>
      <c r="F1560" s="106"/>
      <c r="G1560" s="107"/>
      <c r="H1560" s="108"/>
      <c r="I1560" s="108"/>
      <c r="J1560" s="109"/>
      <c r="K1560" s="109"/>
      <c r="L1560" s="8"/>
      <c r="M1560" s="110"/>
      <c r="N1560" s="110"/>
      <c r="O1560" s="103"/>
      <c r="P1560" s="103"/>
      <c r="Q1560" s="11"/>
      <c r="R1560" s="30"/>
      <c r="S1560" s="8"/>
      <c r="T1560" s="113"/>
      <c r="U1560" s="111"/>
      <c r="V1560" s="111"/>
      <c r="W1560" s="110"/>
      <c r="X1560" s="103"/>
      <c r="Y1560" s="103"/>
      <c r="Z1560" s="114"/>
      <c r="AA1560" s="10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4"/>
      <c r="DR1560" s="1"/>
      <c r="DS1560" s="1"/>
      <c r="DT1560" s="1"/>
      <c r="DU1560" s="1"/>
      <c r="DV1560" s="1"/>
      <c r="DW1560" s="1"/>
    </row>
    <row r="1561" spans="1:127" ht="12.75" x14ac:dyDescent="0.2">
      <c r="A1561" s="102"/>
      <c r="B1561" s="103"/>
      <c r="C1561" s="103"/>
      <c r="D1561" s="104"/>
      <c r="E1561" s="105"/>
      <c r="F1561" s="106"/>
      <c r="G1561" s="107"/>
      <c r="H1561" s="108"/>
      <c r="I1561" s="108"/>
      <c r="J1561" s="109"/>
      <c r="K1561" s="109"/>
      <c r="L1561" s="8"/>
      <c r="M1561" s="110"/>
      <c r="N1561" s="110"/>
      <c r="O1561" s="103"/>
      <c r="P1561" s="103"/>
      <c r="Q1561" s="11"/>
      <c r="R1561" s="30"/>
      <c r="S1561" s="8"/>
      <c r="T1561" s="113"/>
      <c r="U1561" s="111"/>
      <c r="V1561" s="111"/>
      <c r="W1561" s="110"/>
      <c r="X1561" s="103"/>
      <c r="Y1561" s="103"/>
      <c r="Z1561" s="114"/>
      <c r="AA1561" s="10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4"/>
      <c r="DR1561" s="1"/>
      <c r="DS1561" s="1"/>
      <c r="DT1561" s="1"/>
      <c r="DU1561" s="1"/>
      <c r="DV1561" s="1"/>
      <c r="DW1561" s="1"/>
    </row>
    <row r="1562" spans="1:127" ht="12.75" x14ac:dyDescent="0.2">
      <c r="A1562" s="102"/>
      <c r="B1562" s="103"/>
      <c r="C1562" s="103"/>
      <c r="D1562" s="104"/>
      <c r="E1562" s="105"/>
      <c r="F1562" s="106"/>
      <c r="G1562" s="107"/>
      <c r="H1562" s="108"/>
      <c r="I1562" s="108"/>
      <c r="J1562" s="109"/>
      <c r="K1562" s="109"/>
      <c r="L1562" s="8"/>
      <c r="M1562" s="110"/>
      <c r="N1562" s="110"/>
      <c r="O1562" s="103"/>
      <c r="P1562" s="103"/>
      <c r="Q1562" s="11"/>
      <c r="R1562" s="30"/>
      <c r="S1562" s="8"/>
      <c r="T1562" s="113"/>
      <c r="U1562" s="111"/>
      <c r="V1562" s="111"/>
      <c r="W1562" s="110"/>
      <c r="X1562" s="103"/>
      <c r="Y1562" s="103"/>
      <c r="Z1562" s="114"/>
      <c r="AA1562" s="10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4"/>
      <c r="DR1562" s="1"/>
      <c r="DS1562" s="1"/>
      <c r="DT1562" s="1"/>
      <c r="DU1562" s="1"/>
      <c r="DV1562" s="1"/>
      <c r="DW1562" s="1"/>
    </row>
    <row r="1563" spans="1:127" ht="12.75" x14ac:dyDescent="0.2">
      <c r="A1563" s="102"/>
      <c r="B1563" s="103"/>
      <c r="C1563" s="103"/>
      <c r="D1563" s="104"/>
      <c r="E1563" s="105"/>
      <c r="F1563" s="106"/>
      <c r="G1563" s="107"/>
      <c r="H1563" s="108"/>
      <c r="I1563" s="108"/>
      <c r="J1563" s="109"/>
      <c r="K1563" s="109"/>
      <c r="L1563" s="8"/>
      <c r="M1563" s="110"/>
      <c r="N1563" s="110"/>
      <c r="O1563" s="103"/>
      <c r="P1563" s="103"/>
      <c r="Q1563" s="11"/>
      <c r="R1563" s="30"/>
      <c r="S1563" s="8"/>
      <c r="T1563" s="113"/>
      <c r="U1563" s="111"/>
      <c r="V1563" s="111"/>
      <c r="W1563" s="110"/>
      <c r="X1563" s="103"/>
      <c r="Y1563" s="103"/>
      <c r="Z1563" s="114"/>
      <c r="AA1563" s="10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4"/>
      <c r="DR1563" s="1"/>
      <c r="DS1563" s="1"/>
      <c r="DT1563" s="1"/>
      <c r="DU1563" s="1"/>
      <c r="DV1563" s="1"/>
      <c r="DW1563" s="1"/>
    </row>
    <row r="1564" spans="1:127" ht="12.75" x14ac:dyDescent="0.2">
      <c r="A1564" s="102"/>
      <c r="B1564" s="103"/>
      <c r="C1564" s="103"/>
      <c r="D1564" s="104"/>
      <c r="E1564" s="105"/>
      <c r="F1564" s="106"/>
      <c r="G1564" s="107"/>
      <c r="H1564" s="108"/>
      <c r="I1564" s="108"/>
      <c r="J1564" s="109"/>
      <c r="K1564" s="109"/>
      <c r="L1564" s="8"/>
      <c r="M1564" s="110"/>
      <c r="N1564" s="110"/>
      <c r="O1564" s="103"/>
      <c r="P1564" s="103"/>
      <c r="Q1564" s="11"/>
      <c r="R1564" s="30"/>
      <c r="S1564" s="8"/>
      <c r="T1564" s="113"/>
      <c r="U1564" s="111"/>
      <c r="V1564" s="111"/>
      <c r="W1564" s="110"/>
      <c r="X1564" s="103"/>
      <c r="Y1564" s="103"/>
      <c r="Z1564" s="114"/>
      <c r="AA1564" s="10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4"/>
      <c r="DR1564" s="1"/>
      <c r="DS1564" s="1"/>
      <c r="DT1564" s="1"/>
      <c r="DU1564" s="1"/>
      <c r="DV1564" s="1"/>
      <c r="DW1564" s="1"/>
    </row>
    <row r="1565" spans="1:127" ht="12.75" x14ac:dyDescent="0.2">
      <c r="A1565" s="102"/>
      <c r="B1565" s="103"/>
      <c r="C1565" s="103"/>
      <c r="D1565" s="104"/>
      <c r="E1565" s="105"/>
      <c r="F1565" s="106"/>
      <c r="G1565" s="107"/>
      <c r="H1565" s="108"/>
      <c r="I1565" s="108"/>
      <c r="J1565" s="109"/>
      <c r="K1565" s="109"/>
      <c r="L1565" s="8"/>
      <c r="M1565" s="110"/>
      <c r="N1565" s="110"/>
      <c r="O1565" s="103"/>
      <c r="P1565" s="103"/>
      <c r="Q1565" s="11"/>
      <c r="R1565" s="30"/>
      <c r="S1565" s="8"/>
      <c r="T1565" s="113"/>
      <c r="U1565" s="111"/>
      <c r="V1565" s="111"/>
      <c r="W1565" s="110"/>
      <c r="X1565" s="103"/>
      <c r="Y1565" s="103"/>
      <c r="Z1565" s="114"/>
      <c r="AA1565" s="10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4"/>
      <c r="DR1565" s="1"/>
      <c r="DS1565" s="1"/>
      <c r="DT1565" s="1"/>
      <c r="DU1565" s="1"/>
      <c r="DV1565" s="1"/>
      <c r="DW1565" s="1"/>
    </row>
    <row r="1566" spans="1:127" ht="12.75" x14ac:dyDescent="0.2">
      <c r="A1566" s="102"/>
      <c r="B1566" s="103"/>
      <c r="C1566" s="103"/>
      <c r="D1566" s="104"/>
      <c r="E1566" s="105"/>
      <c r="F1566" s="106"/>
      <c r="G1566" s="107"/>
      <c r="H1566" s="108"/>
      <c r="I1566" s="108"/>
      <c r="J1566" s="109"/>
      <c r="K1566" s="109"/>
      <c r="L1566" s="8"/>
      <c r="M1566" s="110"/>
      <c r="N1566" s="110"/>
      <c r="O1566" s="103"/>
      <c r="P1566" s="103"/>
      <c r="Q1566" s="11"/>
      <c r="R1566" s="30"/>
      <c r="S1566" s="8"/>
      <c r="T1566" s="113"/>
      <c r="U1566" s="111"/>
      <c r="V1566" s="111"/>
      <c r="W1566" s="110"/>
      <c r="X1566" s="103"/>
      <c r="Y1566" s="103"/>
      <c r="Z1566" s="114"/>
      <c r="AA1566" s="10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4"/>
      <c r="DR1566" s="1"/>
      <c r="DS1566" s="1"/>
      <c r="DT1566" s="1"/>
      <c r="DU1566" s="1"/>
      <c r="DV1566" s="1"/>
      <c r="DW1566" s="1"/>
    </row>
    <row r="1567" spans="1:127" ht="12.75" x14ac:dyDescent="0.2">
      <c r="A1567" s="102"/>
      <c r="B1567" s="103"/>
      <c r="C1567" s="103"/>
      <c r="D1567" s="104"/>
      <c r="E1567" s="105"/>
      <c r="F1567" s="106"/>
      <c r="G1567" s="107"/>
      <c r="H1567" s="108"/>
      <c r="I1567" s="108"/>
      <c r="J1567" s="109"/>
      <c r="K1567" s="109"/>
      <c r="L1567" s="8"/>
      <c r="M1567" s="110"/>
      <c r="N1567" s="110"/>
      <c r="O1567" s="103"/>
      <c r="P1567" s="103"/>
      <c r="Q1567" s="11"/>
      <c r="R1567" s="30"/>
      <c r="S1567" s="8"/>
      <c r="T1567" s="113"/>
      <c r="U1567" s="111"/>
      <c r="V1567" s="111"/>
      <c r="W1567" s="110"/>
      <c r="X1567" s="103"/>
      <c r="Y1567" s="103"/>
      <c r="Z1567" s="114"/>
      <c r="AA1567" s="10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4"/>
      <c r="DR1567" s="1"/>
      <c r="DS1567" s="1"/>
      <c r="DT1567" s="1"/>
      <c r="DU1567" s="1"/>
      <c r="DV1567" s="1"/>
      <c r="DW1567" s="1"/>
    </row>
    <row r="1568" spans="1:127" ht="12.75" x14ac:dyDescent="0.2">
      <c r="A1568" s="102"/>
      <c r="B1568" s="103"/>
      <c r="C1568" s="103"/>
      <c r="D1568" s="104"/>
      <c r="E1568" s="105"/>
      <c r="F1568" s="106"/>
      <c r="G1568" s="107"/>
      <c r="H1568" s="108"/>
      <c r="I1568" s="108"/>
      <c r="J1568" s="109"/>
      <c r="K1568" s="109"/>
      <c r="L1568" s="8"/>
      <c r="M1568" s="110"/>
      <c r="N1568" s="110"/>
      <c r="O1568" s="103"/>
      <c r="P1568" s="103"/>
      <c r="Q1568" s="11"/>
      <c r="R1568" s="30"/>
      <c r="S1568" s="8"/>
      <c r="T1568" s="113"/>
      <c r="U1568" s="111"/>
      <c r="V1568" s="111"/>
      <c r="W1568" s="110"/>
      <c r="X1568" s="103"/>
      <c r="Y1568" s="103"/>
      <c r="Z1568" s="114"/>
      <c r="AA1568" s="10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4"/>
      <c r="DR1568" s="1"/>
      <c r="DS1568" s="1"/>
      <c r="DT1568" s="1"/>
      <c r="DU1568" s="1"/>
      <c r="DV1568" s="1"/>
      <c r="DW1568" s="1"/>
    </row>
    <row r="1569" spans="1:127" ht="12.75" x14ac:dyDescent="0.2">
      <c r="A1569" s="102"/>
      <c r="B1569" s="103"/>
      <c r="C1569" s="103"/>
      <c r="D1569" s="104"/>
      <c r="E1569" s="105"/>
      <c r="F1569" s="106"/>
      <c r="G1569" s="107"/>
      <c r="H1569" s="108"/>
      <c r="I1569" s="108"/>
      <c r="J1569" s="109"/>
      <c r="K1569" s="109"/>
      <c r="L1569" s="8"/>
      <c r="M1569" s="110"/>
      <c r="N1569" s="110"/>
      <c r="O1569" s="103"/>
      <c r="P1569" s="103"/>
      <c r="Q1569" s="11"/>
      <c r="R1569" s="30"/>
      <c r="S1569" s="8"/>
      <c r="T1569" s="113"/>
      <c r="U1569" s="111"/>
      <c r="V1569" s="111"/>
      <c r="W1569" s="110"/>
      <c r="X1569" s="103"/>
      <c r="Y1569" s="103"/>
      <c r="Z1569" s="114"/>
      <c r="AA1569" s="10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4"/>
      <c r="DR1569" s="1"/>
      <c r="DS1569" s="1"/>
      <c r="DT1569" s="1"/>
      <c r="DU1569" s="1"/>
      <c r="DV1569" s="1"/>
      <c r="DW1569" s="1"/>
    </row>
    <row r="1570" spans="1:127" ht="12.75" x14ac:dyDescent="0.2">
      <c r="A1570" s="102"/>
      <c r="B1570" s="103"/>
      <c r="C1570" s="103"/>
      <c r="D1570" s="104"/>
      <c r="E1570" s="105"/>
      <c r="F1570" s="106"/>
      <c r="G1570" s="107"/>
      <c r="H1570" s="108"/>
      <c r="I1570" s="108"/>
      <c r="J1570" s="109"/>
      <c r="K1570" s="109"/>
      <c r="L1570" s="8"/>
      <c r="M1570" s="110"/>
      <c r="N1570" s="110"/>
      <c r="O1570" s="103"/>
      <c r="P1570" s="103"/>
      <c r="Q1570" s="11"/>
      <c r="R1570" s="30"/>
      <c r="S1570" s="8"/>
      <c r="T1570" s="113"/>
      <c r="U1570" s="111"/>
      <c r="V1570" s="111"/>
      <c r="W1570" s="110"/>
      <c r="X1570" s="103"/>
      <c r="Y1570" s="103"/>
      <c r="Z1570" s="114"/>
      <c r="AA1570" s="10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4"/>
      <c r="DR1570" s="1"/>
      <c r="DS1570" s="1"/>
      <c r="DT1570" s="1"/>
      <c r="DU1570" s="1"/>
      <c r="DV1570" s="1"/>
      <c r="DW1570" s="1"/>
    </row>
    <row r="1571" spans="1:127" ht="12.75" x14ac:dyDescent="0.2">
      <c r="A1571" s="102"/>
      <c r="B1571" s="103"/>
      <c r="C1571" s="103"/>
      <c r="D1571" s="104"/>
      <c r="E1571" s="105"/>
      <c r="F1571" s="106"/>
      <c r="G1571" s="107"/>
      <c r="H1571" s="108"/>
      <c r="I1571" s="108"/>
      <c r="J1571" s="109"/>
      <c r="K1571" s="109"/>
      <c r="L1571" s="8"/>
      <c r="M1571" s="110"/>
      <c r="N1571" s="110"/>
      <c r="O1571" s="103"/>
      <c r="P1571" s="103"/>
      <c r="Q1571" s="11"/>
      <c r="R1571" s="30"/>
      <c r="S1571" s="8"/>
      <c r="T1571" s="113"/>
      <c r="U1571" s="111"/>
      <c r="V1571" s="111"/>
      <c r="W1571" s="110"/>
      <c r="X1571" s="103"/>
      <c r="Y1571" s="103"/>
      <c r="Z1571" s="114"/>
      <c r="AA1571" s="10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4"/>
      <c r="DR1571" s="1"/>
      <c r="DS1571" s="1"/>
      <c r="DT1571" s="1"/>
      <c r="DU1571" s="1"/>
      <c r="DV1571" s="1"/>
      <c r="DW1571" s="1"/>
    </row>
    <row r="1572" spans="1:127" ht="12.75" x14ac:dyDescent="0.2">
      <c r="A1572" s="102"/>
      <c r="B1572" s="103"/>
      <c r="C1572" s="103"/>
      <c r="D1572" s="104"/>
      <c r="E1572" s="105"/>
      <c r="F1572" s="106"/>
      <c r="G1572" s="107"/>
      <c r="H1572" s="108"/>
      <c r="I1572" s="108"/>
      <c r="J1572" s="109"/>
      <c r="K1572" s="109"/>
      <c r="L1572" s="8"/>
      <c r="M1572" s="110"/>
      <c r="N1572" s="110"/>
      <c r="O1572" s="103"/>
      <c r="P1572" s="103"/>
      <c r="Q1572" s="11"/>
      <c r="R1572" s="30"/>
      <c r="S1572" s="8"/>
      <c r="T1572" s="113"/>
      <c r="U1572" s="111"/>
      <c r="V1572" s="111"/>
      <c r="W1572" s="110"/>
      <c r="X1572" s="103"/>
      <c r="Y1572" s="103"/>
      <c r="Z1572" s="114"/>
      <c r="AA1572" s="10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4"/>
      <c r="DR1572" s="1"/>
      <c r="DS1572" s="1"/>
      <c r="DT1572" s="1"/>
      <c r="DU1572" s="1"/>
      <c r="DV1572" s="1"/>
      <c r="DW1572" s="1"/>
    </row>
    <row r="1573" spans="1:127" ht="12.75" x14ac:dyDescent="0.2">
      <c r="A1573" s="102"/>
      <c r="B1573" s="103"/>
      <c r="C1573" s="103"/>
      <c r="D1573" s="104"/>
      <c r="E1573" s="105"/>
      <c r="F1573" s="106"/>
      <c r="G1573" s="107"/>
      <c r="H1573" s="108"/>
      <c r="I1573" s="108"/>
      <c r="J1573" s="109"/>
      <c r="K1573" s="109"/>
      <c r="L1573" s="8"/>
      <c r="M1573" s="110"/>
      <c r="N1573" s="110"/>
      <c r="O1573" s="103"/>
      <c r="P1573" s="103"/>
      <c r="Q1573" s="11"/>
      <c r="R1573" s="30"/>
      <c r="S1573" s="8"/>
      <c r="T1573" s="113"/>
      <c r="U1573" s="111"/>
      <c r="V1573" s="111"/>
      <c r="W1573" s="110"/>
      <c r="X1573" s="103"/>
      <c r="Y1573" s="103"/>
      <c r="Z1573" s="114"/>
      <c r="AA1573" s="10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4"/>
      <c r="DR1573" s="1"/>
      <c r="DS1573" s="1"/>
      <c r="DT1573" s="1"/>
      <c r="DU1573" s="1"/>
      <c r="DV1573" s="1"/>
      <c r="DW1573" s="1"/>
    </row>
    <row r="1574" spans="1:127" ht="12.75" x14ac:dyDescent="0.2">
      <c r="A1574" s="102"/>
      <c r="B1574" s="103"/>
      <c r="C1574" s="103"/>
      <c r="D1574" s="104"/>
      <c r="E1574" s="105"/>
      <c r="F1574" s="106"/>
      <c r="G1574" s="107"/>
      <c r="H1574" s="108"/>
      <c r="I1574" s="108"/>
      <c r="J1574" s="109"/>
      <c r="K1574" s="109"/>
      <c r="L1574" s="8"/>
      <c r="M1574" s="110"/>
      <c r="N1574" s="110"/>
      <c r="O1574" s="103"/>
      <c r="P1574" s="103"/>
      <c r="Q1574" s="11"/>
      <c r="R1574" s="30"/>
      <c r="S1574" s="8"/>
      <c r="T1574" s="113"/>
      <c r="U1574" s="111"/>
      <c r="V1574" s="111"/>
      <c r="W1574" s="110"/>
      <c r="X1574" s="103"/>
      <c r="Y1574" s="103"/>
      <c r="Z1574" s="114"/>
      <c r="AA1574" s="10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4"/>
      <c r="DR1574" s="1"/>
      <c r="DS1574" s="1"/>
      <c r="DT1574" s="1"/>
      <c r="DU1574" s="1"/>
      <c r="DV1574" s="1"/>
      <c r="DW1574" s="1"/>
    </row>
    <row r="1575" spans="1:127" ht="12.75" x14ac:dyDescent="0.2">
      <c r="A1575" s="102"/>
      <c r="B1575" s="103"/>
      <c r="C1575" s="103"/>
      <c r="D1575" s="104"/>
      <c r="E1575" s="105"/>
      <c r="F1575" s="106"/>
      <c r="G1575" s="107"/>
      <c r="H1575" s="108"/>
      <c r="I1575" s="108"/>
      <c r="J1575" s="109"/>
      <c r="K1575" s="109"/>
      <c r="L1575" s="8"/>
      <c r="M1575" s="110"/>
      <c r="N1575" s="110"/>
      <c r="O1575" s="103"/>
      <c r="P1575" s="103"/>
      <c r="Q1575" s="11"/>
      <c r="R1575" s="30"/>
      <c r="S1575" s="8"/>
      <c r="T1575" s="113"/>
      <c r="U1575" s="111"/>
      <c r="V1575" s="111"/>
      <c r="W1575" s="110"/>
      <c r="X1575" s="103"/>
      <c r="Y1575" s="103"/>
      <c r="Z1575" s="114"/>
      <c r="AA1575" s="10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4"/>
      <c r="DR1575" s="1"/>
      <c r="DS1575" s="1"/>
      <c r="DT1575" s="1"/>
      <c r="DU1575" s="1"/>
      <c r="DV1575" s="1"/>
      <c r="DW1575" s="1"/>
    </row>
    <row r="1576" spans="1:127" ht="12.75" x14ac:dyDescent="0.2">
      <c r="A1576" s="102"/>
      <c r="B1576" s="103"/>
      <c r="C1576" s="103"/>
      <c r="D1576" s="104"/>
      <c r="E1576" s="105"/>
      <c r="F1576" s="106"/>
      <c r="G1576" s="107"/>
      <c r="H1576" s="108"/>
      <c r="I1576" s="108"/>
      <c r="J1576" s="109"/>
      <c r="K1576" s="109"/>
      <c r="L1576" s="8"/>
      <c r="M1576" s="110"/>
      <c r="N1576" s="110"/>
      <c r="O1576" s="103"/>
      <c r="P1576" s="103"/>
      <c r="Q1576" s="11"/>
      <c r="R1576" s="30"/>
      <c r="S1576" s="8"/>
      <c r="T1576" s="113"/>
      <c r="U1576" s="111"/>
      <c r="V1576" s="111"/>
      <c r="W1576" s="110"/>
      <c r="X1576" s="103"/>
      <c r="Y1576" s="103"/>
      <c r="Z1576" s="114"/>
      <c r="AA1576" s="10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4"/>
      <c r="DR1576" s="1"/>
      <c r="DS1576" s="1"/>
      <c r="DT1576" s="1"/>
      <c r="DU1576" s="1"/>
      <c r="DV1576" s="1"/>
      <c r="DW1576" s="1"/>
    </row>
    <row r="1577" spans="1:127" ht="12.75" x14ac:dyDescent="0.2">
      <c r="A1577" s="102"/>
      <c r="B1577" s="103"/>
      <c r="C1577" s="103"/>
      <c r="D1577" s="104"/>
      <c r="E1577" s="105"/>
      <c r="F1577" s="106"/>
      <c r="G1577" s="107"/>
      <c r="H1577" s="108"/>
      <c r="I1577" s="108"/>
      <c r="J1577" s="109"/>
      <c r="K1577" s="109"/>
      <c r="L1577" s="8"/>
      <c r="M1577" s="110"/>
      <c r="N1577" s="110"/>
      <c r="O1577" s="103"/>
      <c r="P1577" s="103"/>
      <c r="Q1577" s="11"/>
      <c r="R1577" s="30"/>
      <c r="S1577" s="8"/>
      <c r="T1577" s="113"/>
      <c r="U1577" s="111"/>
      <c r="V1577" s="111"/>
      <c r="W1577" s="110"/>
      <c r="X1577" s="103"/>
      <c r="Y1577" s="103"/>
      <c r="Z1577" s="114"/>
      <c r="AA1577" s="10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4"/>
      <c r="DR1577" s="1"/>
      <c r="DS1577" s="1"/>
      <c r="DT1577" s="1"/>
      <c r="DU1577" s="1"/>
      <c r="DV1577" s="1"/>
      <c r="DW1577" s="1"/>
    </row>
    <row r="1578" spans="1:127" ht="12.75" x14ac:dyDescent="0.2">
      <c r="A1578" s="102"/>
      <c r="B1578" s="103"/>
      <c r="C1578" s="103"/>
      <c r="D1578" s="104"/>
      <c r="E1578" s="105"/>
      <c r="F1578" s="106"/>
      <c r="G1578" s="107"/>
      <c r="H1578" s="108"/>
      <c r="I1578" s="108"/>
      <c r="J1578" s="109"/>
      <c r="K1578" s="109"/>
      <c r="L1578" s="8"/>
      <c r="M1578" s="110"/>
      <c r="N1578" s="110"/>
      <c r="O1578" s="103"/>
      <c r="P1578" s="103"/>
      <c r="Q1578" s="11"/>
      <c r="R1578" s="30"/>
      <c r="S1578" s="8"/>
      <c r="T1578" s="113"/>
      <c r="U1578" s="111"/>
      <c r="V1578" s="111"/>
      <c r="W1578" s="110"/>
      <c r="X1578" s="103"/>
      <c r="Y1578" s="103"/>
      <c r="Z1578" s="114"/>
      <c r="AA1578" s="10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4"/>
      <c r="DR1578" s="1"/>
      <c r="DS1578" s="1"/>
      <c r="DT1578" s="1"/>
      <c r="DU1578" s="1"/>
      <c r="DV1578" s="1"/>
      <c r="DW1578" s="1"/>
    </row>
    <row r="1579" spans="1:127" ht="12.75" x14ac:dyDescent="0.2">
      <c r="A1579" s="102"/>
      <c r="B1579" s="103"/>
      <c r="C1579" s="103"/>
      <c r="D1579" s="104"/>
      <c r="E1579" s="105"/>
      <c r="F1579" s="106"/>
      <c r="G1579" s="107"/>
      <c r="H1579" s="108"/>
      <c r="I1579" s="108"/>
      <c r="J1579" s="109"/>
      <c r="K1579" s="109"/>
      <c r="L1579" s="8"/>
      <c r="M1579" s="110"/>
      <c r="N1579" s="110"/>
      <c r="O1579" s="103"/>
      <c r="P1579" s="103"/>
      <c r="Q1579" s="11"/>
      <c r="R1579" s="30"/>
      <c r="S1579" s="8"/>
      <c r="T1579" s="113"/>
      <c r="U1579" s="111"/>
      <c r="V1579" s="111"/>
      <c r="W1579" s="110"/>
      <c r="X1579" s="103"/>
      <c r="Y1579" s="103"/>
      <c r="Z1579" s="114"/>
      <c r="AA1579" s="10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4"/>
      <c r="DR1579" s="1"/>
      <c r="DS1579" s="1"/>
      <c r="DT1579" s="1"/>
      <c r="DU1579" s="1"/>
      <c r="DV1579" s="1"/>
      <c r="DW1579" s="1"/>
    </row>
    <row r="1580" spans="1:127" ht="12.75" x14ac:dyDescent="0.2">
      <c r="A1580" s="102"/>
      <c r="B1580" s="103"/>
      <c r="C1580" s="103"/>
      <c r="D1580" s="104"/>
      <c r="E1580" s="105"/>
      <c r="F1580" s="106"/>
      <c r="G1580" s="107"/>
      <c r="H1580" s="108"/>
      <c r="I1580" s="108"/>
      <c r="J1580" s="109"/>
      <c r="K1580" s="109"/>
      <c r="L1580" s="8"/>
      <c r="M1580" s="110"/>
      <c r="N1580" s="110"/>
      <c r="O1580" s="103"/>
      <c r="P1580" s="103"/>
      <c r="Q1580" s="11"/>
      <c r="R1580" s="30"/>
      <c r="S1580" s="8"/>
      <c r="T1580" s="113"/>
      <c r="U1580" s="111"/>
      <c r="V1580" s="111"/>
      <c r="W1580" s="110"/>
      <c r="X1580" s="103"/>
      <c r="Y1580" s="103"/>
      <c r="Z1580" s="114"/>
      <c r="AA1580" s="10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4"/>
      <c r="DR1580" s="1"/>
      <c r="DS1580" s="1"/>
      <c r="DT1580" s="1"/>
      <c r="DU1580" s="1"/>
      <c r="DV1580" s="1"/>
      <c r="DW1580" s="1"/>
    </row>
    <row r="1581" spans="1:127" ht="12.75" x14ac:dyDescent="0.2">
      <c r="A1581" s="102"/>
      <c r="B1581" s="103"/>
      <c r="C1581" s="103"/>
      <c r="D1581" s="104"/>
      <c r="E1581" s="105"/>
      <c r="F1581" s="106"/>
      <c r="G1581" s="107"/>
      <c r="H1581" s="108"/>
      <c r="I1581" s="108"/>
      <c r="J1581" s="109"/>
      <c r="K1581" s="109"/>
      <c r="L1581" s="8"/>
      <c r="M1581" s="110"/>
      <c r="N1581" s="110"/>
      <c r="O1581" s="103"/>
      <c r="P1581" s="103"/>
      <c r="Q1581" s="11"/>
      <c r="R1581" s="30"/>
      <c r="S1581" s="8"/>
      <c r="T1581" s="113"/>
      <c r="U1581" s="111"/>
      <c r="V1581" s="111"/>
      <c r="W1581" s="110"/>
      <c r="X1581" s="103"/>
      <c r="Y1581" s="103"/>
      <c r="Z1581" s="114"/>
      <c r="AA1581" s="10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4"/>
      <c r="DR1581" s="1"/>
      <c r="DS1581" s="1"/>
      <c r="DT1581" s="1"/>
      <c r="DU1581" s="1"/>
      <c r="DV1581" s="1"/>
      <c r="DW1581" s="1"/>
    </row>
    <row r="1582" spans="1:127" ht="12.75" x14ac:dyDescent="0.2">
      <c r="A1582" s="102"/>
      <c r="B1582" s="103"/>
      <c r="C1582" s="103"/>
      <c r="D1582" s="104"/>
      <c r="E1582" s="105"/>
      <c r="F1582" s="106"/>
      <c r="G1582" s="107"/>
      <c r="H1582" s="108"/>
      <c r="I1582" s="108"/>
      <c r="J1582" s="109"/>
      <c r="K1582" s="109"/>
      <c r="L1582" s="8"/>
      <c r="M1582" s="110"/>
      <c r="N1582" s="110"/>
      <c r="O1582" s="103"/>
      <c r="P1582" s="103"/>
      <c r="Q1582" s="11"/>
      <c r="R1582" s="30"/>
      <c r="S1582" s="8"/>
      <c r="T1582" s="113"/>
      <c r="U1582" s="111"/>
      <c r="V1582" s="111"/>
      <c r="W1582" s="110"/>
      <c r="X1582" s="103"/>
      <c r="Y1582" s="103"/>
      <c r="Z1582" s="114"/>
      <c r="AA1582" s="10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4"/>
      <c r="DR1582" s="1"/>
      <c r="DS1582" s="1"/>
      <c r="DT1582" s="1"/>
      <c r="DU1582" s="1"/>
      <c r="DV1582" s="1"/>
      <c r="DW1582" s="1"/>
    </row>
    <row r="1583" spans="1:127" ht="12.75" x14ac:dyDescent="0.2">
      <c r="A1583" s="102"/>
      <c r="B1583" s="103"/>
      <c r="C1583" s="103"/>
      <c r="D1583" s="104"/>
      <c r="E1583" s="105"/>
      <c r="F1583" s="106"/>
      <c r="G1583" s="107"/>
      <c r="H1583" s="108"/>
      <c r="I1583" s="108"/>
      <c r="J1583" s="109"/>
      <c r="K1583" s="109"/>
      <c r="L1583" s="8"/>
      <c r="M1583" s="110"/>
      <c r="N1583" s="110"/>
      <c r="O1583" s="103"/>
      <c r="P1583" s="103"/>
      <c r="Q1583" s="11"/>
      <c r="R1583" s="30"/>
      <c r="S1583" s="8"/>
      <c r="T1583" s="113"/>
      <c r="U1583" s="111"/>
      <c r="V1583" s="111"/>
      <c r="W1583" s="110"/>
      <c r="X1583" s="103"/>
      <c r="Y1583" s="103"/>
      <c r="Z1583" s="114"/>
      <c r="AA1583" s="10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4"/>
      <c r="DR1583" s="1"/>
      <c r="DS1583" s="1"/>
      <c r="DT1583" s="1"/>
      <c r="DU1583" s="1"/>
      <c r="DV1583" s="1"/>
      <c r="DW1583" s="1"/>
    </row>
    <row r="1584" spans="1:127" ht="12.75" x14ac:dyDescent="0.2">
      <c r="A1584" s="102"/>
      <c r="B1584" s="103"/>
      <c r="C1584" s="103"/>
      <c r="D1584" s="104"/>
      <c r="E1584" s="105"/>
      <c r="F1584" s="106"/>
      <c r="G1584" s="107"/>
      <c r="H1584" s="108"/>
      <c r="I1584" s="108"/>
      <c r="J1584" s="109"/>
      <c r="K1584" s="109"/>
      <c r="L1584" s="8"/>
      <c r="M1584" s="110"/>
      <c r="N1584" s="110"/>
      <c r="O1584" s="103"/>
      <c r="P1584" s="103"/>
      <c r="Q1584" s="11"/>
      <c r="R1584" s="30"/>
      <c r="S1584" s="8"/>
      <c r="T1584" s="113"/>
      <c r="U1584" s="111"/>
      <c r="V1584" s="111"/>
      <c r="W1584" s="110"/>
      <c r="X1584" s="103"/>
      <c r="Y1584" s="103"/>
      <c r="Z1584" s="114"/>
      <c r="AA1584" s="10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4"/>
      <c r="DR1584" s="1"/>
      <c r="DS1584" s="1"/>
      <c r="DT1584" s="1"/>
      <c r="DU1584" s="1"/>
      <c r="DV1584" s="1"/>
      <c r="DW1584" s="1"/>
    </row>
    <row r="1585" spans="1:127" ht="12.75" x14ac:dyDescent="0.2">
      <c r="A1585" s="102"/>
      <c r="B1585" s="103"/>
      <c r="C1585" s="103"/>
      <c r="D1585" s="104"/>
      <c r="E1585" s="105"/>
      <c r="F1585" s="106"/>
      <c r="G1585" s="107"/>
      <c r="H1585" s="108"/>
      <c r="I1585" s="108"/>
      <c r="J1585" s="109"/>
      <c r="K1585" s="109"/>
      <c r="L1585" s="8"/>
      <c r="M1585" s="110"/>
      <c r="N1585" s="110"/>
      <c r="O1585" s="103"/>
      <c r="P1585" s="103"/>
      <c r="Q1585" s="11"/>
      <c r="R1585" s="30"/>
      <c r="S1585" s="8"/>
      <c r="T1585" s="113"/>
      <c r="U1585" s="111"/>
      <c r="V1585" s="111"/>
      <c r="W1585" s="110"/>
      <c r="X1585" s="103"/>
      <c r="Y1585" s="103"/>
      <c r="Z1585" s="114"/>
      <c r="AA1585" s="10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4"/>
      <c r="DR1585" s="1"/>
      <c r="DS1585" s="1"/>
      <c r="DT1585" s="1"/>
      <c r="DU1585" s="1"/>
      <c r="DV1585" s="1"/>
      <c r="DW1585" s="1"/>
    </row>
    <row r="1586" spans="1:127" ht="12.75" x14ac:dyDescent="0.2">
      <c r="A1586" s="102"/>
      <c r="B1586" s="103"/>
      <c r="C1586" s="103"/>
      <c r="D1586" s="104"/>
      <c r="E1586" s="105"/>
      <c r="F1586" s="106"/>
      <c r="G1586" s="107"/>
      <c r="H1586" s="108"/>
      <c r="I1586" s="108"/>
      <c r="J1586" s="109"/>
      <c r="K1586" s="109"/>
      <c r="L1586" s="8"/>
      <c r="M1586" s="110"/>
      <c r="N1586" s="110"/>
      <c r="O1586" s="103"/>
      <c r="P1586" s="103"/>
      <c r="Q1586" s="11"/>
      <c r="R1586" s="30"/>
      <c r="S1586" s="8"/>
      <c r="T1586" s="113"/>
      <c r="U1586" s="111"/>
      <c r="V1586" s="111"/>
      <c r="W1586" s="110"/>
      <c r="X1586" s="103"/>
      <c r="Y1586" s="103"/>
      <c r="Z1586" s="114"/>
      <c r="AA1586" s="10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4"/>
      <c r="DR1586" s="1"/>
      <c r="DS1586" s="1"/>
      <c r="DT1586" s="1"/>
      <c r="DU1586" s="1"/>
      <c r="DV1586" s="1"/>
      <c r="DW1586" s="1"/>
    </row>
    <row r="1587" spans="1:127" ht="12.75" x14ac:dyDescent="0.2">
      <c r="A1587" s="102"/>
      <c r="B1587" s="103"/>
      <c r="C1587" s="103"/>
      <c r="D1587" s="104"/>
      <c r="E1587" s="105"/>
      <c r="F1587" s="106"/>
      <c r="G1587" s="107"/>
      <c r="H1587" s="108"/>
      <c r="I1587" s="108"/>
      <c r="J1587" s="109"/>
      <c r="K1587" s="109"/>
      <c r="L1587" s="8"/>
      <c r="M1587" s="110"/>
      <c r="N1587" s="110"/>
      <c r="O1587" s="103"/>
      <c r="P1587" s="103"/>
      <c r="Q1587" s="11"/>
      <c r="R1587" s="30"/>
      <c r="S1587" s="8"/>
      <c r="T1587" s="113"/>
      <c r="U1587" s="111"/>
      <c r="V1587" s="111"/>
      <c r="W1587" s="110"/>
      <c r="X1587" s="103"/>
      <c r="Y1587" s="103"/>
      <c r="Z1587" s="114"/>
      <c r="AA1587" s="10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4"/>
      <c r="DR1587" s="1"/>
      <c r="DS1587" s="1"/>
      <c r="DT1587" s="1"/>
      <c r="DU1587" s="1"/>
      <c r="DV1587" s="1"/>
      <c r="DW1587" s="1"/>
    </row>
    <row r="1588" spans="1:127" ht="12.75" x14ac:dyDescent="0.2">
      <c r="A1588" s="102"/>
      <c r="B1588" s="103"/>
      <c r="C1588" s="103"/>
      <c r="D1588" s="104"/>
      <c r="E1588" s="105"/>
      <c r="F1588" s="106"/>
      <c r="G1588" s="107"/>
      <c r="H1588" s="108"/>
      <c r="I1588" s="108"/>
      <c r="J1588" s="109"/>
      <c r="K1588" s="109"/>
      <c r="L1588" s="8"/>
      <c r="M1588" s="110"/>
      <c r="N1588" s="110"/>
      <c r="O1588" s="103"/>
      <c r="P1588" s="103"/>
      <c r="Q1588" s="11"/>
      <c r="R1588" s="30"/>
      <c r="S1588" s="8"/>
      <c r="T1588" s="113"/>
      <c r="U1588" s="111"/>
      <c r="V1588" s="111"/>
      <c r="W1588" s="110"/>
      <c r="X1588" s="103"/>
      <c r="Y1588" s="103"/>
      <c r="Z1588" s="114"/>
      <c r="AA1588" s="10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4"/>
      <c r="DR1588" s="1"/>
      <c r="DS1588" s="1"/>
      <c r="DT1588" s="1"/>
      <c r="DU1588" s="1"/>
      <c r="DV1588" s="1"/>
      <c r="DW1588" s="1"/>
    </row>
    <row r="1589" spans="1:127" ht="12.75" x14ac:dyDescent="0.2">
      <c r="A1589" s="102"/>
      <c r="B1589" s="103"/>
      <c r="C1589" s="103"/>
      <c r="D1589" s="104"/>
      <c r="E1589" s="105"/>
      <c r="F1589" s="106"/>
      <c r="G1589" s="107"/>
      <c r="H1589" s="108"/>
      <c r="I1589" s="108"/>
      <c r="J1589" s="109"/>
      <c r="K1589" s="109"/>
      <c r="L1589" s="8"/>
      <c r="M1589" s="110"/>
      <c r="N1589" s="110"/>
      <c r="O1589" s="103"/>
      <c r="P1589" s="103"/>
      <c r="Q1589" s="11"/>
      <c r="R1589" s="30"/>
      <c r="S1589" s="8"/>
      <c r="T1589" s="113"/>
      <c r="U1589" s="111"/>
      <c r="V1589" s="111"/>
      <c r="W1589" s="110"/>
      <c r="X1589" s="103"/>
      <c r="Y1589" s="103"/>
      <c r="Z1589" s="114"/>
      <c r="AA1589" s="10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4"/>
      <c r="DR1589" s="1"/>
      <c r="DS1589" s="1"/>
      <c r="DT1589" s="1"/>
      <c r="DU1589" s="1"/>
      <c r="DV1589" s="1"/>
      <c r="DW1589" s="1"/>
    </row>
    <row r="1590" spans="1:127" ht="12.75" x14ac:dyDescent="0.2">
      <c r="A1590" s="102"/>
      <c r="B1590" s="103"/>
      <c r="C1590" s="103"/>
      <c r="D1590" s="104"/>
      <c r="E1590" s="105"/>
      <c r="F1590" s="106"/>
      <c r="G1590" s="107"/>
      <c r="H1590" s="108"/>
      <c r="I1590" s="108"/>
      <c r="J1590" s="109"/>
      <c r="K1590" s="109"/>
      <c r="L1590" s="8"/>
      <c r="M1590" s="110"/>
      <c r="N1590" s="110"/>
      <c r="O1590" s="103"/>
      <c r="P1590" s="103"/>
      <c r="Q1590" s="11"/>
      <c r="R1590" s="30"/>
      <c r="S1590" s="8"/>
      <c r="T1590" s="113"/>
      <c r="U1590" s="111"/>
      <c r="V1590" s="111"/>
      <c r="W1590" s="110"/>
      <c r="X1590" s="103"/>
      <c r="Y1590" s="103"/>
      <c r="Z1590" s="114"/>
      <c r="AA1590" s="10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4"/>
      <c r="DR1590" s="1"/>
      <c r="DS1590" s="1"/>
      <c r="DT1590" s="1"/>
      <c r="DU1590" s="1"/>
      <c r="DV1590" s="1"/>
      <c r="DW1590" s="1"/>
    </row>
    <row r="1591" spans="1:127" ht="12.75" x14ac:dyDescent="0.2">
      <c r="A1591" s="102"/>
      <c r="B1591" s="103"/>
      <c r="C1591" s="103"/>
      <c r="D1591" s="104"/>
      <c r="E1591" s="105"/>
      <c r="F1591" s="106"/>
      <c r="G1591" s="107"/>
      <c r="H1591" s="108"/>
      <c r="I1591" s="108"/>
      <c r="J1591" s="109"/>
      <c r="K1591" s="109"/>
      <c r="L1591" s="8"/>
      <c r="M1591" s="110"/>
      <c r="N1591" s="110"/>
      <c r="O1591" s="103"/>
      <c r="P1591" s="103"/>
      <c r="Q1591" s="11"/>
      <c r="R1591" s="30"/>
      <c r="S1591" s="8"/>
      <c r="T1591" s="113"/>
      <c r="U1591" s="111"/>
      <c r="V1591" s="111"/>
      <c r="W1591" s="110"/>
      <c r="X1591" s="103"/>
      <c r="Y1591" s="103"/>
      <c r="Z1591" s="114"/>
      <c r="AA1591" s="10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4"/>
      <c r="DR1591" s="1"/>
      <c r="DS1591" s="1"/>
      <c r="DT1591" s="1"/>
      <c r="DU1591" s="1"/>
      <c r="DV1591" s="1"/>
      <c r="DW1591" s="1"/>
    </row>
    <row r="1592" spans="1:127" ht="12.75" x14ac:dyDescent="0.2">
      <c r="A1592" s="102"/>
      <c r="B1592" s="103"/>
      <c r="C1592" s="103"/>
      <c r="D1592" s="104"/>
      <c r="E1592" s="105"/>
      <c r="F1592" s="106"/>
      <c r="G1592" s="107"/>
      <c r="H1592" s="108"/>
      <c r="I1592" s="108"/>
      <c r="J1592" s="109"/>
      <c r="K1592" s="109"/>
      <c r="L1592" s="8"/>
      <c r="M1592" s="110"/>
      <c r="N1592" s="110"/>
      <c r="O1592" s="103"/>
      <c r="P1592" s="103"/>
      <c r="Q1592" s="11"/>
      <c r="R1592" s="30"/>
      <c r="S1592" s="8"/>
      <c r="T1592" s="113"/>
      <c r="U1592" s="111"/>
      <c r="V1592" s="111"/>
      <c r="W1592" s="110"/>
      <c r="X1592" s="103"/>
      <c r="Y1592" s="103"/>
      <c r="Z1592" s="114"/>
      <c r="AA1592" s="10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4"/>
      <c r="DR1592" s="1"/>
      <c r="DS1592" s="1"/>
      <c r="DT1592" s="1"/>
      <c r="DU1592" s="1"/>
      <c r="DV1592" s="1"/>
      <c r="DW1592" s="1"/>
    </row>
    <row r="1593" spans="1:127" ht="12.75" x14ac:dyDescent="0.2">
      <c r="A1593" s="102"/>
      <c r="B1593" s="103"/>
      <c r="C1593" s="103"/>
      <c r="D1593" s="104"/>
      <c r="E1593" s="105"/>
      <c r="F1593" s="106"/>
      <c r="G1593" s="107"/>
      <c r="H1593" s="108"/>
      <c r="I1593" s="108"/>
      <c r="J1593" s="109"/>
      <c r="K1593" s="109"/>
      <c r="L1593" s="8"/>
      <c r="M1593" s="110"/>
      <c r="N1593" s="110"/>
      <c r="O1593" s="103"/>
      <c r="P1593" s="103"/>
      <c r="Q1593" s="11"/>
      <c r="R1593" s="30"/>
      <c r="S1593" s="8"/>
      <c r="T1593" s="113"/>
      <c r="U1593" s="111"/>
      <c r="V1593" s="111"/>
      <c r="W1593" s="110"/>
      <c r="X1593" s="103"/>
      <c r="Y1593" s="103"/>
      <c r="Z1593" s="114"/>
      <c r="AA1593" s="10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4"/>
      <c r="DR1593" s="1"/>
      <c r="DS1593" s="1"/>
      <c r="DT1593" s="1"/>
      <c r="DU1593" s="1"/>
      <c r="DV1593" s="1"/>
      <c r="DW1593" s="1"/>
    </row>
    <row r="1594" spans="1:127" ht="12.75" x14ac:dyDescent="0.2">
      <c r="A1594" s="102"/>
      <c r="B1594" s="103"/>
      <c r="C1594" s="103"/>
      <c r="D1594" s="104"/>
      <c r="E1594" s="105"/>
      <c r="F1594" s="106"/>
      <c r="G1594" s="107"/>
      <c r="H1594" s="108"/>
      <c r="I1594" s="108"/>
      <c r="J1594" s="109"/>
      <c r="K1594" s="109"/>
      <c r="L1594" s="8"/>
      <c r="M1594" s="110"/>
      <c r="N1594" s="110"/>
      <c r="O1594" s="103"/>
      <c r="P1594" s="103"/>
      <c r="Q1594" s="11"/>
      <c r="R1594" s="30"/>
      <c r="S1594" s="8"/>
      <c r="T1594" s="113"/>
      <c r="U1594" s="111"/>
      <c r="V1594" s="111"/>
      <c r="W1594" s="110"/>
      <c r="X1594" s="103"/>
      <c r="Y1594" s="103"/>
      <c r="Z1594" s="114"/>
      <c r="AA1594" s="10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4"/>
      <c r="DR1594" s="1"/>
      <c r="DS1594" s="1"/>
      <c r="DT1594" s="1"/>
      <c r="DU1594" s="1"/>
      <c r="DV1594" s="1"/>
      <c r="DW1594" s="1"/>
    </row>
    <row r="1595" spans="1:127" ht="12.75" x14ac:dyDescent="0.2">
      <c r="A1595" s="102"/>
      <c r="B1595" s="103"/>
      <c r="C1595" s="103"/>
      <c r="D1595" s="104"/>
      <c r="E1595" s="105"/>
      <c r="F1595" s="106"/>
      <c r="G1595" s="107"/>
      <c r="H1595" s="108"/>
      <c r="I1595" s="108"/>
      <c r="J1595" s="109"/>
      <c r="K1595" s="109"/>
      <c r="L1595" s="8"/>
      <c r="M1595" s="110"/>
      <c r="N1595" s="110"/>
      <c r="O1595" s="103"/>
      <c r="P1595" s="103"/>
      <c r="Q1595" s="11"/>
      <c r="R1595" s="30"/>
      <c r="S1595" s="8"/>
      <c r="T1595" s="113"/>
      <c r="U1595" s="111"/>
      <c r="V1595" s="111"/>
      <c r="W1595" s="110"/>
      <c r="X1595" s="103"/>
      <c r="Y1595" s="103"/>
      <c r="Z1595" s="114"/>
      <c r="AA1595" s="10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4"/>
      <c r="DR1595" s="1"/>
      <c r="DS1595" s="1"/>
      <c r="DT1595" s="1"/>
      <c r="DU1595" s="1"/>
      <c r="DV1595" s="1"/>
      <c r="DW1595" s="1"/>
    </row>
    <row r="1596" spans="1:127" ht="12.75" x14ac:dyDescent="0.2">
      <c r="A1596" s="102"/>
      <c r="B1596" s="103"/>
      <c r="C1596" s="103"/>
      <c r="D1596" s="104"/>
      <c r="E1596" s="105"/>
      <c r="F1596" s="106"/>
      <c r="G1596" s="107"/>
      <c r="H1596" s="108"/>
      <c r="I1596" s="108"/>
      <c r="J1596" s="109"/>
      <c r="K1596" s="109"/>
      <c r="L1596" s="8"/>
      <c r="M1596" s="110"/>
      <c r="N1596" s="110"/>
      <c r="O1596" s="103"/>
      <c r="P1596" s="103"/>
      <c r="Q1596" s="11"/>
      <c r="R1596" s="30"/>
      <c r="S1596" s="8"/>
      <c r="T1596" s="113"/>
      <c r="U1596" s="111"/>
      <c r="V1596" s="111"/>
      <c r="W1596" s="110"/>
      <c r="X1596" s="103"/>
      <c r="Y1596" s="103"/>
      <c r="Z1596" s="114"/>
      <c r="AA1596" s="10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4"/>
      <c r="DR1596" s="1"/>
      <c r="DS1596" s="1"/>
      <c r="DT1596" s="1"/>
      <c r="DU1596" s="1"/>
      <c r="DV1596" s="1"/>
      <c r="DW1596" s="1"/>
    </row>
    <row r="1597" spans="1:127" ht="12.75" x14ac:dyDescent="0.2">
      <c r="A1597" s="102"/>
      <c r="B1597" s="103"/>
      <c r="C1597" s="103"/>
      <c r="D1597" s="104"/>
      <c r="E1597" s="105"/>
      <c r="F1597" s="106"/>
      <c r="G1597" s="107"/>
      <c r="H1597" s="108"/>
      <c r="I1597" s="108"/>
      <c r="J1597" s="109"/>
      <c r="K1597" s="109"/>
      <c r="L1597" s="8"/>
      <c r="M1597" s="110"/>
      <c r="N1597" s="110"/>
      <c r="O1597" s="103"/>
      <c r="P1597" s="103"/>
      <c r="Q1597" s="11"/>
      <c r="R1597" s="30"/>
      <c r="S1597" s="8"/>
      <c r="T1597" s="113"/>
      <c r="U1597" s="111"/>
      <c r="V1597" s="111"/>
      <c r="W1597" s="110"/>
      <c r="X1597" s="103"/>
      <c r="Y1597" s="103"/>
      <c r="Z1597" s="114"/>
      <c r="AA1597" s="10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4"/>
      <c r="DR1597" s="1"/>
      <c r="DS1597" s="1"/>
      <c r="DT1597" s="1"/>
      <c r="DU1597" s="1"/>
      <c r="DV1597" s="1"/>
      <c r="DW1597" s="1"/>
    </row>
    <row r="1598" spans="1:127" ht="12.75" x14ac:dyDescent="0.2">
      <c r="A1598" s="102"/>
      <c r="B1598" s="103"/>
      <c r="C1598" s="103"/>
      <c r="D1598" s="104"/>
      <c r="E1598" s="105"/>
      <c r="F1598" s="106"/>
      <c r="G1598" s="107"/>
      <c r="H1598" s="108"/>
      <c r="I1598" s="108"/>
      <c r="J1598" s="109"/>
      <c r="K1598" s="109"/>
      <c r="L1598" s="8"/>
      <c r="M1598" s="110"/>
      <c r="N1598" s="110"/>
      <c r="O1598" s="103"/>
      <c r="P1598" s="103"/>
      <c r="Q1598" s="11"/>
      <c r="R1598" s="30"/>
      <c r="S1598" s="8"/>
      <c r="T1598" s="113"/>
      <c r="U1598" s="111"/>
      <c r="V1598" s="111"/>
      <c r="W1598" s="110"/>
      <c r="X1598" s="103"/>
      <c r="Y1598" s="103"/>
      <c r="Z1598" s="114"/>
      <c r="AA1598" s="10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4"/>
      <c r="DR1598" s="1"/>
      <c r="DS1598" s="1"/>
      <c r="DT1598" s="1"/>
      <c r="DU1598" s="1"/>
      <c r="DV1598" s="1"/>
      <c r="DW1598" s="1"/>
    </row>
    <row r="1599" spans="1:127" ht="12.75" x14ac:dyDescent="0.2">
      <c r="A1599" s="102"/>
      <c r="B1599" s="103"/>
      <c r="C1599" s="103"/>
      <c r="D1599" s="104"/>
      <c r="E1599" s="105"/>
      <c r="F1599" s="106"/>
      <c r="G1599" s="107"/>
      <c r="H1599" s="108"/>
      <c r="I1599" s="108"/>
      <c r="J1599" s="109"/>
      <c r="K1599" s="109"/>
      <c r="L1599" s="8"/>
      <c r="M1599" s="110"/>
      <c r="N1599" s="110"/>
      <c r="O1599" s="103"/>
      <c r="P1599" s="103"/>
      <c r="Q1599" s="11"/>
      <c r="R1599" s="30"/>
      <c r="S1599" s="8"/>
      <c r="T1599" s="113"/>
      <c r="U1599" s="111"/>
      <c r="V1599" s="111"/>
      <c r="W1599" s="110"/>
      <c r="X1599" s="103"/>
      <c r="Y1599" s="103"/>
      <c r="Z1599" s="114"/>
      <c r="AA1599" s="10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4"/>
      <c r="DR1599" s="1"/>
      <c r="DS1599" s="1"/>
      <c r="DT1599" s="1"/>
      <c r="DU1599" s="1"/>
      <c r="DV1599" s="1"/>
      <c r="DW1599" s="1"/>
    </row>
    <row r="1600" spans="1:127" ht="12.75" x14ac:dyDescent="0.2">
      <c r="A1600" s="102"/>
      <c r="B1600" s="103"/>
      <c r="C1600" s="103"/>
      <c r="D1600" s="104"/>
      <c r="E1600" s="105"/>
      <c r="F1600" s="106"/>
      <c r="G1600" s="107"/>
      <c r="H1600" s="108"/>
      <c r="I1600" s="108"/>
      <c r="J1600" s="109"/>
      <c r="K1600" s="109"/>
      <c r="L1600" s="8"/>
      <c r="M1600" s="110"/>
      <c r="N1600" s="110"/>
      <c r="O1600" s="103"/>
      <c r="P1600" s="103"/>
      <c r="Q1600" s="11"/>
      <c r="R1600" s="30"/>
      <c r="S1600" s="8"/>
      <c r="T1600" s="113"/>
      <c r="U1600" s="111"/>
      <c r="V1600" s="111"/>
      <c r="W1600" s="110"/>
      <c r="X1600" s="103"/>
      <c r="Y1600" s="103"/>
      <c r="Z1600" s="114"/>
      <c r="AA1600" s="10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4"/>
      <c r="DR1600" s="1"/>
      <c r="DS1600" s="1"/>
      <c r="DT1600" s="1"/>
      <c r="DU1600" s="1"/>
      <c r="DV1600" s="1"/>
      <c r="DW1600" s="1"/>
    </row>
    <row r="1601" spans="1:127" ht="12.75" x14ac:dyDescent="0.2">
      <c r="A1601" s="102"/>
      <c r="B1601" s="103"/>
      <c r="C1601" s="103"/>
      <c r="D1601" s="104"/>
      <c r="E1601" s="105"/>
      <c r="F1601" s="106"/>
      <c r="G1601" s="107"/>
      <c r="H1601" s="108"/>
      <c r="I1601" s="108"/>
      <c r="J1601" s="109"/>
      <c r="K1601" s="109"/>
      <c r="L1601" s="8"/>
      <c r="M1601" s="110"/>
      <c r="N1601" s="110"/>
      <c r="O1601" s="103"/>
      <c r="P1601" s="103"/>
      <c r="Q1601" s="11"/>
      <c r="R1601" s="30"/>
      <c r="S1601" s="8"/>
      <c r="T1601" s="113"/>
      <c r="U1601" s="111"/>
      <c r="V1601" s="111"/>
      <c r="W1601" s="110"/>
      <c r="X1601" s="103"/>
      <c r="Y1601" s="103"/>
      <c r="Z1601" s="114"/>
      <c r="AA1601" s="10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4"/>
      <c r="DR1601" s="1"/>
      <c r="DS1601" s="1"/>
      <c r="DT1601" s="1"/>
      <c r="DU1601" s="1"/>
      <c r="DV1601" s="1"/>
      <c r="DW1601" s="1"/>
    </row>
    <row r="1602" spans="1:127" ht="12.75" x14ac:dyDescent="0.2">
      <c r="A1602" s="102"/>
      <c r="B1602" s="103"/>
      <c r="C1602" s="103"/>
      <c r="D1602" s="104"/>
      <c r="E1602" s="105"/>
      <c r="F1602" s="106"/>
      <c r="G1602" s="107"/>
      <c r="H1602" s="108"/>
      <c r="I1602" s="108"/>
      <c r="J1602" s="109"/>
      <c r="K1602" s="109"/>
      <c r="L1602" s="8"/>
      <c r="M1602" s="110"/>
      <c r="N1602" s="110"/>
      <c r="O1602" s="103"/>
      <c r="P1602" s="103"/>
      <c r="Q1602" s="11"/>
      <c r="R1602" s="30"/>
      <c r="S1602" s="8"/>
      <c r="T1602" s="113"/>
      <c r="U1602" s="111"/>
      <c r="V1602" s="111"/>
      <c r="W1602" s="110"/>
      <c r="X1602" s="103"/>
      <c r="Y1602" s="103"/>
      <c r="Z1602" s="114"/>
      <c r="AA1602" s="10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4"/>
      <c r="DR1602" s="1"/>
      <c r="DS1602" s="1"/>
      <c r="DT1602" s="1"/>
      <c r="DU1602" s="1"/>
      <c r="DV1602" s="1"/>
      <c r="DW1602" s="1"/>
    </row>
    <row r="1603" spans="1:127" ht="12.75" x14ac:dyDescent="0.2">
      <c r="A1603" s="102"/>
      <c r="B1603" s="103"/>
      <c r="C1603" s="103"/>
      <c r="D1603" s="104"/>
      <c r="E1603" s="105"/>
      <c r="F1603" s="106"/>
      <c r="G1603" s="107"/>
      <c r="H1603" s="108"/>
      <c r="I1603" s="108"/>
      <c r="J1603" s="109"/>
      <c r="K1603" s="109"/>
      <c r="L1603" s="8"/>
      <c r="M1603" s="110"/>
      <c r="N1603" s="110"/>
      <c r="O1603" s="103"/>
      <c r="P1603" s="103"/>
      <c r="Q1603" s="11"/>
      <c r="R1603" s="30"/>
      <c r="S1603" s="8"/>
      <c r="T1603" s="113"/>
      <c r="U1603" s="111"/>
      <c r="V1603" s="111"/>
      <c r="W1603" s="110"/>
      <c r="X1603" s="103"/>
      <c r="Y1603" s="103"/>
      <c r="Z1603" s="114"/>
      <c r="AA1603" s="10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4"/>
      <c r="DR1603" s="1"/>
      <c r="DS1603" s="1"/>
      <c r="DT1603" s="1"/>
      <c r="DU1603" s="1"/>
      <c r="DV1603" s="1"/>
      <c r="DW1603" s="1"/>
    </row>
    <row r="1604" spans="1:127" ht="12.75" x14ac:dyDescent="0.2">
      <c r="A1604" s="102"/>
      <c r="B1604" s="103"/>
      <c r="C1604" s="103"/>
      <c r="D1604" s="104"/>
      <c r="E1604" s="105"/>
      <c r="F1604" s="106"/>
      <c r="G1604" s="107"/>
      <c r="H1604" s="108"/>
      <c r="I1604" s="108"/>
      <c r="J1604" s="109"/>
      <c r="K1604" s="109"/>
      <c r="L1604" s="8"/>
      <c r="M1604" s="110"/>
      <c r="N1604" s="110"/>
      <c r="O1604" s="103"/>
      <c r="P1604" s="103"/>
      <c r="Q1604" s="11"/>
      <c r="R1604" s="30"/>
      <c r="S1604" s="8"/>
      <c r="T1604" s="113"/>
      <c r="U1604" s="111"/>
      <c r="V1604" s="111"/>
      <c r="W1604" s="110"/>
      <c r="X1604" s="103"/>
      <c r="Y1604" s="103"/>
      <c r="Z1604" s="114"/>
      <c r="AA1604" s="10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4"/>
      <c r="DR1604" s="1"/>
      <c r="DS1604" s="1"/>
      <c r="DT1604" s="1"/>
      <c r="DU1604" s="1"/>
      <c r="DV1604" s="1"/>
      <c r="DW1604" s="1"/>
    </row>
    <row r="1605" spans="1:127" ht="12.75" x14ac:dyDescent="0.2">
      <c r="A1605" s="102"/>
      <c r="B1605" s="103"/>
      <c r="C1605" s="103"/>
      <c r="D1605" s="104"/>
      <c r="E1605" s="105"/>
      <c r="F1605" s="106"/>
      <c r="G1605" s="107"/>
      <c r="H1605" s="108"/>
      <c r="I1605" s="108"/>
      <c r="J1605" s="109"/>
      <c r="K1605" s="109"/>
      <c r="L1605" s="8"/>
      <c r="M1605" s="110"/>
      <c r="N1605" s="110"/>
      <c r="O1605" s="103"/>
      <c r="P1605" s="103"/>
      <c r="Q1605" s="11"/>
      <c r="R1605" s="30"/>
      <c r="S1605" s="8"/>
      <c r="T1605" s="113"/>
      <c r="U1605" s="111"/>
      <c r="V1605" s="111"/>
      <c r="W1605" s="110"/>
      <c r="X1605" s="103"/>
      <c r="Y1605" s="103"/>
      <c r="Z1605" s="114"/>
      <c r="AA1605" s="10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4"/>
      <c r="DR1605" s="1"/>
      <c r="DS1605" s="1"/>
      <c r="DT1605" s="1"/>
      <c r="DU1605" s="1"/>
      <c r="DV1605" s="1"/>
      <c r="DW1605" s="1"/>
    </row>
    <row r="1606" spans="1:127" ht="12.75" x14ac:dyDescent="0.2">
      <c r="A1606" s="102"/>
      <c r="B1606" s="103"/>
      <c r="C1606" s="103"/>
      <c r="D1606" s="104"/>
      <c r="E1606" s="105"/>
      <c r="F1606" s="106"/>
      <c r="G1606" s="107"/>
      <c r="H1606" s="108"/>
      <c r="I1606" s="108"/>
      <c r="J1606" s="109"/>
      <c r="K1606" s="109"/>
      <c r="L1606" s="8"/>
      <c r="M1606" s="110"/>
      <c r="N1606" s="110"/>
      <c r="O1606" s="103"/>
      <c r="P1606" s="103"/>
      <c r="Q1606" s="11"/>
      <c r="R1606" s="30"/>
      <c r="S1606" s="8"/>
      <c r="T1606" s="113"/>
      <c r="U1606" s="111"/>
      <c r="V1606" s="111"/>
      <c r="W1606" s="110"/>
      <c r="X1606" s="103"/>
      <c r="Y1606" s="103"/>
      <c r="Z1606" s="114"/>
      <c r="AA1606" s="10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4"/>
      <c r="DR1606" s="1"/>
      <c r="DS1606" s="1"/>
      <c r="DT1606" s="1"/>
      <c r="DU1606" s="1"/>
      <c r="DV1606" s="1"/>
      <c r="DW1606" s="1"/>
    </row>
    <row r="1607" spans="1:127" ht="12.75" x14ac:dyDescent="0.2">
      <c r="A1607" s="102"/>
      <c r="B1607" s="103"/>
      <c r="C1607" s="103"/>
      <c r="D1607" s="104"/>
      <c r="E1607" s="105"/>
      <c r="F1607" s="106"/>
      <c r="G1607" s="107"/>
      <c r="H1607" s="108"/>
      <c r="I1607" s="108"/>
      <c r="J1607" s="109"/>
      <c r="K1607" s="109"/>
      <c r="L1607" s="8"/>
      <c r="M1607" s="110"/>
      <c r="N1607" s="110"/>
      <c r="O1607" s="103"/>
      <c r="P1607" s="103"/>
      <c r="Q1607" s="11"/>
      <c r="R1607" s="30"/>
      <c r="S1607" s="8"/>
      <c r="T1607" s="113"/>
      <c r="U1607" s="111"/>
      <c r="V1607" s="111"/>
      <c r="W1607" s="110"/>
      <c r="X1607" s="103"/>
      <c r="Y1607" s="103"/>
      <c r="Z1607" s="114"/>
      <c r="AA1607" s="10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4"/>
      <c r="DR1607" s="1"/>
      <c r="DS1607" s="1"/>
      <c r="DT1607" s="1"/>
      <c r="DU1607" s="1"/>
      <c r="DV1607" s="1"/>
      <c r="DW1607" s="1"/>
    </row>
    <row r="1608" spans="1:127" ht="12.75" x14ac:dyDescent="0.2">
      <c r="A1608" s="102"/>
      <c r="B1608" s="103"/>
      <c r="C1608" s="103"/>
      <c r="D1608" s="104"/>
      <c r="E1608" s="105"/>
      <c r="F1608" s="106"/>
      <c r="G1608" s="107"/>
      <c r="H1608" s="108"/>
      <c r="I1608" s="108"/>
      <c r="J1608" s="109"/>
      <c r="K1608" s="109"/>
      <c r="L1608" s="8"/>
      <c r="M1608" s="110"/>
      <c r="N1608" s="110"/>
      <c r="O1608" s="103"/>
      <c r="P1608" s="103"/>
      <c r="Q1608" s="11"/>
      <c r="R1608" s="30"/>
      <c r="S1608" s="8"/>
      <c r="T1608" s="113"/>
      <c r="U1608" s="111"/>
      <c r="V1608" s="111"/>
      <c r="W1608" s="110"/>
      <c r="X1608" s="103"/>
      <c r="Y1608" s="103"/>
      <c r="Z1608" s="114"/>
      <c r="AA1608" s="10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4"/>
      <c r="DR1608" s="1"/>
      <c r="DS1608" s="1"/>
      <c r="DT1608" s="1"/>
      <c r="DU1608" s="1"/>
      <c r="DV1608" s="1"/>
      <c r="DW1608" s="1"/>
    </row>
    <row r="1609" spans="1:127" ht="12.75" x14ac:dyDescent="0.2">
      <c r="A1609" s="102"/>
      <c r="B1609" s="103"/>
      <c r="C1609" s="103"/>
      <c r="D1609" s="104"/>
      <c r="E1609" s="105"/>
      <c r="F1609" s="106"/>
      <c r="G1609" s="107"/>
      <c r="H1609" s="108"/>
      <c r="I1609" s="108"/>
      <c r="J1609" s="109"/>
      <c r="K1609" s="109"/>
      <c r="L1609" s="8"/>
      <c r="M1609" s="110"/>
      <c r="N1609" s="110"/>
      <c r="O1609" s="103"/>
      <c r="P1609" s="103"/>
      <c r="Q1609" s="11"/>
      <c r="R1609" s="30"/>
      <c r="S1609" s="8"/>
      <c r="T1609" s="113"/>
      <c r="U1609" s="111"/>
      <c r="V1609" s="111"/>
      <c r="W1609" s="110"/>
      <c r="X1609" s="103"/>
      <c r="Y1609" s="103"/>
      <c r="Z1609" s="114"/>
      <c r="AA1609" s="10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4"/>
      <c r="DR1609" s="1"/>
      <c r="DS1609" s="1"/>
      <c r="DT1609" s="1"/>
      <c r="DU1609" s="1"/>
      <c r="DV1609" s="1"/>
      <c r="DW1609" s="1"/>
    </row>
    <row r="1610" spans="1:127" ht="12.75" x14ac:dyDescent="0.2">
      <c r="A1610" s="102"/>
      <c r="B1610" s="103"/>
      <c r="C1610" s="103"/>
      <c r="D1610" s="104"/>
      <c r="E1610" s="105"/>
      <c r="F1610" s="106"/>
      <c r="G1610" s="107"/>
      <c r="H1610" s="108"/>
      <c r="I1610" s="108"/>
      <c r="J1610" s="109"/>
      <c r="K1610" s="109"/>
      <c r="L1610" s="8"/>
      <c r="M1610" s="110"/>
      <c r="N1610" s="110"/>
      <c r="O1610" s="103"/>
      <c r="P1610" s="103"/>
      <c r="Q1610" s="11"/>
      <c r="R1610" s="30"/>
      <c r="S1610" s="8"/>
      <c r="T1610" s="113"/>
      <c r="U1610" s="111"/>
      <c r="V1610" s="111"/>
      <c r="W1610" s="110"/>
      <c r="X1610" s="103"/>
      <c r="Y1610" s="103"/>
      <c r="Z1610" s="114"/>
      <c r="AA1610" s="10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4"/>
      <c r="DR1610" s="1"/>
      <c r="DS1610" s="1"/>
      <c r="DT1610" s="1"/>
      <c r="DU1610" s="1"/>
      <c r="DV1610" s="1"/>
      <c r="DW1610" s="1"/>
    </row>
    <row r="1611" spans="1:127" ht="12.75" x14ac:dyDescent="0.2">
      <c r="A1611" s="102"/>
      <c r="B1611" s="103"/>
      <c r="C1611" s="103"/>
      <c r="D1611" s="104"/>
      <c r="E1611" s="105"/>
      <c r="F1611" s="106"/>
      <c r="G1611" s="107"/>
      <c r="H1611" s="108"/>
      <c r="I1611" s="108"/>
      <c r="J1611" s="109"/>
      <c r="K1611" s="109"/>
      <c r="L1611" s="8"/>
      <c r="M1611" s="110"/>
      <c r="N1611" s="110"/>
      <c r="O1611" s="103"/>
      <c r="P1611" s="103"/>
      <c r="Q1611" s="11"/>
      <c r="R1611" s="30"/>
      <c r="S1611" s="8"/>
      <c r="T1611" s="113"/>
      <c r="U1611" s="111"/>
      <c r="V1611" s="111"/>
      <c r="W1611" s="110"/>
      <c r="X1611" s="103"/>
      <c r="Y1611" s="103"/>
      <c r="Z1611" s="114"/>
      <c r="AA1611" s="10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4"/>
      <c r="DR1611" s="1"/>
      <c r="DS1611" s="1"/>
      <c r="DT1611" s="1"/>
      <c r="DU1611" s="1"/>
      <c r="DV1611" s="1"/>
      <c r="DW1611" s="1"/>
    </row>
    <row r="1612" spans="1:127" ht="12.75" x14ac:dyDescent="0.2">
      <c r="A1612" s="102"/>
      <c r="B1612" s="103"/>
      <c r="C1612" s="103"/>
      <c r="D1612" s="104"/>
      <c r="E1612" s="105"/>
      <c r="F1612" s="106"/>
      <c r="G1612" s="107"/>
      <c r="H1612" s="108"/>
      <c r="I1612" s="108"/>
      <c r="J1612" s="109"/>
      <c r="K1612" s="109"/>
      <c r="L1612" s="8"/>
      <c r="M1612" s="110"/>
      <c r="N1612" s="110"/>
      <c r="O1612" s="103"/>
      <c r="P1612" s="103"/>
      <c r="Q1612" s="11"/>
      <c r="R1612" s="30"/>
      <c r="S1612" s="8"/>
      <c r="T1612" s="113"/>
      <c r="U1612" s="111"/>
      <c r="V1612" s="111"/>
      <c r="W1612" s="110"/>
      <c r="X1612" s="103"/>
      <c r="Y1612" s="103"/>
      <c r="Z1612" s="114"/>
      <c r="AA1612" s="10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4"/>
      <c r="DR1612" s="1"/>
      <c r="DS1612" s="1"/>
      <c r="DT1612" s="1"/>
      <c r="DU1612" s="1"/>
      <c r="DV1612" s="1"/>
      <c r="DW1612" s="1"/>
    </row>
    <row r="1613" spans="1:127" ht="12.75" x14ac:dyDescent="0.2">
      <c r="A1613" s="102"/>
      <c r="B1613" s="103"/>
      <c r="C1613" s="103"/>
      <c r="D1613" s="104"/>
      <c r="E1613" s="105"/>
      <c r="F1613" s="106"/>
      <c r="G1613" s="107"/>
      <c r="H1613" s="108"/>
      <c r="I1613" s="108"/>
      <c r="J1613" s="109"/>
      <c r="K1613" s="109"/>
      <c r="L1613" s="8"/>
      <c r="M1613" s="110"/>
      <c r="N1613" s="110"/>
      <c r="O1613" s="103"/>
      <c r="P1613" s="103"/>
      <c r="Q1613" s="11"/>
      <c r="R1613" s="30"/>
      <c r="S1613" s="8"/>
      <c r="T1613" s="113"/>
      <c r="U1613" s="111"/>
      <c r="V1613" s="111"/>
      <c r="W1613" s="110"/>
      <c r="X1613" s="103"/>
      <c r="Y1613" s="103"/>
      <c r="Z1613" s="114"/>
      <c r="AA1613" s="10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4"/>
      <c r="DR1613" s="1"/>
      <c r="DS1613" s="1"/>
      <c r="DT1613" s="1"/>
      <c r="DU1613" s="1"/>
      <c r="DV1613" s="1"/>
      <c r="DW1613" s="1"/>
    </row>
    <row r="1614" spans="1:127" ht="12.75" x14ac:dyDescent="0.2">
      <c r="A1614" s="102"/>
      <c r="B1614" s="103"/>
      <c r="C1614" s="103"/>
      <c r="D1614" s="104"/>
      <c r="E1614" s="105"/>
      <c r="F1614" s="106"/>
      <c r="G1614" s="107"/>
      <c r="H1614" s="108"/>
      <c r="I1614" s="108"/>
      <c r="J1614" s="109"/>
      <c r="K1614" s="109"/>
      <c r="L1614" s="8"/>
      <c r="M1614" s="110"/>
      <c r="N1614" s="110"/>
      <c r="O1614" s="103"/>
      <c r="P1614" s="103"/>
      <c r="Q1614" s="11"/>
      <c r="R1614" s="30"/>
      <c r="S1614" s="8"/>
      <c r="T1614" s="113"/>
      <c r="U1614" s="111"/>
      <c r="V1614" s="111"/>
      <c r="W1614" s="110"/>
      <c r="X1614" s="103"/>
      <c r="Y1614" s="103"/>
      <c r="Z1614" s="114"/>
      <c r="AA1614" s="10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4"/>
      <c r="DR1614" s="1"/>
      <c r="DS1614" s="1"/>
      <c r="DT1614" s="1"/>
      <c r="DU1614" s="1"/>
      <c r="DV1614" s="1"/>
      <c r="DW1614" s="1"/>
    </row>
    <row r="1615" spans="1:127" ht="12.75" x14ac:dyDescent="0.2">
      <c r="A1615" s="102"/>
      <c r="B1615" s="103"/>
      <c r="C1615" s="103"/>
      <c r="D1615" s="104"/>
      <c r="E1615" s="105"/>
      <c r="F1615" s="106"/>
      <c r="G1615" s="107"/>
      <c r="H1615" s="108"/>
      <c r="I1615" s="108"/>
      <c r="J1615" s="109"/>
      <c r="K1615" s="109"/>
      <c r="L1615" s="8"/>
      <c r="M1615" s="110"/>
      <c r="N1615" s="110"/>
      <c r="O1615" s="103"/>
      <c r="P1615" s="103"/>
      <c r="Q1615" s="11"/>
      <c r="R1615" s="30"/>
      <c r="S1615" s="8"/>
      <c r="T1615" s="113"/>
      <c r="U1615" s="111"/>
      <c r="V1615" s="111"/>
      <c r="W1615" s="110"/>
      <c r="X1615" s="103"/>
      <c r="Y1615" s="103"/>
      <c r="Z1615" s="114"/>
      <c r="AA1615" s="10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4"/>
      <c r="DR1615" s="1"/>
      <c r="DS1615" s="1"/>
      <c r="DT1615" s="1"/>
      <c r="DU1615" s="1"/>
      <c r="DV1615" s="1"/>
      <c r="DW1615" s="1"/>
    </row>
    <row r="1616" spans="1:127" ht="12.75" x14ac:dyDescent="0.2">
      <c r="A1616" s="102"/>
      <c r="B1616" s="103"/>
      <c r="C1616" s="103"/>
      <c r="D1616" s="104"/>
      <c r="E1616" s="105"/>
      <c r="F1616" s="106"/>
      <c r="G1616" s="107"/>
      <c r="H1616" s="108"/>
      <c r="I1616" s="108"/>
      <c r="J1616" s="109"/>
      <c r="K1616" s="109"/>
      <c r="L1616" s="8"/>
      <c r="M1616" s="110"/>
      <c r="N1616" s="110"/>
      <c r="O1616" s="103"/>
      <c r="P1616" s="103"/>
      <c r="Q1616" s="11"/>
      <c r="R1616" s="30"/>
      <c r="S1616" s="8"/>
      <c r="T1616" s="113"/>
      <c r="U1616" s="111"/>
      <c r="V1616" s="111"/>
      <c r="W1616" s="110"/>
      <c r="X1616" s="103"/>
      <c r="Y1616" s="103"/>
      <c r="Z1616" s="114"/>
      <c r="AA1616" s="10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4"/>
      <c r="DR1616" s="1"/>
      <c r="DS1616" s="1"/>
      <c r="DT1616" s="1"/>
      <c r="DU1616" s="1"/>
      <c r="DV1616" s="1"/>
      <c r="DW1616" s="1"/>
    </row>
    <row r="1617" spans="1:127" ht="12.75" x14ac:dyDescent="0.2">
      <c r="A1617" s="102"/>
      <c r="B1617" s="103"/>
      <c r="C1617" s="103"/>
      <c r="D1617" s="104"/>
      <c r="E1617" s="105"/>
      <c r="F1617" s="106"/>
      <c r="G1617" s="107"/>
      <c r="H1617" s="108"/>
      <c r="I1617" s="108"/>
      <c r="J1617" s="109"/>
      <c r="K1617" s="109"/>
      <c r="L1617" s="8"/>
      <c r="M1617" s="110"/>
      <c r="N1617" s="110"/>
      <c r="O1617" s="103"/>
      <c r="P1617" s="103"/>
      <c r="Q1617" s="11"/>
      <c r="R1617" s="30"/>
      <c r="S1617" s="8"/>
      <c r="T1617" s="113"/>
      <c r="U1617" s="111"/>
      <c r="V1617" s="111"/>
      <c r="W1617" s="110"/>
      <c r="X1617" s="103"/>
      <c r="Y1617" s="103"/>
      <c r="Z1617" s="114"/>
      <c r="AA1617" s="10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4"/>
      <c r="DR1617" s="1"/>
      <c r="DS1617" s="1"/>
      <c r="DT1617" s="1"/>
      <c r="DU1617" s="1"/>
      <c r="DV1617" s="1"/>
      <c r="DW1617" s="1"/>
    </row>
    <row r="1618" spans="1:127" ht="12.75" x14ac:dyDescent="0.2">
      <c r="A1618" s="102"/>
      <c r="B1618" s="103"/>
      <c r="C1618" s="103"/>
      <c r="D1618" s="104"/>
      <c r="E1618" s="105"/>
      <c r="F1618" s="106"/>
      <c r="G1618" s="107"/>
      <c r="H1618" s="108"/>
      <c r="I1618" s="108"/>
      <c r="J1618" s="109"/>
      <c r="K1618" s="109"/>
      <c r="L1618" s="8"/>
      <c r="M1618" s="110"/>
      <c r="N1618" s="110"/>
      <c r="O1618" s="103"/>
      <c r="P1618" s="103"/>
      <c r="Q1618" s="11"/>
      <c r="R1618" s="30"/>
      <c r="S1618" s="8"/>
      <c r="T1618" s="113"/>
      <c r="U1618" s="111"/>
      <c r="V1618" s="111"/>
      <c r="W1618" s="110"/>
      <c r="X1618" s="103"/>
      <c r="Y1618" s="103"/>
      <c r="Z1618" s="114"/>
      <c r="AA1618" s="10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4"/>
      <c r="DR1618" s="1"/>
      <c r="DS1618" s="1"/>
      <c r="DT1618" s="1"/>
      <c r="DU1618" s="1"/>
      <c r="DV1618" s="1"/>
      <c r="DW1618" s="1"/>
    </row>
    <row r="1619" spans="1:127" ht="12.75" x14ac:dyDescent="0.2">
      <c r="A1619" s="102"/>
      <c r="B1619" s="103"/>
      <c r="C1619" s="103"/>
      <c r="D1619" s="104"/>
      <c r="E1619" s="105"/>
      <c r="F1619" s="106"/>
      <c r="G1619" s="107"/>
      <c r="H1619" s="108"/>
      <c r="I1619" s="108"/>
      <c r="J1619" s="109"/>
      <c r="K1619" s="109"/>
      <c r="L1619" s="8"/>
      <c r="M1619" s="110"/>
      <c r="N1619" s="110"/>
      <c r="O1619" s="103"/>
      <c r="P1619" s="103"/>
      <c r="Q1619" s="11"/>
      <c r="R1619" s="30"/>
      <c r="S1619" s="8"/>
      <c r="T1619" s="113"/>
      <c r="U1619" s="111"/>
      <c r="V1619" s="111"/>
      <c r="W1619" s="110"/>
      <c r="X1619" s="103"/>
      <c r="Y1619" s="103"/>
      <c r="Z1619" s="114"/>
      <c r="AA1619" s="10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4"/>
      <c r="DR1619" s="1"/>
      <c r="DS1619" s="1"/>
      <c r="DT1619" s="1"/>
      <c r="DU1619" s="1"/>
      <c r="DV1619" s="1"/>
      <c r="DW1619" s="1"/>
    </row>
    <row r="1620" spans="1:127" ht="12.75" x14ac:dyDescent="0.2">
      <c r="A1620" s="102"/>
      <c r="B1620" s="103"/>
      <c r="C1620" s="103"/>
      <c r="D1620" s="104"/>
      <c r="E1620" s="105"/>
      <c r="F1620" s="106"/>
      <c r="G1620" s="107"/>
      <c r="H1620" s="108"/>
      <c r="I1620" s="108"/>
      <c r="J1620" s="109"/>
      <c r="K1620" s="109"/>
      <c r="L1620" s="8"/>
      <c r="M1620" s="110"/>
      <c r="N1620" s="110"/>
      <c r="O1620" s="103"/>
      <c r="P1620" s="103"/>
      <c r="Q1620" s="11"/>
      <c r="R1620" s="30"/>
      <c r="S1620" s="8"/>
      <c r="T1620" s="113"/>
      <c r="U1620" s="111"/>
      <c r="V1620" s="111"/>
      <c r="W1620" s="110"/>
      <c r="X1620" s="103"/>
      <c r="Y1620" s="103"/>
      <c r="Z1620" s="114"/>
      <c r="AA1620" s="10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4"/>
      <c r="DR1620" s="1"/>
      <c r="DS1620" s="1"/>
      <c r="DT1620" s="1"/>
      <c r="DU1620" s="1"/>
      <c r="DV1620" s="1"/>
      <c r="DW1620" s="1"/>
    </row>
    <row r="1621" spans="1:127" ht="12.75" x14ac:dyDescent="0.2">
      <c r="A1621" s="102"/>
      <c r="B1621" s="103"/>
      <c r="C1621" s="103"/>
      <c r="D1621" s="104"/>
      <c r="E1621" s="105"/>
      <c r="F1621" s="106"/>
      <c r="G1621" s="107"/>
      <c r="H1621" s="108"/>
      <c r="I1621" s="108"/>
      <c r="J1621" s="109"/>
      <c r="K1621" s="109"/>
      <c r="L1621" s="8"/>
      <c r="M1621" s="110"/>
      <c r="N1621" s="110"/>
      <c r="O1621" s="103"/>
      <c r="P1621" s="103"/>
      <c r="Q1621" s="11"/>
      <c r="R1621" s="30"/>
      <c r="S1621" s="8"/>
      <c r="T1621" s="113"/>
      <c r="U1621" s="111"/>
      <c r="V1621" s="111"/>
      <c r="W1621" s="110"/>
      <c r="X1621" s="103"/>
      <c r="Y1621" s="103"/>
      <c r="Z1621" s="114"/>
      <c r="AA1621" s="10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4"/>
      <c r="DR1621" s="1"/>
      <c r="DS1621" s="1"/>
      <c r="DT1621" s="1"/>
      <c r="DU1621" s="1"/>
      <c r="DV1621" s="1"/>
      <c r="DW1621" s="1"/>
    </row>
    <row r="1622" spans="1:127" ht="12.75" x14ac:dyDescent="0.2">
      <c r="A1622" s="102"/>
      <c r="B1622" s="103"/>
      <c r="C1622" s="103"/>
      <c r="D1622" s="104"/>
      <c r="E1622" s="105"/>
      <c r="F1622" s="106"/>
      <c r="G1622" s="107"/>
      <c r="H1622" s="108"/>
      <c r="I1622" s="108"/>
      <c r="J1622" s="109"/>
      <c r="K1622" s="109"/>
      <c r="L1622" s="8"/>
      <c r="M1622" s="110"/>
      <c r="N1622" s="110"/>
      <c r="O1622" s="103"/>
      <c r="P1622" s="103"/>
      <c r="Q1622" s="11"/>
      <c r="R1622" s="30"/>
      <c r="S1622" s="8"/>
      <c r="T1622" s="113"/>
      <c r="U1622" s="111"/>
      <c r="V1622" s="111"/>
      <c r="W1622" s="110"/>
      <c r="X1622" s="103"/>
      <c r="Y1622" s="103"/>
      <c r="Z1622" s="114"/>
      <c r="AA1622" s="10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4"/>
      <c r="DR1622" s="1"/>
      <c r="DS1622" s="1"/>
      <c r="DT1622" s="1"/>
      <c r="DU1622" s="1"/>
      <c r="DV1622" s="1"/>
      <c r="DW1622" s="1"/>
    </row>
    <row r="1623" spans="1:127" ht="12.75" x14ac:dyDescent="0.2">
      <c r="A1623" s="102"/>
      <c r="B1623" s="103"/>
      <c r="C1623" s="103"/>
      <c r="D1623" s="104"/>
      <c r="E1623" s="105"/>
      <c r="F1623" s="106"/>
      <c r="G1623" s="107"/>
      <c r="H1623" s="108"/>
      <c r="I1623" s="108"/>
      <c r="J1623" s="109"/>
      <c r="K1623" s="109"/>
      <c r="L1623" s="8"/>
      <c r="M1623" s="110"/>
      <c r="N1623" s="110"/>
      <c r="O1623" s="103"/>
      <c r="P1623" s="103"/>
      <c r="Q1623" s="11"/>
      <c r="R1623" s="30"/>
      <c r="S1623" s="8"/>
      <c r="T1623" s="113"/>
      <c r="U1623" s="111"/>
      <c r="V1623" s="111"/>
      <c r="W1623" s="110"/>
      <c r="X1623" s="103"/>
      <c r="Y1623" s="103"/>
      <c r="Z1623" s="114"/>
      <c r="AA1623" s="10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4"/>
      <c r="DR1623" s="1"/>
      <c r="DS1623" s="1"/>
      <c r="DT1623" s="1"/>
      <c r="DU1623" s="1"/>
      <c r="DV1623" s="1"/>
      <c r="DW1623" s="1"/>
    </row>
    <row r="1624" spans="1:127" ht="12.75" x14ac:dyDescent="0.2">
      <c r="A1624" s="102"/>
      <c r="B1624" s="103"/>
      <c r="C1624" s="103"/>
      <c r="D1624" s="104"/>
      <c r="E1624" s="105"/>
      <c r="F1624" s="106"/>
      <c r="G1624" s="107"/>
      <c r="H1624" s="108"/>
      <c r="I1624" s="108"/>
      <c r="J1624" s="109"/>
      <c r="K1624" s="109"/>
      <c r="L1624" s="8"/>
      <c r="M1624" s="110"/>
      <c r="N1624" s="110"/>
      <c r="O1624" s="103"/>
      <c r="P1624" s="103"/>
      <c r="Q1624" s="11"/>
      <c r="R1624" s="30"/>
      <c r="S1624" s="8"/>
      <c r="T1624" s="113"/>
      <c r="U1624" s="111"/>
      <c r="V1624" s="111"/>
      <c r="W1624" s="110"/>
      <c r="X1624" s="103"/>
      <c r="Y1624" s="103"/>
      <c r="Z1624" s="114"/>
      <c r="AA1624" s="10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4"/>
      <c r="DR1624" s="1"/>
      <c r="DS1624" s="1"/>
      <c r="DT1624" s="1"/>
      <c r="DU1624" s="1"/>
      <c r="DV1624" s="1"/>
      <c r="DW1624" s="1"/>
    </row>
    <row r="1625" spans="1:127" ht="12.75" x14ac:dyDescent="0.2">
      <c r="A1625" s="102"/>
      <c r="B1625" s="103"/>
      <c r="C1625" s="103"/>
      <c r="D1625" s="104"/>
      <c r="E1625" s="105"/>
      <c r="F1625" s="106"/>
      <c r="G1625" s="107"/>
      <c r="H1625" s="108"/>
      <c r="I1625" s="108"/>
      <c r="J1625" s="109"/>
      <c r="K1625" s="109"/>
      <c r="L1625" s="8"/>
      <c r="M1625" s="110"/>
      <c r="N1625" s="110"/>
      <c r="O1625" s="103"/>
      <c r="P1625" s="103"/>
      <c r="Q1625" s="11"/>
      <c r="R1625" s="30"/>
      <c r="S1625" s="8"/>
      <c r="T1625" s="113"/>
      <c r="U1625" s="111"/>
      <c r="V1625" s="111"/>
      <c r="W1625" s="110"/>
      <c r="X1625" s="103"/>
      <c r="Y1625" s="103"/>
      <c r="Z1625" s="114"/>
      <c r="AA1625" s="10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4"/>
      <c r="DR1625" s="1"/>
      <c r="DS1625" s="1"/>
      <c r="DT1625" s="1"/>
      <c r="DU1625" s="1"/>
      <c r="DV1625" s="1"/>
      <c r="DW1625" s="1"/>
    </row>
    <row r="1626" spans="1:127" ht="12.75" x14ac:dyDescent="0.2">
      <c r="A1626" s="102"/>
      <c r="B1626" s="103"/>
      <c r="C1626" s="103"/>
      <c r="D1626" s="104"/>
      <c r="E1626" s="105"/>
      <c r="F1626" s="106"/>
      <c r="G1626" s="107"/>
      <c r="H1626" s="108"/>
      <c r="I1626" s="108"/>
      <c r="J1626" s="109"/>
      <c r="K1626" s="109"/>
      <c r="L1626" s="8"/>
      <c r="M1626" s="110"/>
      <c r="N1626" s="110"/>
      <c r="O1626" s="103"/>
      <c r="P1626" s="103"/>
      <c r="Q1626" s="11"/>
      <c r="R1626" s="30"/>
      <c r="S1626" s="8"/>
      <c r="T1626" s="113"/>
      <c r="U1626" s="111"/>
      <c r="V1626" s="111"/>
      <c r="W1626" s="110"/>
      <c r="X1626" s="103"/>
      <c r="Y1626" s="103"/>
      <c r="Z1626" s="114"/>
      <c r="AA1626" s="10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4"/>
      <c r="DR1626" s="1"/>
      <c r="DS1626" s="1"/>
      <c r="DT1626" s="1"/>
      <c r="DU1626" s="1"/>
      <c r="DV1626" s="1"/>
      <c r="DW1626" s="1"/>
    </row>
    <row r="1627" spans="1:127" ht="12.75" x14ac:dyDescent="0.2">
      <c r="A1627" s="102"/>
      <c r="B1627" s="103"/>
      <c r="C1627" s="103"/>
      <c r="D1627" s="104"/>
      <c r="E1627" s="105"/>
      <c r="F1627" s="106"/>
      <c r="G1627" s="107"/>
      <c r="H1627" s="108"/>
      <c r="I1627" s="108"/>
      <c r="J1627" s="109"/>
      <c r="K1627" s="109"/>
      <c r="L1627" s="8"/>
      <c r="M1627" s="110"/>
      <c r="N1627" s="110"/>
      <c r="O1627" s="103"/>
      <c r="P1627" s="103"/>
      <c r="Q1627" s="11"/>
      <c r="R1627" s="30"/>
      <c r="S1627" s="8"/>
      <c r="T1627" s="113"/>
      <c r="U1627" s="111"/>
      <c r="V1627" s="111"/>
      <c r="W1627" s="110"/>
      <c r="X1627" s="103"/>
      <c r="Y1627" s="103"/>
      <c r="Z1627" s="114"/>
      <c r="AA1627" s="10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4"/>
      <c r="DR1627" s="1"/>
      <c r="DS1627" s="1"/>
      <c r="DT1627" s="1"/>
      <c r="DU1627" s="1"/>
      <c r="DV1627" s="1"/>
      <c r="DW1627" s="1"/>
    </row>
    <row r="1628" spans="1:127" ht="12.75" x14ac:dyDescent="0.2">
      <c r="A1628" s="102"/>
      <c r="B1628" s="103"/>
      <c r="C1628" s="103"/>
      <c r="D1628" s="104"/>
      <c r="E1628" s="105"/>
      <c r="F1628" s="106"/>
      <c r="G1628" s="107"/>
      <c r="H1628" s="108"/>
      <c r="I1628" s="108"/>
      <c r="J1628" s="109"/>
      <c r="K1628" s="109"/>
      <c r="L1628" s="8"/>
      <c r="M1628" s="110"/>
      <c r="N1628" s="110"/>
      <c r="O1628" s="103"/>
      <c r="P1628" s="103"/>
      <c r="Q1628" s="11"/>
      <c r="R1628" s="30"/>
      <c r="S1628" s="8"/>
      <c r="T1628" s="113"/>
      <c r="U1628" s="111"/>
      <c r="V1628" s="111"/>
      <c r="W1628" s="110"/>
      <c r="X1628" s="103"/>
      <c r="Y1628" s="103"/>
      <c r="Z1628" s="114"/>
      <c r="AA1628" s="10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4"/>
      <c r="DR1628" s="1"/>
      <c r="DS1628" s="1"/>
      <c r="DT1628" s="1"/>
      <c r="DU1628" s="1"/>
      <c r="DV1628" s="1"/>
      <c r="DW1628" s="1"/>
    </row>
    <row r="1629" spans="1:127" ht="12.75" x14ac:dyDescent="0.2">
      <c r="A1629" s="102"/>
      <c r="B1629" s="103"/>
      <c r="C1629" s="103"/>
      <c r="D1629" s="104"/>
      <c r="E1629" s="105"/>
      <c r="F1629" s="106"/>
      <c r="G1629" s="107"/>
      <c r="H1629" s="108"/>
      <c r="I1629" s="108"/>
      <c r="J1629" s="109"/>
      <c r="K1629" s="109"/>
      <c r="L1629" s="8"/>
      <c r="M1629" s="110"/>
      <c r="N1629" s="110"/>
      <c r="O1629" s="103"/>
      <c r="P1629" s="103"/>
      <c r="Q1629" s="11"/>
      <c r="R1629" s="30"/>
      <c r="S1629" s="8"/>
      <c r="T1629" s="113"/>
      <c r="U1629" s="111"/>
      <c r="V1629" s="111"/>
      <c r="W1629" s="110"/>
      <c r="X1629" s="103"/>
      <c r="Y1629" s="103"/>
      <c r="Z1629" s="114"/>
      <c r="AA1629" s="10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4"/>
      <c r="DR1629" s="1"/>
      <c r="DS1629" s="1"/>
      <c r="DT1629" s="1"/>
      <c r="DU1629" s="1"/>
      <c r="DV1629" s="1"/>
      <c r="DW1629" s="1"/>
    </row>
    <row r="1630" spans="1:127" ht="12.75" x14ac:dyDescent="0.2">
      <c r="A1630" s="102"/>
      <c r="B1630" s="103"/>
      <c r="C1630" s="103"/>
      <c r="D1630" s="104"/>
      <c r="E1630" s="105"/>
      <c r="F1630" s="106"/>
      <c r="G1630" s="107"/>
      <c r="H1630" s="108"/>
      <c r="I1630" s="108"/>
      <c r="J1630" s="109"/>
      <c r="K1630" s="109"/>
      <c r="L1630" s="8"/>
      <c r="M1630" s="110"/>
      <c r="N1630" s="110"/>
      <c r="O1630" s="103"/>
      <c r="P1630" s="103"/>
      <c r="Q1630" s="11"/>
      <c r="R1630" s="30"/>
      <c r="S1630" s="8"/>
      <c r="T1630" s="113"/>
      <c r="U1630" s="111"/>
      <c r="V1630" s="111"/>
      <c r="W1630" s="110"/>
      <c r="X1630" s="103"/>
      <c r="Y1630" s="103"/>
      <c r="Z1630" s="114"/>
      <c r="AA1630" s="10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4"/>
      <c r="DR1630" s="1"/>
      <c r="DS1630" s="1"/>
      <c r="DT1630" s="1"/>
      <c r="DU1630" s="1"/>
      <c r="DV1630" s="1"/>
      <c r="DW1630" s="1"/>
    </row>
    <row r="1631" spans="1:127" ht="12.75" x14ac:dyDescent="0.2">
      <c r="A1631" s="102"/>
      <c r="B1631" s="103"/>
      <c r="C1631" s="103"/>
      <c r="D1631" s="104"/>
      <c r="E1631" s="105"/>
      <c r="F1631" s="106"/>
      <c r="G1631" s="107"/>
      <c r="H1631" s="108"/>
      <c r="I1631" s="108"/>
      <c r="J1631" s="109"/>
      <c r="K1631" s="109"/>
      <c r="L1631" s="8"/>
      <c r="M1631" s="110"/>
      <c r="N1631" s="110"/>
      <c r="O1631" s="103"/>
      <c r="P1631" s="103"/>
      <c r="Q1631" s="11"/>
      <c r="R1631" s="30"/>
      <c r="S1631" s="8"/>
      <c r="T1631" s="113"/>
      <c r="U1631" s="111"/>
      <c r="V1631" s="111"/>
      <c r="W1631" s="110"/>
      <c r="X1631" s="103"/>
      <c r="Y1631" s="103"/>
      <c r="Z1631" s="114"/>
      <c r="AA1631" s="10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4"/>
      <c r="DR1631" s="1"/>
      <c r="DS1631" s="1"/>
      <c r="DT1631" s="1"/>
      <c r="DU1631" s="1"/>
      <c r="DV1631" s="1"/>
      <c r="DW1631" s="1"/>
    </row>
    <row r="1632" spans="1:127" ht="12.75" x14ac:dyDescent="0.2">
      <c r="A1632" s="102"/>
      <c r="B1632" s="103"/>
      <c r="C1632" s="103"/>
      <c r="D1632" s="104"/>
      <c r="E1632" s="105"/>
      <c r="F1632" s="106"/>
      <c r="G1632" s="107"/>
      <c r="H1632" s="108"/>
      <c r="I1632" s="108"/>
      <c r="J1632" s="109"/>
      <c r="K1632" s="109"/>
      <c r="L1632" s="8"/>
      <c r="M1632" s="110"/>
      <c r="N1632" s="110"/>
      <c r="O1632" s="103"/>
      <c r="P1632" s="103"/>
      <c r="Q1632" s="11"/>
      <c r="R1632" s="30"/>
      <c r="S1632" s="8"/>
      <c r="T1632" s="113"/>
      <c r="U1632" s="111"/>
      <c r="V1632" s="111"/>
      <c r="W1632" s="110"/>
      <c r="X1632" s="103"/>
      <c r="Y1632" s="103"/>
      <c r="Z1632" s="114"/>
      <c r="AA1632" s="10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4"/>
      <c r="DR1632" s="1"/>
      <c r="DS1632" s="1"/>
      <c r="DT1632" s="1"/>
      <c r="DU1632" s="1"/>
      <c r="DV1632" s="1"/>
      <c r="DW1632" s="1"/>
    </row>
    <row r="1633" spans="1:127" ht="12.75" x14ac:dyDescent="0.2">
      <c r="A1633" s="102"/>
      <c r="B1633" s="103"/>
      <c r="C1633" s="103"/>
      <c r="D1633" s="104"/>
      <c r="E1633" s="105"/>
      <c r="F1633" s="106"/>
      <c r="G1633" s="107"/>
      <c r="H1633" s="108"/>
      <c r="I1633" s="108"/>
      <c r="J1633" s="109"/>
      <c r="K1633" s="109"/>
      <c r="L1633" s="8"/>
      <c r="M1633" s="110"/>
      <c r="N1633" s="110"/>
      <c r="O1633" s="103"/>
      <c r="P1633" s="103"/>
      <c r="Q1633" s="11"/>
      <c r="R1633" s="30"/>
      <c r="S1633" s="8"/>
      <c r="T1633" s="113"/>
      <c r="U1633" s="111"/>
      <c r="V1633" s="111"/>
      <c r="W1633" s="110"/>
      <c r="X1633" s="103"/>
      <c r="Y1633" s="103"/>
      <c r="Z1633" s="114"/>
      <c r="AA1633" s="10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4"/>
      <c r="DR1633" s="1"/>
      <c r="DS1633" s="1"/>
      <c r="DT1633" s="1"/>
      <c r="DU1633" s="1"/>
      <c r="DV1633" s="1"/>
      <c r="DW1633" s="1"/>
    </row>
    <row r="1634" spans="1:127" ht="12.75" x14ac:dyDescent="0.2">
      <c r="A1634" s="102"/>
      <c r="B1634" s="103"/>
      <c r="C1634" s="103"/>
      <c r="D1634" s="104"/>
      <c r="E1634" s="105"/>
      <c r="F1634" s="106"/>
      <c r="G1634" s="107"/>
      <c r="H1634" s="108"/>
      <c r="I1634" s="108"/>
      <c r="J1634" s="109"/>
      <c r="K1634" s="109"/>
      <c r="L1634" s="8"/>
      <c r="M1634" s="110"/>
      <c r="N1634" s="110"/>
      <c r="O1634" s="103"/>
      <c r="P1634" s="103"/>
      <c r="Q1634" s="11"/>
      <c r="R1634" s="30"/>
      <c r="S1634" s="8"/>
      <c r="T1634" s="113"/>
      <c r="U1634" s="111"/>
      <c r="V1634" s="111"/>
      <c r="W1634" s="110"/>
      <c r="X1634" s="103"/>
      <c r="Y1634" s="103"/>
      <c r="Z1634" s="114"/>
      <c r="AA1634" s="10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4"/>
      <c r="DR1634" s="1"/>
      <c r="DS1634" s="1"/>
      <c r="DT1634" s="1"/>
      <c r="DU1634" s="1"/>
      <c r="DV1634" s="1"/>
      <c r="DW1634" s="1"/>
    </row>
    <row r="1635" spans="1:127" ht="12.75" x14ac:dyDescent="0.2">
      <c r="A1635" s="102"/>
      <c r="B1635" s="103"/>
      <c r="C1635" s="103"/>
      <c r="D1635" s="104"/>
      <c r="E1635" s="105"/>
      <c r="F1635" s="106"/>
      <c r="G1635" s="107"/>
      <c r="H1635" s="108"/>
      <c r="I1635" s="108"/>
      <c r="J1635" s="109"/>
      <c r="K1635" s="109"/>
      <c r="L1635" s="8"/>
      <c r="M1635" s="110"/>
      <c r="N1635" s="110"/>
      <c r="O1635" s="103"/>
      <c r="P1635" s="103"/>
      <c r="Q1635" s="11"/>
      <c r="R1635" s="30"/>
      <c r="S1635" s="8"/>
      <c r="T1635" s="113"/>
      <c r="U1635" s="111"/>
      <c r="V1635" s="111"/>
      <c r="W1635" s="110"/>
      <c r="X1635" s="103"/>
      <c r="Y1635" s="103"/>
      <c r="Z1635" s="114"/>
      <c r="AA1635" s="10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4"/>
      <c r="DR1635" s="1"/>
      <c r="DS1635" s="1"/>
      <c r="DT1635" s="1"/>
      <c r="DU1635" s="1"/>
      <c r="DV1635" s="1"/>
      <c r="DW1635" s="1"/>
    </row>
    <row r="1636" spans="1:127" ht="12.75" x14ac:dyDescent="0.2">
      <c r="A1636" s="102"/>
      <c r="B1636" s="103"/>
      <c r="C1636" s="103"/>
      <c r="D1636" s="104"/>
      <c r="E1636" s="105"/>
      <c r="F1636" s="106"/>
      <c r="G1636" s="107"/>
      <c r="H1636" s="108"/>
      <c r="I1636" s="108"/>
      <c r="J1636" s="109"/>
      <c r="K1636" s="109"/>
      <c r="L1636" s="8"/>
      <c r="M1636" s="110"/>
      <c r="N1636" s="110"/>
      <c r="O1636" s="103"/>
      <c r="P1636" s="103"/>
      <c r="Q1636" s="11"/>
      <c r="R1636" s="30"/>
      <c r="S1636" s="8"/>
      <c r="T1636" s="113"/>
      <c r="U1636" s="111"/>
      <c r="V1636" s="111"/>
      <c r="W1636" s="110"/>
      <c r="X1636" s="103"/>
      <c r="Y1636" s="103"/>
      <c r="Z1636" s="114"/>
      <c r="AA1636" s="10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4"/>
      <c r="DR1636" s="1"/>
      <c r="DS1636" s="1"/>
      <c r="DT1636" s="1"/>
      <c r="DU1636" s="1"/>
      <c r="DV1636" s="1"/>
      <c r="DW1636" s="1"/>
    </row>
    <row r="1637" spans="1:127" ht="12.75" x14ac:dyDescent="0.2">
      <c r="A1637" s="102"/>
      <c r="B1637" s="103"/>
      <c r="C1637" s="103"/>
      <c r="D1637" s="104"/>
      <c r="E1637" s="105"/>
      <c r="F1637" s="106"/>
      <c r="G1637" s="107"/>
      <c r="H1637" s="108"/>
      <c r="I1637" s="108"/>
      <c r="J1637" s="109"/>
      <c r="K1637" s="109"/>
      <c r="L1637" s="8"/>
      <c r="M1637" s="110"/>
      <c r="N1637" s="110"/>
      <c r="O1637" s="103"/>
      <c r="P1637" s="103"/>
      <c r="Q1637" s="11"/>
      <c r="R1637" s="30"/>
      <c r="S1637" s="8"/>
      <c r="T1637" s="113"/>
      <c r="U1637" s="111"/>
      <c r="V1637" s="111"/>
      <c r="W1637" s="110"/>
      <c r="X1637" s="103"/>
      <c r="Y1637" s="103"/>
      <c r="Z1637" s="114"/>
      <c r="AA1637" s="10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4"/>
      <c r="DR1637" s="1"/>
      <c r="DS1637" s="1"/>
      <c r="DT1637" s="1"/>
      <c r="DU1637" s="1"/>
      <c r="DV1637" s="1"/>
      <c r="DW1637" s="1"/>
    </row>
    <row r="1638" spans="1:127" ht="12.75" x14ac:dyDescent="0.2">
      <c r="A1638" s="102"/>
      <c r="B1638" s="103"/>
      <c r="C1638" s="103"/>
      <c r="D1638" s="104"/>
      <c r="E1638" s="105"/>
      <c r="F1638" s="106"/>
      <c r="G1638" s="107"/>
      <c r="H1638" s="108"/>
      <c r="I1638" s="108"/>
      <c r="J1638" s="109"/>
      <c r="K1638" s="109"/>
      <c r="L1638" s="8"/>
      <c r="M1638" s="110"/>
      <c r="N1638" s="110"/>
      <c r="O1638" s="103"/>
      <c r="P1638" s="103"/>
      <c r="Q1638" s="11"/>
      <c r="R1638" s="30"/>
      <c r="S1638" s="8"/>
      <c r="T1638" s="113"/>
      <c r="U1638" s="111"/>
      <c r="V1638" s="111"/>
      <c r="W1638" s="110"/>
      <c r="X1638" s="103"/>
      <c r="Y1638" s="103"/>
      <c r="Z1638" s="114"/>
      <c r="AA1638" s="10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4"/>
      <c r="DR1638" s="1"/>
      <c r="DS1638" s="1"/>
      <c r="DT1638" s="1"/>
      <c r="DU1638" s="1"/>
      <c r="DV1638" s="1"/>
      <c r="DW1638" s="1"/>
    </row>
    <row r="1639" spans="1:127" ht="12.75" x14ac:dyDescent="0.2">
      <c r="A1639" s="102"/>
      <c r="B1639" s="103"/>
      <c r="C1639" s="103"/>
      <c r="D1639" s="104"/>
      <c r="E1639" s="105"/>
      <c r="F1639" s="106"/>
      <c r="G1639" s="107"/>
      <c r="H1639" s="108"/>
      <c r="I1639" s="108"/>
      <c r="J1639" s="109"/>
      <c r="K1639" s="109"/>
      <c r="L1639" s="8"/>
      <c r="M1639" s="110"/>
      <c r="N1639" s="110"/>
      <c r="O1639" s="103"/>
      <c r="P1639" s="103"/>
      <c r="Q1639" s="11"/>
      <c r="R1639" s="30"/>
      <c r="S1639" s="8"/>
      <c r="T1639" s="113"/>
      <c r="U1639" s="111"/>
      <c r="V1639" s="111"/>
      <c r="W1639" s="110"/>
      <c r="X1639" s="103"/>
      <c r="Y1639" s="103"/>
      <c r="Z1639" s="114"/>
      <c r="AA1639" s="10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4"/>
      <c r="DR1639" s="1"/>
      <c r="DS1639" s="1"/>
      <c r="DT1639" s="1"/>
      <c r="DU1639" s="1"/>
      <c r="DV1639" s="1"/>
      <c r="DW1639" s="1"/>
    </row>
    <row r="1640" spans="1:127" ht="12.75" x14ac:dyDescent="0.2">
      <c r="A1640" s="102"/>
      <c r="B1640" s="103"/>
      <c r="C1640" s="103"/>
      <c r="D1640" s="104"/>
      <c r="E1640" s="105"/>
      <c r="F1640" s="106"/>
      <c r="G1640" s="107"/>
      <c r="H1640" s="108"/>
      <c r="I1640" s="108"/>
      <c r="J1640" s="109"/>
      <c r="K1640" s="109"/>
      <c r="L1640" s="8"/>
      <c r="M1640" s="110"/>
      <c r="N1640" s="110"/>
      <c r="O1640" s="103"/>
      <c r="P1640" s="103"/>
      <c r="Q1640" s="11"/>
      <c r="R1640" s="30"/>
      <c r="S1640" s="8"/>
      <c r="T1640" s="113"/>
      <c r="U1640" s="111"/>
      <c r="V1640" s="111"/>
      <c r="W1640" s="110"/>
      <c r="X1640" s="103"/>
      <c r="Y1640" s="103"/>
      <c r="Z1640" s="114"/>
      <c r="AA1640" s="10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4"/>
      <c r="DR1640" s="1"/>
      <c r="DS1640" s="1"/>
      <c r="DT1640" s="1"/>
      <c r="DU1640" s="1"/>
      <c r="DV1640" s="1"/>
      <c r="DW1640" s="1"/>
    </row>
    <row r="1641" spans="1:127" ht="12.75" x14ac:dyDescent="0.2">
      <c r="A1641" s="102"/>
      <c r="B1641" s="103"/>
      <c r="C1641" s="103"/>
      <c r="D1641" s="104"/>
      <c r="E1641" s="105"/>
      <c r="F1641" s="106"/>
      <c r="G1641" s="107"/>
      <c r="H1641" s="108"/>
      <c r="I1641" s="108"/>
      <c r="J1641" s="109"/>
      <c r="K1641" s="109"/>
      <c r="L1641" s="8"/>
      <c r="M1641" s="110"/>
      <c r="N1641" s="110"/>
      <c r="O1641" s="103"/>
      <c r="P1641" s="103"/>
      <c r="Q1641" s="11"/>
      <c r="R1641" s="30"/>
      <c r="S1641" s="8"/>
      <c r="T1641" s="113"/>
      <c r="U1641" s="111"/>
      <c r="V1641" s="111"/>
      <c r="W1641" s="110"/>
      <c r="X1641" s="103"/>
      <c r="Y1641" s="103"/>
      <c r="Z1641" s="114"/>
      <c r="AA1641" s="10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4"/>
      <c r="DR1641" s="1"/>
      <c r="DS1641" s="1"/>
      <c r="DT1641" s="1"/>
      <c r="DU1641" s="1"/>
      <c r="DV1641" s="1"/>
      <c r="DW1641" s="1"/>
    </row>
    <row r="1642" spans="1:127" ht="12.75" x14ac:dyDescent="0.2">
      <c r="A1642" s="102"/>
      <c r="B1642" s="103"/>
      <c r="C1642" s="103"/>
      <c r="D1642" s="104"/>
      <c r="E1642" s="105"/>
      <c r="F1642" s="106"/>
      <c r="G1642" s="107"/>
      <c r="H1642" s="108"/>
      <c r="I1642" s="108"/>
      <c r="J1642" s="109"/>
      <c r="K1642" s="109"/>
      <c r="L1642" s="8"/>
      <c r="M1642" s="110"/>
      <c r="N1642" s="110"/>
      <c r="O1642" s="103"/>
      <c r="P1642" s="103"/>
      <c r="Q1642" s="11"/>
      <c r="R1642" s="30"/>
      <c r="S1642" s="8"/>
      <c r="T1642" s="113"/>
      <c r="U1642" s="111"/>
      <c r="V1642" s="111"/>
      <c r="W1642" s="110"/>
      <c r="X1642" s="103"/>
      <c r="Y1642" s="103"/>
      <c r="Z1642" s="114"/>
      <c r="AA1642" s="10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4"/>
      <c r="DR1642" s="1"/>
      <c r="DS1642" s="1"/>
      <c r="DT1642" s="1"/>
      <c r="DU1642" s="1"/>
      <c r="DV1642" s="1"/>
      <c r="DW1642" s="1"/>
    </row>
    <row r="1643" spans="1:127" ht="12.75" x14ac:dyDescent="0.2">
      <c r="A1643" s="102"/>
      <c r="B1643" s="103"/>
      <c r="C1643" s="103"/>
      <c r="D1643" s="104"/>
      <c r="E1643" s="105"/>
      <c r="F1643" s="106"/>
      <c r="G1643" s="107"/>
      <c r="H1643" s="108"/>
      <c r="I1643" s="108"/>
      <c r="J1643" s="109"/>
      <c r="K1643" s="109"/>
      <c r="L1643" s="8"/>
      <c r="M1643" s="110"/>
      <c r="N1643" s="110"/>
      <c r="O1643" s="103"/>
      <c r="P1643" s="103"/>
      <c r="Q1643" s="11"/>
      <c r="R1643" s="30"/>
      <c r="S1643" s="8"/>
      <c r="T1643" s="113"/>
      <c r="U1643" s="111"/>
      <c r="V1643" s="111"/>
      <c r="W1643" s="110"/>
      <c r="X1643" s="103"/>
      <c r="Y1643" s="103"/>
      <c r="Z1643" s="114"/>
      <c r="AA1643" s="10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4"/>
      <c r="DR1643" s="1"/>
      <c r="DS1643" s="1"/>
      <c r="DT1643" s="1"/>
      <c r="DU1643" s="1"/>
      <c r="DV1643" s="1"/>
      <c r="DW1643" s="1"/>
    </row>
    <row r="1644" spans="1:127" ht="12.75" x14ac:dyDescent="0.2">
      <c r="A1644" s="102"/>
      <c r="B1644" s="103"/>
      <c r="C1644" s="103"/>
      <c r="D1644" s="104"/>
      <c r="E1644" s="105"/>
      <c r="F1644" s="106"/>
      <c r="G1644" s="107"/>
      <c r="H1644" s="108"/>
      <c r="I1644" s="108"/>
      <c r="J1644" s="109"/>
      <c r="K1644" s="109"/>
      <c r="L1644" s="8"/>
      <c r="M1644" s="110"/>
      <c r="N1644" s="110"/>
      <c r="O1644" s="103"/>
      <c r="P1644" s="103"/>
      <c r="Q1644" s="11"/>
      <c r="R1644" s="30"/>
      <c r="S1644" s="8"/>
      <c r="T1644" s="113"/>
      <c r="U1644" s="111"/>
      <c r="V1644" s="111"/>
      <c r="W1644" s="110"/>
      <c r="X1644" s="103"/>
      <c r="Y1644" s="103"/>
      <c r="Z1644" s="114"/>
      <c r="AA1644" s="10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4"/>
      <c r="DR1644" s="1"/>
      <c r="DS1644" s="1"/>
      <c r="DT1644" s="1"/>
      <c r="DU1644" s="1"/>
      <c r="DV1644" s="1"/>
      <c r="DW1644" s="1"/>
    </row>
    <row r="1645" spans="1:127" ht="12.75" x14ac:dyDescent="0.2">
      <c r="A1645" s="102"/>
      <c r="B1645" s="103"/>
      <c r="C1645" s="103"/>
      <c r="D1645" s="104"/>
      <c r="E1645" s="105"/>
      <c r="F1645" s="106"/>
      <c r="G1645" s="107"/>
      <c r="H1645" s="108"/>
      <c r="I1645" s="108"/>
      <c r="J1645" s="109"/>
      <c r="K1645" s="109"/>
      <c r="L1645" s="8"/>
      <c r="M1645" s="110"/>
      <c r="N1645" s="110"/>
      <c r="O1645" s="103"/>
      <c r="P1645" s="103"/>
      <c r="Q1645" s="11"/>
      <c r="R1645" s="30"/>
      <c r="S1645" s="8"/>
      <c r="T1645" s="113"/>
      <c r="U1645" s="111"/>
      <c r="V1645" s="111"/>
      <c r="W1645" s="110"/>
      <c r="X1645" s="103"/>
      <c r="Y1645" s="103"/>
      <c r="Z1645" s="114"/>
      <c r="AA1645" s="10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4"/>
      <c r="DR1645" s="1"/>
      <c r="DS1645" s="1"/>
      <c r="DT1645" s="1"/>
      <c r="DU1645" s="1"/>
      <c r="DV1645" s="1"/>
      <c r="DW1645" s="1"/>
    </row>
    <row r="1646" spans="1:127" ht="12.75" x14ac:dyDescent="0.2">
      <c r="A1646" s="102"/>
      <c r="B1646" s="103"/>
      <c r="C1646" s="103"/>
      <c r="D1646" s="104"/>
      <c r="E1646" s="105"/>
      <c r="F1646" s="106"/>
      <c r="G1646" s="107"/>
      <c r="H1646" s="108"/>
      <c r="I1646" s="108"/>
      <c r="J1646" s="109"/>
      <c r="K1646" s="109"/>
      <c r="L1646" s="8"/>
      <c r="M1646" s="110"/>
      <c r="N1646" s="110"/>
      <c r="O1646" s="103"/>
      <c r="P1646" s="103"/>
      <c r="Q1646" s="11"/>
      <c r="R1646" s="30"/>
      <c r="S1646" s="8"/>
      <c r="T1646" s="113"/>
      <c r="U1646" s="111"/>
      <c r="V1646" s="111"/>
      <c r="W1646" s="110"/>
      <c r="X1646" s="103"/>
      <c r="Y1646" s="103"/>
      <c r="Z1646" s="114"/>
      <c r="AA1646" s="10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4"/>
      <c r="DR1646" s="1"/>
      <c r="DS1646" s="1"/>
      <c r="DT1646" s="1"/>
      <c r="DU1646" s="1"/>
      <c r="DV1646" s="1"/>
      <c r="DW1646" s="1"/>
    </row>
    <row r="1647" spans="1:127" ht="12.75" x14ac:dyDescent="0.2">
      <c r="A1647" s="102"/>
      <c r="B1647" s="103"/>
      <c r="C1647" s="103"/>
      <c r="D1647" s="104"/>
      <c r="E1647" s="105"/>
      <c r="F1647" s="106"/>
      <c r="G1647" s="107"/>
      <c r="H1647" s="108"/>
      <c r="I1647" s="108"/>
      <c r="J1647" s="109"/>
      <c r="K1647" s="109"/>
      <c r="L1647" s="8"/>
      <c r="M1647" s="110"/>
      <c r="N1647" s="110"/>
      <c r="O1647" s="103"/>
      <c r="P1647" s="103"/>
      <c r="Q1647" s="11"/>
      <c r="R1647" s="30"/>
      <c r="S1647" s="8"/>
      <c r="T1647" s="113"/>
      <c r="U1647" s="111"/>
      <c r="V1647" s="111"/>
      <c r="W1647" s="110"/>
      <c r="X1647" s="103"/>
      <c r="Y1647" s="103"/>
      <c r="Z1647" s="114"/>
      <c r="AA1647" s="10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4"/>
      <c r="DR1647" s="1"/>
      <c r="DS1647" s="1"/>
      <c r="DT1647" s="1"/>
      <c r="DU1647" s="1"/>
      <c r="DV1647" s="1"/>
      <c r="DW1647" s="1"/>
    </row>
    <row r="1648" spans="1:127" ht="12.75" x14ac:dyDescent="0.2">
      <c r="A1648" s="102"/>
      <c r="B1648" s="103"/>
      <c r="C1648" s="103"/>
      <c r="D1648" s="104"/>
      <c r="E1648" s="105"/>
      <c r="F1648" s="106"/>
      <c r="G1648" s="107"/>
      <c r="H1648" s="108"/>
      <c r="I1648" s="108"/>
      <c r="J1648" s="109"/>
      <c r="K1648" s="109"/>
      <c r="L1648" s="8"/>
      <c r="M1648" s="110"/>
      <c r="N1648" s="110"/>
      <c r="O1648" s="103"/>
      <c r="P1648" s="103"/>
      <c r="Q1648" s="11"/>
      <c r="R1648" s="30"/>
      <c r="S1648" s="8"/>
      <c r="T1648" s="113"/>
      <c r="U1648" s="111"/>
      <c r="V1648" s="111"/>
      <c r="W1648" s="110"/>
      <c r="X1648" s="103"/>
      <c r="Y1648" s="103"/>
      <c r="Z1648" s="114"/>
      <c r="AA1648" s="10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4"/>
      <c r="DR1648" s="1"/>
      <c r="DS1648" s="1"/>
      <c r="DT1648" s="1"/>
      <c r="DU1648" s="1"/>
      <c r="DV1648" s="1"/>
      <c r="DW1648" s="1"/>
    </row>
    <row r="1649" spans="1:127" ht="12.75" x14ac:dyDescent="0.2">
      <c r="A1649" s="102"/>
      <c r="B1649" s="103"/>
      <c r="C1649" s="103"/>
      <c r="D1649" s="104"/>
      <c r="E1649" s="105"/>
      <c r="F1649" s="106"/>
      <c r="G1649" s="107"/>
      <c r="H1649" s="108"/>
      <c r="I1649" s="108"/>
      <c r="J1649" s="109"/>
      <c r="K1649" s="109"/>
      <c r="L1649" s="8"/>
      <c r="M1649" s="110"/>
      <c r="N1649" s="110"/>
      <c r="O1649" s="103"/>
      <c r="P1649" s="103"/>
      <c r="Q1649" s="11"/>
      <c r="R1649" s="30"/>
      <c r="S1649" s="8"/>
      <c r="T1649" s="113"/>
      <c r="U1649" s="111"/>
      <c r="V1649" s="111"/>
      <c r="W1649" s="110"/>
      <c r="X1649" s="103"/>
      <c r="Y1649" s="103"/>
      <c r="Z1649" s="114"/>
      <c r="AA1649" s="10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4"/>
      <c r="DR1649" s="1"/>
      <c r="DS1649" s="1"/>
      <c r="DT1649" s="1"/>
      <c r="DU1649" s="1"/>
      <c r="DV1649" s="1"/>
      <c r="DW1649" s="1"/>
    </row>
    <row r="1650" spans="1:127" ht="12.75" x14ac:dyDescent="0.2">
      <c r="A1650" s="102"/>
      <c r="B1650" s="103"/>
      <c r="C1650" s="103"/>
      <c r="D1650" s="104"/>
      <c r="E1650" s="105"/>
      <c r="F1650" s="106"/>
      <c r="G1650" s="107"/>
      <c r="H1650" s="108"/>
      <c r="I1650" s="108"/>
      <c r="J1650" s="109"/>
      <c r="K1650" s="109"/>
      <c r="L1650" s="8"/>
      <c r="M1650" s="110"/>
      <c r="N1650" s="110"/>
      <c r="O1650" s="103"/>
      <c r="P1650" s="103"/>
      <c r="Q1650" s="11"/>
      <c r="R1650" s="30"/>
      <c r="S1650" s="8"/>
      <c r="T1650" s="113"/>
      <c r="U1650" s="111"/>
      <c r="V1650" s="111"/>
      <c r="W1650" s="110"/>
      <c r="X1650" s="103"/>
      <c r="Y1650" s="103"/>
      <c r="Z1650" s="114"/>
      <c r="AA1650" s="10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4"/>
      <c r="DR1650" s="1"/>
      <c r="DS1650" s="1"/>
      <c r="DT1650" s="1"/>
      <c r="DU1650" s="1"/>
      <c r="DV1650" s="1"/>
      <c r="DW1650" s="1"/>
    </row>
    <row r="1651" spans="1:127" ht="12.75" x14ac:dyDescent="0.2">
      <c r="A1651" s="102"/>
      <c r="B1651" s="103"/>
      <c r="C1651" s="103"/>
      <c r="D1651" s="104"/>
      <c r="E1651" s="105"/>
      <c r="F1651" s="106"/>
      <c r="G1651" s="107"/>
      <c r="H1651" s="108"/>
      <c r="I1651" s="108"/>
      <c r="J1651" s="109"/>
      <c r="K1651" s="109"/>
      <c r="L1651" s="8"/>
      <c r="M1651" s="110"/>
      <c r="N1651" s="110"/>
      <c r="O1651" s="103"/>
      <c r="P1651" s="103"/>
      <c r="Q1651" s="11"/>
      <c r="R1651" s="30"/>
      <c r="S1651" s="8"/>
      <c r="T1651" s="113"/>
      <c r="U1651" s="111"/>
      <c r="V1651" s="111"/>
      <c r="W1651" s="110"/>
      <c r="X1651" s="103"/>
      <c r="Y1651" s="103"/>
      <c r="Z1651" s="114"/>
      <c r="AA1651" s="10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4"/>
      <c r="DR1651" s="1"/>
      <c r="DS1651" s="1"/>
      <c r="DT1651" s="1"/>
      <c r="DU1651" s="1"/>
      <c r="DV1651" s="1"/>
      <c r="DW1651" s="1"/>
    </row>
    <row r="1652" spans="1:127" ht="12.75" x14ac:dyDescent="0.2">
      <c r="A1652" s="102"/>
      <c r="B1652" s="103"/>
      <c r="C1652" s="103"/>
      <c r="D1652" s="104"/>
      <c r="E1652" s="105"/>
      <c r="F1652" s="106"/>
      <c r="G1652" s="107"/>
      <c r="H1652" s="108"/>
      <c r="I1652" s="108"/>
      <c r="J1652" s="109"/>
      <c r="K1652" s="109"/>
      <c r="L1652" s="8"/>
      <c r="M1652" s="110"/>
      <c r="N1652" s="110"/>
      <c r="O1652" s="103"/>
      <c r="P1652" s="103"/>
      <c r="Q1652" s="11"/>
      <c r="R1652" s="30"/>
      <c r="S1652" s="8"/>
      <c r="T1652" s="113"/>
      <c r="U1652" s="111"/>
      <c r="V1652" s="111"/>
      <c r="W1652" s="110"/>
      <c r="X1652" s="103"/>
      <c r="Y1652" s="103"/>
      <c r="Z1652" s="114"/>
      <c r="AA1652" s="10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4"/>
      <c r="DR1652" s="1"/>
      <c r="DS1652" s="1"/>
      <c r="DT1652" s="1"/>
      <c r="DU1652" s="1"/>
      <c r="DV1652" s="1"/>
      <c r="DW1652" s="1"/>
    </row>
    <row r="1653" spans="1:127" ht="12.75" x14ac:dyDescent="0.2">
      <c r="A1653" s="102"/>
      <c r="B1653" s="103"/>
      <c r="C1653" s="103"/>
      <c r="D1653" s="104"/>
      <c r="E1653" s="105"/>
      <c r="F1653" s="106"/>
      <c r="G1653" s="107"/>
      <c r="H1653" s="108"/>
      <c r="I1653" s="108"/>
      <c r="J1653" s="109"/>
      <c r="K1653" s="109"/>
      <c r="L1653" s="8"/>
      <c r="M1653" s="110"/>
      <c r="N1653" s="110"/>
      <c r="O1653" s="103"/>
      <c r="P1653" s="103"/>
      <c r="Q1653" s="11"/>
      <c r="R1653" s="30"/>
      <c r="S1653" s="8"/>
      <c r="T1653" s="113"/>
      <c r="U1653" s="111"/>
      <c r="V1653" s="111"/>
      <c r="W1653" s="110"/>
      <c r="X1653" s="103"/>
      <c r="Y1653" s="103"/>
      <c r="Z1653" s="114"/>
      <c r="AA1653" s="10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4"/>
      <c r="DR1653" s="1"/>
      <c r="DS1653" s="1"/>
      <c r="DT1653" s="1"/>
      <c r="DU1653" s="1"/>
      <c r="DV1653" s="1"/>
      <c r="DW1653" s="1"/>
    </row>
    <row r="1654" spans="1:127" ht="12.75" x14ac:dyDescent="0.2">
      <c r="A1654" s="102"/>
      <c r="B1654" s="103"/>
      <c r="C1654" s="103"/>
      <c r="D1654" s="104"/>
      <c r="E1654" s="105"/>
      <c r="F1654" s="106"/>
      <c r="G1654" s="107"/>
      <c r="H1654" s="108"/>
      <c r="I1654" s="108"/>
      <c r="J1654" s="109"/>
      <c r="K1654" s="109"/>
      <c r="L1654" s="8"/>
      <c r="M1654" s="110"/>
      <c r="N1654" s="110"/>
      <c r="O1654" s="103"/>
      <c r="P1654" s="103"/>
      <c r="Q1654" s="11"/>
      <c r="R1654" s="30"/>
      <c r="S1654" s="8"/>
      <c r="T1654" s="113"/>
      <c r="U1654" s="111"/>
      <c r="V1654" s="111"/>
      <c r="W1654" s="110"/>
      <c r="X1654" s="103"/>
      <c r="Y1654" s="103"/>
      <c r="Z1654" s="114"/>
      <c r="AA1654" s="10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4"/>
      <c r="DR1654" s="1"/>
      <c r="DS1654" s="1"/>
      <c r="DT1654" s="1"/>
      <c r="DU1654" s="1"/>
      <c r="DV1654" s="1"/>
      <c r="DW1654" s="1"/>
    </row>
    <row r="1655" spans="1:127" ht="12.75" x14ac:dyDescent="0.2">
      <c r="A1655" s="102"/>
      <c r="B1655" s="103"/>
      <c r="C1655" s="103"/>
      <c r="D1655" s="104"/>
      <c r="E1655" s="105"/>
      <c r="F1655" s="106"/>
      <c r="G1655" s="107"/>
      <c r="H1655" s="108"/>
      <c r="I1655" s="108"/>
      <c r="J1655" s="109"/>
      <c r="K1655" s="109"/>
      <c r="L1655" s="8"/>
      <c r="M1655" s="110"/>
      <c r="N1655" s="110"/>
      <c r="O1655" s="103"/>
      <c r="P1655" s="103"/>
      <c r="Q1655" s="11"/>
      <c r="R1655" s="30"/>
      <c r="S1655" s="8"/>
      <c r="T1655" s="113"/>
      <c r="U1655" s="111"/>
      <c r="V1655" s="111"/>
      <c r="W1655" s="110"/>
      <c r="X1655" s="103"/>
      <c r="Y1655" s="103"/>
      <c r="Z1655" s="114"/>
      <c r="AA1655" s="10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4"/>
      <c r="DR1655" s="1"/>
      <c r="DS1655" s="1"/>
      <c r="DT1655" s="1"/>
      <c r="DU1655" s="1"/>
      <c r="DV1655" s="1"/>
      <c r="DW1655" s="1"/>
    </row>
    <row r="1656" spans="1:127" ht="12.75" x14ac:dyDescent="0.2">
      <c r="A1656" s="102"/>
      <c r="B1656" s="103"/>
      <c r="C1656" s="103"/>
      <c r="D1656" s="104"/>
      <c r="E1656" s="105"/>
      <c r="F1656" s="106"/>
      <c r="G1656" s="107"/>
      <c r="H1656" s="108"/>
      <c r="I1656" s="108"/>
      <c r="J1656" s="109"/>
      <c r="K1656" s="109"/>
      <c r="L1656" s="8"/>
      <c r="M1656" s="110"/>
      <c r="N1656" s="110"/>
      <c r="O1656" s="103"/>
      <c r="P1656" s="103"/>
      <c r="Q1656" s="11"/>
      <c r="R1656" s="30"/>
      <c r="S1656" s="8"/>
      <c r="T1656" s="113"/>
      <c r="U1656" s="111"/>
      <c r="V1656" s="111"/>
      <c r="W1656" s="110"/>
      <c r="X1656" s="103"/>
      <c r="Y1656" s="103"/>
      <c r="Z1656" s="114"/>
      <c r="AA1656" s="10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4"/>
      <c r="DR1656" s="1"/>
      <c r="DS1656" s="1"/>
      <c r="DT1656" s="1"/>
      <c r="DU1656" s="1"/>
      <c r="DV1656" s="1"/>
      <c r="DW1656" s="1"/>
    </row>
    <row r="1657" spans="1:127" ht="12.75" x14ac:dyDescent="0.2">
      <c r="A1657" s="102"/>
      <c r="B1657" s="103"/>
      <c r="C1657" s="103"/>
      <c r="D1657" s="104"/>
      <c r="E1657" s="105"/>
      <c r="F1657" s="106"/>
      <c r="G1657" s="107"/>
      <c r="H1657" s="108"/>
      <c r="I1657" s="108"/>
      <c r="J1657" s="109"/>
      <c r="K1657" s="109"/>
      <c r="L1657" s="8"/>
      <c r="M1657" s="110"/>
      <c r="N1657" s="110"/>
      <c r="O1657" s="103"/>
      <c r="P1657" s="103"/>
      <c r="Q1657" s="11"/>
      <c r="R1657" s="30"/>
      <c r="S1657" s="8"/>
      <c r="T1657" s="113"/>
      <c r="U1657" s="111"/>
      <c r="V1657" s="111"/>
      <c r="W1657" s="110"/>
      <c r="X1657" s="103"/>
      <c r="Y1657" s="103"/>
      <c r="Z1657" s="114"/>
      <c r="AA1657" s="10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4"/>
      <c r="DR1657" s="1"/>
      <c r="DS1657" s="1"/>
      <c r="DT1657" s="1"/>
      <c r="DU1657" s="1"/>
      <c r="DV1657" s="1"/>
      <c r="DW1657" s="1"/>
    </row>
    <row r="1658" spans="1:127" ht="12.75" x14ac:dyDescent="0.2">
      <c r="A1658" s="102"/>
      <c r="B1658" s="103"/>
      <c r="C1658" s="103"/>
      <c r="D1658" s="104"/>
      <c r="E1658" s="105"/>
      <c r="F1658" s="106"/>
      <c r="G1658" s="107"/>
      <c r="H1658" s="108"/>
      <c r="I1658" s="108"/>
      <c r="J1658" s="109"/>
      <c r="K1658" s="109"/>
      <c r="L1658" s="8"/>
      <c r="M1658" s="110"/>
      <c r="N1658" s="110"/>
      <c r="O1658" s="103"/>
      <c r="P1658" s="103"/>
      <c r="Q1658" s="11"/>
      <c r="R1658" s="30"/>
      <c r="S1658" s="8"/>
      <c r="T1658" s="113"/>
      <c r="U1658" s="111"/>
      <c r="V1658" s="111"/>
      <c r="W1658" s="110"/>
      <c r="X1658" s="103"/>
      <c r="Y1658" s="103"/>
      <c r="Z1658" s="114"/>
      <c r="AA1658" s="10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4"/>
      <c r="DR1658" s="1"/>
      <c r="DS1658" s="1"/>
      <c r="DT1658" s="1"/>
      <c r="DU1658" s="1"/>
      <c r="DV1658" s="1"/>
      <c r="DW1658" s="1"/>
    </row>
    <row r="1659" spans="1:127" ht="12.75" x14ac:dyDescent="0.2">
      <c r="A1659" s="102"/>
      <c r="B1659" s="103"/>
      <c r="C1659" s="103"/>
      <c r="D1659" s="104"/>
      <c r="E1659" s="105"/>
      <c r="F1659" s="106"/>
      <c r="G1659" s="107"/>
      <c r="H1659" s="108"/>
      <c r="I1659" s="108"/>
      <c r="J1659" s="109"/>
      <c r="K1659" s="109"/>
      <c r="L1659" s="8"/>
      <c r="M1659" s="110"/>
      <c r="N1659" s="110"/>
      <c r="O1659" s="103"/>
      <c r="P1659" s="103"/>
      <c r="Q1659" s="11"/>
      <c r="R1659" s="30"/>
      <c r="S1659" s="8"/>
      <c r="T1659" s="113"/>
      <c r="U1659" s="111"/>
      <c r="V1659" s="111"/>
      <c r="W1659" s="110"/>
      <c r="X1659" s="103"/>
      <c r="Y1659" s="103"/>
      <c r="Z1659" s="114"/>
      <c r="AA1659" s="10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4"/>
      <c r="DR1659" s="1"/>
      <c r="DS1659" s="1"/>
      <c r="DT1659" s="1"/>
      <c r="DU1659" s="1"/>
      <c r="DV1659" s="1"/>
      <c r="DW1659" s="1"/>
    </row>
    <row r="1660" spans="1:127" ht="12.75" x14ac:dyDescent="0.2">
      <c r="A1660" s="102"/>
      <c r="B1660" s="103"/>
      <c r="C1660" s="103"/>
      <c r="D1660" s="104"/>
      <c r="E1660" s="105"/>
      <c r="F1660" s="106"/>
      <c r="G1660" s="107"/>
      <c r="H1660" s="108"/>
      <c r="I1660" s="108"/>
      <c r="J1660" s="109"/>
      <c r="K1660" s="109"/>
      <c r="L1660" s="8"/>
      <c r="M1660" s="110"/>
      <c r="N1660" s="110"/>
      <c r="O1660" s="103"/>
      <c r="P1660" s="103"/>
      <c r="Q1660" s="11"/>
      <c r="R1660" s="30"/>
      <c r="S1660" s="8"/>
      <c r="T1660" s="113"/>
      <c r="U1660" s="111"/>
      <c r="V1660" s="111"/>
      <c r="W1660" s="110"/>
      <c r="X1660" s="103"/>
      <c r="Y1660" s="103"/>
      <c r="Z1660" s="114"/>
      <c r="AA1660" s="10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4"/>
      <c r="DR1660" s="1"/>
      <c r="DS1660" s="1"/>
      <c r="DT1660" s="1"/>
      <c r="DU1660" s="1"/>
      <c r="DV1660" s="1"/>
      <c r="DW1660" s="1"/>
    </row>
    <row r="1661" spans="1:127" ht="12.75" x14ac:dyDescent="0.2">
      <c r="A1661" s="102"/>
      <c r="B1661" s="103"/>
      <c r="C1661" s="103"/>
      <c r="D1661" s="104"/>
      <c r="E1661" s="105"/>
      <c r="F1661" s="106"/>
      <c r="G1661" s="107"/>
      <c r="H1661" s="108"/>
      <c r="I1661" s="108"/>
      <c r="J1661" s="109"/>
      <c r="K1661" s="109"/>
      <c r="L1661" s="8"/>
      <c r="M1661" s="110"/>
      <c r="N1661" s="110"/>
      <c r="O1661" s="103"/>
      <c r="P1661" s="103"/>
      <c r="Q1661" s="11"/>
      <c r="R1661" s="30"/>
      <c r="S1661" s="8"/>
      <c r="T1661" s="113"/>
      <c r="U1661" s="111"/>
      <c r="V1661" s="111"/>
      <c r="W1661" s="110"/>
      <c r="X1661" s="103"/>
      <c r="Y1661" s="103"/>
      <c r="Z1661" s="114"/>
      <c r="AA1661" s="10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4"/>
      <c r="DR1661" s="1"/>
      <c r="DS1661" s="1"/>
      <c r="DT1661" s="1"/>
      <c r="DU1661" s="1"/>
      <c r="DV1661" s="1"/>
      <c r="DW1661" s="1"/>
    </row>
    <row r="1662" spans="1:127" ht="12.75" x14ac:dyDescent="0.2">
      <c r="A1662" s="102"/>
      <c r="B1662" s="103"/>
      <c r="C1662" s="103"/>
      <c r="D1662" s="104"/>
      <c r="E1662" s="105"/>
      <c r="F1662" s="106"/>
      <c r="G1662" s="107"/>
      <c r="H1662" s="108"/>
      <c r="I1662" s="108"/>
      <c r="J1662" s="109"/>
      <c r="K1662" s="109"/>
      <c r="L1662" s="8"/>
      <c r="M1662" s="110"/>
      <c r="N1662" s="110"/>
      <c r="O1662" s="103"/>
      <c r="P1662" s="103"/>
      <c r="Q1662" s="11"/>
      <c r="R1662" s="30"/>
      <c r="S1662" s="8"/>
      <c r="T1662" s="113"/>
      <c r="U1662" s="111"/>
      <c r="V1662" s="111"/>
      <c r="W1662" s="110"/>
      <c r="X1662" s="103"/>
      <c r="Y1662" s="103"/>
      <c r="Z1662" s="114"/>
      <c r="AA1662" s="10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4"/>
      <c r="DR1662" s="1"/>
      <c r="DS1662" s="1"/>
      <c r="DT1662" s="1"/>
      <c r="DU1662" s="1"/>
      <c r="DV1662" s="1"/>
      <c r="DW1662" s="1"/>
    </row>
    <row r="1663" spans="1:127" ht="12.75" x14ac:dyDescent="0.2">
      <c r="A1663" s="102"/>
      <c r="B1663" s="103"/>
      <c r="C1663" s="103"/>
      <c r="D1663" s="104"/>
      <c r="E1663" s="105"/>
      <c r="F1663" s="106"/>
      <c r="G1663" s="107"/>
      <c r="H1663" s="108"/>
      <c r="I1663" s="108"/>
      <c r="J1663" s="109"/>
      <c r="K1663" s="109"/>
      <c r="L1663" s="8"/>
      <c r="M1663" s="110"/>
      <c r="N1663" s="110"/>
      <c r="O1663" s="103"/>
      <c r="P1663" s="103"/>
      <c r="Q1663" s="11"/>
      <c r="R1663" s="30"/>
      <c r="S1663" s="8"/>
      <c r="T1663" s="113"/>
      <c r="U1663" s="111"/>
      <c r="V1663" s="111"/>
      <c r="W1663" s="110"/>
      <c r="X1663" s="103"/>
      <c r="Y1663" s="103"/>
      <c r="Z1663" s="114"/>
      <c r="AA1663" s="10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4"/>
      <c r="DR1663" s="1"/>
      <c r="DS1663" s="1"/>
      <c r="DT1663" s="1"/>
      <c r="DU1663" s="1"/>
      <c r="DV1663" s="1"/>
      <c r="DW1663" s="1"/>
    </row>
    <row r="1664" spans="1:127" ht="12.75" x14ac:dyDescent="0.2">
      <c r="A1664" s="102"/>
      <c r="B1664" s="103"/>
      <c r="C1664" s="103"/>
      <c r="D1664" s="104"/>
      <c r="E1664" s="105"/>
      <c r="F1664" s="106"/>
      <c r="G1664" s="107"/>
      <c r="H1664" s="108"/>
      <c r="I1664" s="108"/>
      <c r="J1664" s="109"/>
      <c r="K1664" s="109"/>
      <c r="L1664" s="8"/>
      <c r="M1664" s="110"/>
      <c r="N1664" s="110"/>
      <c r="O1664" s="103"/>
      <c r="P1664" s="103"/>
      <c r="Q1664" s="11"/>
      <c r="R1664" s="30"/>
      <c r="S1664" s="8"/>
      <c r="T1664" s="113"/>
      <c r="U1664" s="111"/>
      <c r="V1664" s="111"/>
      <c r="W1664" s="110"/>
      <c r="X1664" s="103"/>
      <c r="Y1664" s="103"/>
      <c r="Z1664" s="114"/>
      <c r="AA1664" s="10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4"/>
      <c r="DR1664" s="1"/>
      <c r="DS1664" s="1"/>
      <c r="DT1664" s="1"/>
      <c r="DU1664" s="1"/>
      <c r="DV1664" s="1"/>
      <c r="DW1664" s="1"/>
    </row>
    <row r="1665" spans="1:127" ht="12.75" x14ac:dyDescent="0.2">
      <c r="A1665" s="102"/>
      <c r="B1665" s="103"/>
      <c r="C1665" s="103"/>
      <c r="D1665" s="104"/>
      <c r="E1665" s="105"/>
      <c r="F1665" s="106"/>
      <c r="G1665" s="107"/>
      <c r="H1665" s="108"/>
      <c r="I1665" s="108"/>
      <c r="J1665" s="109"/>
      <c r="K1665" s="109"/>
      <c r="L1665" s="8"/>
      <c r="M1665" s="110"/>
      <c r="N1665" s="110"/>
      <c r="O1665" s="103"/>
      <c r="P1665" s="103"/>
      <c r="Q1665" s="11"/>
      <c r="R1665" s="30"/>
      <c r="S1665" s="8"/>
      <c r="T1665" s="113"/>
      <c r="U1665" s="111"/>
      <c r="V1665" s="111"/>
      <c r="W1665" s="110"/>
      <c r="X1665" s="103"/>
      <c r="Y1665" s="103"/>
      <c r="Z1665" s="114"/>
      <c r="AA1665" s="10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4"/>
      <c r="DR1665" s="1"/>
      <c r="DS1665" s="1"/>
      <c r="DT1665" s="1"/>
      <c r="DU1665" s="1"/>
      <c r="DV1665" s="1"/>
      <c r="DW1665" s="1"/>
    </row>
    <row r="1666" spans="1:127" ht="12.75" x14ac:dyDescent="0.2">
      <c r="A1666" s="102"/>
      <c r="B1666" s="103"/>
      <c r="C1666" s="103"/>
      <c r="D1666" s="104"/>
      <c r="E1666" s="105"/>
      <c r="F1666" s="106"/>
      <c r="G1666" s="107"/>
      <c r="H1666" s="108"/>
      <c r="I1666" s="108"/>
      <c r="J1666" s="109"/>
      <c r="K1666" s="109"/>
      <c r="L1666" s="8"/>
      <c r="M1666" s="110"/>
      <c r="N1666" s="110"/>
      <c r="O1666" s="103"/>
      <c r="P1666" s="103"/>
      <c r="Q1666" s="11"/>
      <c r="R1666" s="30"/>
      <c r="S1666" s="8"/>
      <c r="T1666" s="113"/>
      <c r="U1666" s="111"/>
      <c r="V1666" s="111"/>
      <c r="W1666" s="110"/>
      <c r="X1666" s="103"/>
      <c r="Y1666" s="103"/>
      <c r="Z1666" s="114"/>
      <c r="AA1666" s="10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4"/>
      <c r="DR1666" s="1"/>
      <c r="DS1666" s="1"/>
      <c r="DT1666" s="1"/>
      <c r="DU1666" s="1"/>
      <c r="DV1666" s="1"/>
      <c r="DW1666" s="1"/>
    </row>
    <row r="1667" spans="1:127" ht="12.75" x14ac:dyDescent="0.2">
      <c r="A1667" s="102"/>
      <c r="B1667" s="103"/>
      <c r="C1667" s="103"/>
      <c r="D1667" s="104"/>
      <c r="E1667" s="105"/>
      <c r="F1667" s="106"/>
      <c r="G1667" s="107"/>
      <c r="H1667" s="108"/>
      <c r="I1667" s="108"/>
      <c r="J1667" s="109"/>
      <c r="K1667" s="109"/>
      <c r="L1667" s="8"/>
      <c r="M1667" s="110"/>
      <c r="N1667" s="110"/>
      <c r="O1667" s="103"/>
      <c r="P1667" s="103"/>
      <c r="Q1667" s="11"/>
      <c r="R1667" s="30"/>
      <c r="S1667" s="8"/>
      <c r="T1667" s="113"/>
      <c r="U1667" s="111"/>
      <c r="V1667" s="111"/>
      <c r="W1667" s="110"/>
      <c r="X1667" s="103"/>
      <c r="Y1667" s="103"/>
      <c r="Z1667" s="114"/>
      <c r="AA1667" s="10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4"/>
      <c r="DR1667" s="1"/>
      <c r="DS1667" s="1"/>
      <c r="DT1667" s="1"/>
      <c r="DU1667" s="1"/>
      <c r="DV1667" s="1"/>
      <c r="DW1667" s="1"/>
    </row>
    <row r="1668" spans="1:127" ht="12.75" x14ac:dyDescent="0.2">
      <c r="A1668" s="102"/>
      <c r="B1668" s="103"/>
      <c r="C1668" s="103"/>
      <c r="D1668" s="104"/>
      <c r="E1668" s="105"/>
      <c r="F1668" s="106"/>
      <c r="G1668" s="107"/>
      <c r="H1668" s="108"/>
      <c r="I1668" s="108"/>
      <c r="J1668" s="109"/>
      <c r="K1668" s="109"/>
      <c r="L1668" s="8"/>
      <c r="M1668" s="110"/>
      <c r="N1668" s="110"/>
      <c r="O1668" s="103"/>
      <c r="P1668" s="103"/>
      <c r="Q1668" s="11"/>
      <c r="R1668" s="30"/>
      <c r="S1668" s="8"/>
      <c r="T1668" s="113"/>
      <c r="U1668" s="111"/>
      <c r="V1668" s="111"/>
      <c r="W1668" s="110"/>
      <c r="X1668" s="103"/>
      <c r="Y1668" s="103"/>
      <c r="Z1668" s="114"/>
      <c r="AA1668" s="10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4"/>
      <c r="DR1668" s="1"/>
      <c r="DS1668" s="1"/>
      <c r="DT1668" s="1"/>
      <c r="DU1668" s="1"/>
      <c r="DV1668" s="1"/>
      <c r="DW1668" s="1"/>
    </row>
    <row r="1669" spans="1:127" ht="12.75" x14ac:dyDescent="0.2">
      <c r="A1669" s="102"/>
      <c r="B1669" s="103"/>
      <c r="C1669" s="103"/>
      <c r="D1669" s="104"/>
      <c r="E1669" s="105"/>
      <c r="F1669" s="106"/>
      <c r="G1669" s="107"/>
      <c r="H1669" s="108"/>
      <c r="I1669" s="108"/>
      <c r="J1669" s="109"/>
      <c r="K1669" s="109"/>
      <c r="L1669" s="8"/>
      <c r="M1669" s="110"/>
      <c r="N1669" s="110"/>
      <c r="O1669" s="103"/>
      <c r="P1669" s="103"/>
      <c r="Q1669" s="11"/>
      <c r="R1669" s="30"/>
      <c r="S1669" s="8"/>
      <c r="T1669" s="113"/>
      <c r="U1669" s="111"/>
      <c r="V1669" s="111"/>
      <c r="W1669" s="110"/>
      <c r="X1669" s="103"/>
      <c r="Y1669" s="103"/>
      <c r="Z1669" s="114"/>
      <c r="AA1669" s="10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4"/>
      <c r="DR1669" s="1"/>
      <c r="DS1669" s="1"/>
      <c r="DT1669" s="1"/>
      <c r="DU1669" s="1"/>
      <c r="DV1669" s="1"/>
      <c r="DW1669" s="1"/>
    </row>
    <row r="1670" spans="1:127" ht="12.75" x14ac:dyDescent="0.2">
      <c r="A1670" s="102"/>
      <c r="B1670" s="103"/>
      <c r="C1670" s="103"/>
      <c r="D1670" s="104"/>
      <c r="E1670" s="105"/>
      <c r="F1670" s="106"/>
      <c r="G1670" s="107"/>
      <c r="H1670" s="108"/>
      <c r="I1670" s="108"/>
      <c r="J1670" s="109"/>
      <c r="K1670" s="109"/>
      <c r="L1670" s="8"/>
      <c r="M1670" s="110"/>
      <c r="N1670" s="110"/>
      <c r="O1670" s="103"/>
      <c r="P1670" s="103"/>
      <c r="Q1670" s="11"/>
      <c r="R1670" s="30"/>
      <c r="S1670" s="8"/>
      <c r="T1670" s="113"/>
      <c r="U1670" s="111"/>
      <c r="V1670" s="111"/>
      <c r="W1670" s="110"/>
      <c r="X1670" s="103"/>
      <c r="Y1670" s="103"/>
      <c r="Z1670" s="114"/>
      <c r="AA1670" s="10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4"/>
      <c r="DR1670" s="1"/>
      <c r="DS1670" s="1"/>
      <c r="DT1670" s="1"/>
      <c r="DU1670" s="1"/>
      <c r="DV1670" s="1"/>
      <c r="DW1670" s="1"/>
    </row>
    <row r="1671" spans="1:127" ht="12.75" x14ac:dyDescent="0.2">
      <c r="A1671" s="102"/>
      <c r="B1671" s="103"/>
      <c r="C1671" s="103"/>
      <c r="D1671" s="104"/>
      <c r="E1671" s="105"/>
      <c r="F1671" s="106"/>
      <c r="G1671" s="107"/>
      <c r="H1671" s="108"/>
      <c r="I1671" s="108"/>
      <c r="J1671" s="109"/>
      <c r="K1671" s="109"/>
      <c r="L1671" s="8"/>
      <c r="M1671" s="110"/>
      <c r="N1671" s="110"/>
      <c r="O1671" s="103"/>
      <c r="P1671" s="103"/>
      <c r="Q1671" s="11"/>
      <c r="R1671" s="30"/>
      <c r="S1671" s="8"/>
      <c r="T1671" s="113"/>
      <c r="U1671" s="111"/>
      <c r="V1671" s="111"/>
      <c r="W1671" s="110"/>
      <c r="X1671" s="103"/>
      <c r="Y1671" s="103"/>
      <c r="Z1671" s="114"/>
      <c r="AA1671" s="10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4"/>
      <c r="DR1671" s="1"/>
      <c r="DS1671" s="1"/>
      <c r="DT1671" s="1"/>
      <c r="DU1671" s="1"/>
      <c r="DV1671" s="1"/>
      <c r="DW1671" s="1"/>
    </row>
    <row r="1672" spans="1:127" ht="12.75" x14ac:dyDescent="0.2">
      <c r="A1672" s="102"/>
      <c r="B1672" s="103"/>
      <c r="C1672" s="103"/>
      <c r="D1672" s="104"/>
      <c r="E1672" s="105"/>
      <c r="F1672" s="106"/>
      <c r="G1672" s="107"/>
      <c r="H1672" s="108"/>
      <c r="I1672" s="108"/>
      <c r="J1672" s="109"/>
      <c r="K1672" s="109"/>
      <c r="L1672" s="8"/>
      <c r="M1672" s="110"/>
      <c r="N1672" s="110"/>
      <c r="O1672" s="103"/>
      <c r="P1672" s="103"/>
      <c r="Q1672" s="11"/>
      <c r="R1672" s="30"/>
      <c r="S1672" s="8"/>
      <c r="T1672" s="113"/>
      <c r="U1672" s="111"/>
      <c r="V1672" s="111"/>
      <c r="W1672" s="110"/>
      <c r="X1672" s="103"/>
      <c r="Y1672" s="103"/>
      <c r="Z1672" s="114"/>
      <c r="AA1672" s="10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4"/>
      <c r="DR1672" s="1"/>
      <c r="DS1672" s="1"/>
      <c r="DT1672" s="1"/>
      <c r="DU1672" s="1"/>
      <c r="DV1672" s="1"/>
      <c r="DW1672" s="1"/>
    </row>
    <row r="1673" spans="1:127" ht="12.75" x14ac:dyDescent="0.2">
      <c r="A1673" s="102"/>
      <c r="B1673" s="103"/>
      <c r="C1673" s="103"/>
      <c r="D1673" s="104"/>
      <c r="E1673" s="105"/>
      <c r="F1673" s="106"/>
      <c r="G1673" s="107"/>
      <c r="H1673" s="108"/>
      <c r="I1673" s="108"/>
      <c r="J1673" s="109"/>
      <c r="K1673" s="109"/>
      <c r="L1673" s="8"/>
      <c r="M1673" s="110"/>
      <c r="N1673" s="110"/>
      <c r="O1673" s="103"/>
      <c r="P1673" s="103"/>
      <c r="Q1673" s="11"/>
      <c r="R1673" s="30"/>
      <c r="S1673" s="8"/>
      <c r="T1673" s="113"/>
      <c r="U1673" s="111"/>
      <c r="V1673" s="111"/>
      <c r="W1673" s="110"/>
      <c r="X1673" s="103"/>
      <c r="Y1673" s="103"/>
      <c r="Z1673" s="114"/>
      <c r="AA1673" s="10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4"/>
      <c r="DR1673" s="1"/>
      <c r="DS1673" s="1"/>
      <c r="DT1673" s="1"/>
      <c r="DU1673" s="1"/>
      <c r="DV1673" s="1"/>
      <c r="DW1673" s="1"/>
    </row>
    <row r="1674" spans="1:127" ht="12.75" x14ac:dyDescent="0.2">
      <c r="A1674" s="102"/>
      <c r="B1674" s="103"/>
      <c r="C1674" s="103"/>
      <c r="D1674" s="104"/>
      <c r="E1674" s="105"/>
      <c r="F1674" s="106"/>
      <c r="G1674" s="107"/>
      <c r="H1674" s="108"/>
      <c r="I1674" s="108"/>
      <c r="J1674" s="109"/>
      <c r="K1674" s="109"/>
      <c r="L1674" s="8"/>
      <c r="M1674" s="110"/>
      <c r="N1674" s="110"/>
      <c r="O1674" s="103"/>
      <c r="P1674" s="103"/>
      <c r="Q1674" s="11"/>
      <c r="R1674" s="30"/>
      <c r="S1674" s="8"/>
      <c r="T1674" s="113"/>
      <c r="U1674" s="111"/>
      <c r="V1674" s="111"/>
      <c r="W1674" s="110"/>
      <c r="X1674" s="103"/>
      <c r="Y1674" s="103"/>
      <c r="Z1674" s="114"/>
      <c r="AA1674" s="10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4"/>
      <c r="DR1674" s="1"/>
      <c r="DS1674" s="1"/>
      <c r="DT1674" s="1"/>
      <c r="DU1674" s="1"/>
      <c r="DV1674" s="1"/>
      <c r="DW1674" s="1"/>
    </row>
    <row r="1675" spans="1:127" ht="12.75" x14ac:dyDescent="0.2">
      <c r="A1675" s="102"/>
      <c r="B1675" s="103"/>
      <c r="C1675" s="103"/>
      <c r="D1675" s="104"/>
      <c r="E1675" s="105"/>
      <c r="F1675" s="106"/>
      <c r="G1675" s="107"/>
      <c r="H1675" s="108"/>
      <c r="I1675" s="108"/>
      <c r="J1675" s="109"/>
      <c r="K1675" s="109"/>
      <c r="L1675" s="8"/>
      <c r="M1675" s="110"/>
      <c r="N1675" s="110"/>
      <c r="O1675" s="103"/>
      <c r="P1675" s="103"/>
      <c r="Q1675" s="11"/>
      <c r="R1675" s="30"/>
      <c r="S1675" s="8"/>
      <c r="T1675" s="113"/>
      <c r="U1675" s="111"/>
      <c r="V1675" s="111"/>
      <c r="W1675" s="110"/>
      <c r="X1675" s="103"/>
      <c r="Y1675" s="103"/>
      <c r="Z1675" s="114"/>
      <c r="AA1675" s="10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4"/>
      <c r="DR1675" s="1"/>
      <c r="DS1675" s="1"/>
      <c r="DT1675" s="1"/>
      <c r="DU1675" s="1"/>
      <c r="DV1675" s="1"/>
      <c r="DW1675" s="1"/>
    </row>
    <row r="1676" spans="1:127" ht="12.75" x14ac:dyDescent="0.2">
      <c r="A1676" s="102"/>
      <c r="B1676" s="103"/>
      <c r="C1676" s="103"/>
      <c r="D1676" s="104"/>
      <c r="E1676" s="105"/>
      <c r="F1676" s="106"/>
      <c r="G1676" s="107"/>
      <c r="H1676" s="108"/>
      <c r="I1676" s="108"/>
      <c r="J1676" s="109"/>
      <c r="K1676" s="109"/>
      <c r="L1676" s="8"/>
      <c r="M1676" s="110"/>
      <c r="N1676" s="110"/>
      <c r="O1676" s="103"/>
      <c r="P1676" s="103"/>
      <c r="Q1676" s="11"/>
      <c r="R1676" s="30"/>
      <c r="S1676" s="8"/>
      <c r="T1676" s="113"/>
      <c r="U1676" s="111"/>
      <c r="V1676" s="111"/>
      <c r="W1676" s="110"/>
      <c r="X1676" s="103"/>
      <c r="Y1676" s="103"/>
      <c r="Z1676" s="114"/>
      <c r="AA1676" s="10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4"/>
      <c r="DR1676" s="1"/>
      <c r="DS1676" s="1"/>
      <c r="DT1676" s="1"/>
      <c r="DU1676" s="1"/>
      <c r="DV1676" s="1"/>
      <c r="DW1676" s="1"/>
    </row>
    <row r="1677" spans="1:127" ht="12.75" x14ac:dyDescent="0.2">
      <c r="A1677" s="102"/>
      <c r="B1677" s="103"/>
      <c r="C1677" s="103"/>
      <c r="D1677" s="104"/>
      <c r="E1677" s="105"/>
      <c r="F1677" s="106"/>
      <c r="G1677" s="107"/>
      <c r="H1677" s="108"/>
      <c r="I1677" s="108"/>
      <c r="J1677" s="109"/>
      <c r="K1677" s="109"/>
      <c r="L1677" s="8"/>
      <c r="M1677" s="110"/>
      <c r="N1677" s="110"/>
      <c r="O1677" s="103"/>
      <c r="P1677" s="103"/>
      <c r="Q1677" s="11"/>
      <c r="R1677" s="30"/>
      <c r="S1677" s="8"/>
      <c r="T1677" s="113"/>
      <c r="U1677" s="111"/>
      <c r="V1677" s="111"/>
      <c r="W1677" s="110"/>
      <c r="X1677" s="103"/>
      <c r="Y1677" s="103"/>
      <c r="Z1677" s="114"/>
      <c r="AA1677" s="10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4"/>
      <c r="DR1677" s="1"/>
      <c r="DS1677" s="1"/>
      <c r="DT1677" s="1"/>
      <c r="DU1677" s="1"/>
      <c r="DV1677" s="1"/>
      <c r="DW1677" s="1"/>
    </row>
    <row r="1678" spans="1:127" ht="12.75" x14ac:dyDescent="0.2">
      <c r="A1678" s="102"/>
      <c r="B1678" s="103"/>
      <c r="C1678" s="103"/>
      <c r="D1678" s="104"/>
      <c r="E1678" s="105"/>
      <c r="F1678" s="106"/>
      <c r="G1678" s="107"/>
      <c r="H1678" s="108"/>
      <c r="I1678" s="108"/>
      <c r="J1678" s="109"/>
      <c r="K1678" s="109"/>
      <c r="L1678" s="8"/>
      <c r="M1678" s="110"/>
      <c r="N1678" s="110"/>
      <c r="O1678" s="103"/>
      <c r="P1678" s="103"/>
      <c r="Q1678" s="11"/>
      <c r="R1678" s="30"/>
      <c r="S1678" s="8"/>
      <c r="T1678" s="113"/>
      <c r="U1678" s="111"/>
      <c r="V1678" s="111"/>
      <c r="W1678" s="110"/>
      <c r="X1678" s="103"/>
      <c r="Y1678" s="103"/>
      <c r="Z1678" s="114"/>
      <c r="AA1678" s="10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4"/>
      <c r="DR1678" s="1"/>
      <c r="DS1678" s="1"/>
      <c r="DT1678" s="1"/>
      <c r="DU1678" s="1"/>
      <c r="DV1678" s="1"/>
      <c r="DW1678" s="1"/>
    </row>
    <row r="1679" spans="1:127" ht="12.75" x14ac:dyDescent="0.2">
      <c r="A1679" s="102"/>
      <c r="B1679" s="103"/>
      <c r="C1679" s="103"/>
      <c r="D1679" s="104"/>
      <c r="E1679" s="105"/>
      <c r="F1679" s="106"/>
      <c r="G1679" s="107"/>
      <c r="H1679" s="108"/>
      <c r="I1679" s="108"/>
      <c r="J1679" s="109"/>
      <c r="K1679" s="109"/>
      <c r="L1679" s="8"/>
      <c r="M1679" s="110"/>
      <c r="N1679" s="110"/>
      <c r="O1679" s="103"/>
      <c r="P1679" s="103"/>
      <c r="Q1679" s="11"/>
      <c r="R1679" s="30"/>
      <c r="S1679" s="8"/>
      <c r="T1679" s="113"/>
      <c r="U1679" s="111"/>
      <c r="V1679" s="111"/>
      <c r="W1679" s="110"/>
      <c r="X1679" s="103"/>
      <c r="Y1679" s="103"/>
      <c r="Z1679" s="114"/>
      <c r="AA1679" s="10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4"/>
      <c r="DR1679" s="1"/>
      <c r="DS1679" s="1"/>
      <c r="DT1679" s="1"/>
      <c r="DU1679" s="1"/>
      <c r="DV1679" s="1"/>
      <c r="DW1679" s="1"/>
    </row>
    <row r="1680" spans="1:127" ht="12.75" x14ac:dyDescent="0.2">
      <c r="A1680" s="102"/>
      <c r="B1680" s="103"/>
      <c r="C1680" s="103"/>
      <c r="D1680" s="104"/>
      <c r="E1680" s="105"/>
      <c r="F1680" s="106"/>
      <c r="G1680" s="107"/>
      <c r="H1680" s="108"/>
      <c r="I1680" s="108"/>
      <c r="J1680" s="109"/>
      <c r="K1680" s="109"/>
      <c r="L1680" s="8"/>
      <c r="M1680" s="110"/>
      <c r="N1680" s="110"/>
      <c r="O1680" s="103"/>
      <c r="P1680" s="103"/>
      <c r="Q1680" s="11"/>
      <c r="R1680" s="30"/>
      <c r="S1680" s="8"/>
      <c r="T1680" s="113"/>
      <c r="U1680" s="111"/>
      <c r="V1680" s="111"/>
      <c r="W1680" s="110"/>
      <c r="X1680" s="103"/>
      <c r="Y1680" s="103"/>
      <c r="Z1680" s="114"/>
      <c r="AA1680" s="10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4"/>
      <c r="DR1680" s="1"/>
      <c r="DS1680" s="1"/>
      <c r="DT1680" s="1"/>
      <c r="DU1680" s="1"/>
      <c r="DV1680" s="1"/>
      <c r="DW1680" s="1"/>
    </row>
    <row r="1681" spans="1:127" ht="12.75" x14ac:dyDescent="0.2">
      <c r="A1681" s="102"/>
      <c r="B1681" s="103"/>
      <c r="C1681" s="103"/>
      <c r="D1681" s="104"/>
      <c r="E1681" s="105"/>
      <c r="F1681" s="106"/>
      <c r="G1681" s="107"/>
      <c r="H1681" s="108"/>
      <c r="I1681" s="108"/>
      <c r="J1681" s="109"/>
      <c r="K1681" s="109"/>
      <c r="L1681" s="8"/>
      <c r="M1681" s="110"/>
      <c r="N1681" s="110"/>
      <c r="O1681" s="103"/>
      <c r="P1681" s="103"/>
      <c r="Q1681" s="11"/>
      <c r="R1681" s="30"/>
      <c r="S1681" s="8"/>
      <c r="T1681" s="113"/>
      <c r="U1681" s="111"/>
      <c r="V1681" s="111"/>
      <c r="W1681" s="110"/>
      <c r="X1681" s="103"/>
      <c r="Y1681" s="103"/>
      <c r="Z1681" s="114"/>
      <c r="AA1681" s="10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4"/>
      <c r="DR1681" s="1"/>
      <c r="DS1681" s="1"/>
      <c r="DT1681" s="1"/>
      <c r="DU1681" s="1"/>
      <c r="DV1681" s="1"/>
      <c r="DW1681" s="1"/>
    </row>
    <row r="1682" spans="1:127" ht="12.75" x14ac:dyDescent="0.2">
      <c r="A1682" s="102"/>
      <c r="B1682" s="103"/>
      <c r="C1682" s="103"/>
      <c r="D1682" s="104"/>
      <c r="E1682" s="105"/>
      <c r="F1682" s="106"/>
      <c r="G1682" s="107"/>
      <c r="H1682" s="108"/>
      <c r="I1682" s="108"/>
      <c r="J1682" s="109"/>
      <c r="K1682" s="109"/>
      <c r="L1682" s="8"/>
      <c r="M1682" s="110"/>
      <c r="N1682" s="110"/>
      <c r="O1682" s="103"/>
      <c r="P1682" s="103"/>
      <c r="Q1682" s="11"/>
      <c r="R1682" s="30"/>
      <c r="S1682" s="8"/>
      <c r="T1682" s="113"/>
      <c r="U1682" s="111"/>
      <c r="V1682" s="111"/>
      <c r="W1682" s="110"/>
      <c r="X1682" s="103"/>
      <c r="Y1682" s="103"/>
      <c r="Z1682" s="114"/>
      <c r="AA1682" s="10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4"/>
      <c r="DR1682" s="1"/>
      <c r="DS1682" s="1"/>
      <c r="DT1682" s="1"/>
      <c r="DU1682" s="1"/>
      <c r="DV1682" s="1"/>
      <c r="DW1682" s="1"/>
    </row>
    <row r="1683" spans="1:127" ht="12.75" x14ac:dyDescent="0.2">
      <c r="A1683" s="102"/>
      <c r="B1683" s="103"/>
      <c r="C1683" s="103"/>
      <c r="D1683" s="104"/>
      <c r="E1683" s="105"/>
      <c r="F1683" s="106"/>
      <c r="G1683" s="107"/>
      <c r="H1683" s="108"/>
      <c r="I1683" s="108"/>
      <c r="J1683" s="109"/>
      <c r="K1683" s="109"/>
      <c r="L1683" s="8"/>
      <c r="M1683" s="110"/>
      <c r="N1683" s="110"/>
      <c r="O1683" s="103"/>
      <c r="P1683" s="103"/>
      <c r="Q1683" s="11"/>
      <c r="R1683" s="30"/>
      <c r="S1683" s="8"/>
      <c r="T1683" s="113"/>
      <c r="U1683" s="111"/>
      <c r="V1683" s="111"/>
      <c r="W1683" s="110"/>
      <c r="X1683" s="103"/>
      <c r="Y1683" s="103"/>
      <c r="Z1683" s="114"/>
      <c r="AA1683" s="10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4"/>
      <c r="DR1683" s="1"/>
      <c r="DS1683" s="1"/>
      <c r="DT1683" s="1"/>
      <c r="DU1683" s="1"/>
      <c r="DV1683" s="1"/>
      <c r="DW1683" s="1"/>
    </row>
    <row r="1684" spans="1:127" ht="12.75" x14ac:dyDescent="0.2">
      <c r="A1684" s="102"/>
      <c r="B1684" s="103"/>
      <c r="C1684" s="103"/>
      <c r="D1684" s="104"/>
      <c r="E1684" s="105"/>
      <c r="F1684" s="106"/>
      <c r="G1684" s="107"/>
      <c r="H1684" s="108"/>
      <c r="I1684" s="108"/>
      <c r="J1684" s="109"/>
      <c r="K1684" s="109"/>
      <c r="L1684" s="8"/>
      <c r="M1684" s="110"/>
      <c r="N1684" s="110"/>
      <c r="O1684" s="103"/>
      <c r="P1684" s="103"/>
      <c r="Q1684" s="11"/>
      <c r="R1684" s="30"/>
      <c r="S1684" s="8"/>
      <c r="T1684" s="113"/>
      <c r="U1684" s="111"/>
      <c r="V1684" s="111"/>
      <c r="W1684" s="110"/>
      <c r="X1684" s="103"/>
      <c r="Y1684" s="103"/>
      <c r="Z1684" s="114"/>
      <c r="AA1684" s="10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4"/>
      <c r="DR1684" s="1"/>
      <c r="DS1684" s="1"/>
      <c r="DT1684" s="1"/>
      <c r="DU1684" s="1"/>
      <c r="DV1684" s="1"/>
      <c r="DW1684" s="1"/>
    </row>
    <row r="1685" spans="1:127" ht="12.75" x14ac:dyDescent="0.2">
      <c r="A1685" s="102"/>
      <c r="B1685" s="103"/>
      <c r="C1685" s="103"/>
      <c r="D1685" s="104"/>
      <c r="E1685" s="105"/>
      <c r="F1685" s="106"/>
      <c r="G1685" s="107"/>
      <c r="H1685" s="108"/>
      <c r="I1685" s="108"/>
      <c r="J1685" s="109"/>
      <c r="K1685" s="109"/>
      <c r="L1685" s="8"/>
      <c r="M1685" s="110"/>
      <c r="N1685" s="110"/>
      <c r="O1685" s="103"/>
      <c r="P1685" s="103"/>
      <c r="Q1685" s="11"/>
      <c r="R1685" s="30"/>
      <c r="S1685" s="8"/>
      <c r="T1685" s="113"/>
      <c r="U1685" s="111"/>
      <c r="V1685" s="111"/>
      <c r="W1685" s="110"/>
      <c r="X1685" s="103"/>
      <c r="Y1685" s="103"/>
      <c r="Z1685" s="114"/>
      <c r="AA1685" s="10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4"/>
      <c r="DR1685" s="1"/>
      <c r="DS1685" s="1"/>
      <c r="DT1685" s="1"/>
      <c r="DU1685" s="1"/>
      <c r="DV1685" s="1"/>
      <c r="DW1685" s="1"/>
    </row>
    <row r="1686" spans="1:127" ht="12.75" x14ac:dyDescent="0.2">
      <c r="A1686" s="102"/>
      <c r="B1686" s="103"/>
      <c r="C1686" s="103"/>
      <c r="D1686" s="104"/>
      <c r="E1686" s="105"/>
      <c r="F1686" s="106"/>
      <c r="G1686" s="107"/>
      <c r="H1686" s="108"/>
      <c r="I1686" s="108"/>
      <c r="J1686" s="109"/>
      <c r="K1686" s="109"/>
      <c r="L1686" s="8"/>
      <c r="M1686" s="110"/>
      <c r="N1686" s="110"/>
      <c r="O1686" s="103"/>
      <c r="P1686" s="103"/>
      <c r="Q1686" s="11"/>
      <c r="R1686" s="30"/>
      <c r="S1686" s="8"/>
      <c r="T1686" s="113"/>
      <c r="U1686" s="111"/>
      <c r="V1686" s="111"/>
      <c r="W1686" s="110"/>
      <c r="X1686" s="103"/>
      <c r="Y1686" s="103"/>
      <c r="Z1686" s="114"/>
      <c r="AA1686" s="10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4"/>
      <c r="DR1686" s="1"/>
      <c r="DS1686" s="1"/>
      <c r="DT1686" s="1"/>
      <c r="DU1686" s="1"/>
      <c r="DV1686" s="1"/>
      <c r="DW1686" s="1"/>
    </row>
    <row r="1687" spans="1:127" ht="12.75" x14ac:dyDescent="0.2">
      <c r="A1687" s="102"/>
      <c r="B1687" s="103"/>
      <c r="C1687" s="103"/>
      <c r="D1687" s="104"/>
      <c r="E1687" s="105"/>
      <c r="F1687" s="106"/>
      <c r="G1687" s="107"/>
      <c r="H1687" s="108"/>
      <c r="I1687" s="108"/>
      <c r="J1687" s="109"/>
      <c r="K1687" s="109"/>
      <c r="L1687" s="8"/>
      <c r="M1687" s="110"/>
      <c r="N1687" s="110"/>
      <c r="O1687" s="103"/>
      <c r="P1687" s="103"/>
      <c r="Q1687" s="11"/>
      <c r="R1687" s="30"/>
      <c r="S1687" s="8"/>
      <c r="T1687" s="113"/>
      <c r="U1687" s="111"/>
      <c r="V1687" s="111"/>
      <c r="W1687" s="110"/>
      <c r="X1687" s="103"/>
      <c r="Y1687" s="103"/>
      <c r="Z1687" s="114"/>
      <c r="AA1687" s="10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4"/>
      <c r="DR1687" s="1"/>
      <c r="DS1687" s="1"/>
      <c r="DT1687" s="1"/>
      <c r="DU1687" s="1"/>
      <c r="DV1687" s="1"/>
      <c r="DW1687" s="1"/>
    </row>
    <row r="1688" spans="1:127" ht="12.75" x14ac:dyDescent="0.2">
      <c r="A1688" s="102"/>
      <c r="B1688" s="103"/>
      <c r="C1688" s="103"/>
      <c r="D1688" s="104"/>
      <c r="E1688" s="105"/>
      <c r="F1688" s="106"/>
      <c r="G1688" s="107"/>
      <c r="H1688" s="108"/>
      <c r="I1688" s="108"/>
      <c r="J1688" s="109"/>
      <c r="K1688" s="109"/>
      <c r="L1688" s="8"/>
      <c r="M1688" s="110"/>
      <c r="N1688" s="110"/>
      <c r="O1688" s="103"/>
      <c r="P1688" s="103"/>
      <c r="Q1688" s="11"/>
      <c r="R1688" s="30"/>
      <c r="S1688" s="8"/>
      <c r="T1688" s="113"/>
      <c r="U1688" s="111"/>
      <c r="V1688" s="111"/>
      <c r="W1688" s="110"/>
      <c r="X1688" s="103"/>
      <c r="Y1688" s="103"/>
      <c r="Z1688" s="114"/>
      <c r="AA1688" s="10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4"/>
      <c r="DR1688" s="1"/>
      <c r="DS1688" s="1"/>
      <c r="DT1688" s="1"/>
      <c r="DU1688" s="1"/>
      <c r="DV1688" s="1"/>
      <c r="DW1688" s="1"/>
    </row>
    <row r="1689" spans="1:127" ht="12.75" x14ac:dyDescent="0.2">
      <c r="A1689" s="102"/>
      <c r="B1689" s="103"/>
      <c r="C1689" s="103"/>
      <c r="D1689" s="104"/>
      <c r="E1689" s="105"/>
      <c r="F1689" s="106"/>
      <c r="G1689" s="107"/>
      <c r="H1689" s="108"/>
      <c r="I1689" s="108"/>
      <c r="J1689" s="109"/>
      <c r="K1689" s="109"/>
      <c r="L1689" s="8"/>
      <c r="M1689" s="110"/>
      <c r="N1689" s="110"/>
      <c r="O1689" s="103"/>
      <c r="P1689" s="103"/>
      <c r="Q1689" s="11"/>
      <c r="R1689" s="30"/>
      <c r="S1689" s="8"/>
      <c r="T1689" s="113"/>
      <c r="U1689" s="111"/>
      <c r="V1689" s="111"/>
      <c r="W1689" s="110"/>
      <c r="X1689" s="103"/>
      <c r="Y1689" s="103"/>
      <c r="Z1689" s="114"/>
      <c r="AA1689" s="10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4"/>
      <c r="DR1689" s="1"/>
      <c r="DS1689" s="1"/>
      <c r="DT1689" s="1"/>
      <c r="DU1689" s="1"/>
      <c r="DV1689" s="1"/>
      <c r="DW1689" s="1"/>
    </row>
    <row r="1690" spans="1:127" ht="12.75" x14ac:dyDescent="0.2">
      <c r="A1690" s="102"/>
      <c r="B1690" s="103"/>
      <c r="C1690" s="103"/>
      <c r="D1690" s="104"/>
      <c r="E1690" s="105"/>
      <c r="F1690" s="106"/>
      <c r="G1690" s="107"/>
      <c r="H1690" s="108"/>
      <c r="I1690" s="108"/>
      <c r="J1690" s="109"/>
      <c r="K1690" s="109"/>
      <c r="L1690" s="8"/>
      <c r="M1690" s="110"/>
      <c r="N1690" s="110"/>
      <c r="O1690" s="103"/>
      <c r="P1690" s="103"/>
      <c r="Q1690" s="11"/>
      <c r="R1690" s="30"/>
      <c r="S1690" s="8"/>
      <c r="T1690" s="113"/>
      <c r="U1690" s="111"/>
      <c r="V1690" s="111"/>
      <c r="W1690" s="110"/>
      <c r="X1690" s="103"/>
      <c r="Y1690" s="103"/>
      <c r="Z1690" s="114"/>
      <c r="AA1690" s="10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4"/>
      <c r="DR1690" s="1"/>
      <c r="DS1690" s="1"/>
      <c r="DT1690" s="1"/>
      <c r="DU1690" s="1"/>
      <c r="DV1690" s="1"/>
      <c r="DW1690" s="1"/>
    </row>
    <row r="1691" spans="1:127" ht="12.75" x14ac:dyDescent="0.2">
      <c r="A1691" s="102"/>
      <c r="B1691" s="103"/>
      <c r="C1691" s="103"/>
      <c r="D1691" s="104"/>
      <c r="E1691" s="105"/>
      <c r="F1691" s="106"/>
      <c r="G1691" s="107"/>
      <c r="H1691" s="108"/>
      <c r="I1691" s="108"/>
      <c r="J1691" s="109"/>
      <c r="K1691" s="109"/>
      <c r="L1691" s="8"/>
      <c r="M1691" s="110"/>
      <c r="N1691" s="110"/>
      <c r="O1691" s="103"/>
      <c r="P1691" s="103"/>
      <c r="Q1691" s="11"/>
      <c r="R1691" s="30"/>
      <c r="S1691" s="8"/>
      <c r="T1691" s="113"/>
      <c r="U1691" s="111"/>
      <c r="V1691" s="111"/>
      <c r="W1691" s="110"/>
      <c r="X1691" s="103"/>
      <c r="Y1691" s="103"/>
      <c r="Z1691" s="114"/>
      <c r="AA1691" s="10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4"/>
      <c r="DR1691" s="1"/>
      <c r="DS1691" s="1"/>
      <c r="DT1691" s="1"/>
      <c r="DU1691" s="1"/>
      <c r="DV1691" s="1"/>
      <c r="DW1691" s="1"/>
    </row>
    <row r="1692" spans="1:127" ht="12.75" x14ac:dyDescent="0.2">
      <c r="A1692" s="102"/>
      <c r="B1692" s="103"/>
      <c r="C1692" s="103"/>
      <c r="D1692" s="104"/>
      <c r="E1692" s="105"/>
      <c r="F1692" s="106"/>
      <c r="G1692" s="107"/>
      <c r="H1692" s="108"/>
      <c r="I1692" s="108"/>
      <c r="J1692" s="109"/>
      <c r="K1692" s="109"/>
      <c r="L1692" s="8"/>
      <c r="M1692" s="110"/>
      <c r="N1692" s="110"/>
      <c r="O1692" s="103"/>
      <c r="P1692" s="103"/>
      <c r="Q1692" s="11"/>
      <c r="R1692" s="30"/>
      <c r="S1692" s="8"/>
      <c r="T1692" s="113"/>
      <c r="U1692" s="111"/>
      <c r="V1692" s="111"/>
      <c r="W1692" s="110"/>
      <c r="X1692" s="103"/>
      <c r="Y1692" s="103"/>
      <c r="Z1692" s="114"/>
      <c r="AA1692" s="10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4"/>
      <c r="DR1692" s="1"/>
      <c r="DS1692" s="1"/>
      <c r="DT1692" s="1"/>
      <c r="DU1692" s="1"/>
      <c r="DV1692" s="1"/>
      <c r="DW1692" s="1"/>
    </row>
    <row r="1693" spans="1:127" ht="12.75" x14ac:dyDescent="0.2">
      <c r="A1693" s="102"/>
      <c r="B1693" s="103"/>
      <c r="C1693" s="103"/>
      <c r="D1693" s="104"/>
      <c r="E1693" s="105"/>
      <c r="F1693" s="106"/>
      <c r="G1693" s="107"/>
      <c r="H1693" s="108"/>
      <c r="I1693" s="108"/>
      <c r="J1693" s="109"/>
      <c r="K1693" s="109"/>
      <c r="L1693" s="8"/>
      <c r="M1693" s="110"/>
      <c r="N1693" s="110"/>
      <c r="O1693" s="103"/>
      <c r="P1693" s="103"/>
      <c r="Q1693" s="11"/>
      <c r="R1693" s="30"/>
      <c r="S1693" s="8"/>
      <c r="T1693" s="113"/>
      <c r="U1693" s="111"/>
      <c r="V1693" s="111"/>
      <c r="W1693" s="110"/>
      <c r="X1693" s="103"/>
      <c r="Y1693" s="103"/>
      <c r="Z1693" s="114"/>
      <c r="AA1693" s="10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4"/>
      <c r="DR1693" s="1"/>
      <c r="DS1693" s="1"/>
      <c r="DT1693" s="1"/>
      <c r="DU1693" s="1"/>
      <c r="DV1693" s="1"/>
      <c r="DW1693" s="1"/>
    </row>
    <row r="1694" spans="1:127" ht="12.75" x14ac:dyDescent="0.2">
      <c r="A1694" s="102"/>
      <c r="B1694" s="103"/>
      <c r="C1694" s="103"/>
      <c r="D1694" s="104"/>
      <c r="E1694" s="105"/>
      <c r="F1694" s="106"/>
      <c r="G1694" s="107"/>
      <c r="H1694" s="108"/>
      <c r="I1694" s="108"/>
      <c r="J1694" s="109"/>
      <c r="K1694" s="109"/>
      <c r="L1694" s="8"/>
      <c r="M1694" s="110"/>
      <c r="N1694" s="110"/>
      <c r="O1694" s="103"/>
      <c r="P1694" s="103"/>
      <c r="Q1694" s="11"/>
      <c r="R1694" s="30"/>
      <c r="S1694" s="8"/>
      <c r="T1694" s="113"/>
      <c r="U1694" s="111"/>
      <c r="V1694" s="111"/>
      <c r="W1694" s="110"/>
      <c r="X1694" s="103"/>
      <c r="Y1694" s="103"/>
      <c r="Z1694" s="114"/>
      <c r="AA1694" s="10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4"/>
      <c r="DR1694" s="1"/>
      <c r="DS1694" s="1"/>
      <c r="DT1694" s="1"/>
      <c r="DU1694" s="1"/>
      <c r="DV1694" s="1"/>
      <c r="DW1694" s="1"/>
    </row>
    <row r="1695" spans="1:127" ht="12.75" x14ac:dyDescent="0.2">
      <c r="A1695" s="102"/>
      <c r="B1695" s="103"/>
      <c r="C1695" s="103"/>
      <c r="D1695" s="104"/>
      <c r="E1695" s="105"/>
      <c r="F1695" s="106"/>
      <c r="G1695" s="107"/>
      <c r="H1695" s="108"/>
      <c r="I1695" s="108"/>
      <c r="J1695" s="109"/>
      <c r="K1695" s="109"/>
      <c r="L1695" s="8"/>
      <c r="M1695" s="110"/>
      <c r="N1695" s="110"/>
      <c r="O1695" s="103"/>
      <c r="P1695" s="103"/>
      <c r="Q1695" s="11"/>
      <c r="R1695" s="30"/>
      <c r="S1695" s="8"/>
      <c r="T1695" s="113"/>
      <c r="U1695" s="111"/>
      <c r="V1695" s="111"/>
      <c r="W1695" s="110"/>
      <c r="X1695" s="103"/>
      <c r="Y1695" s="103"/>
      <c r="Z1695" s="114"/>
      <c r="AA1695" s="10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4"/>
      <c r="DR1695" s="1"/>
      <c r="DS1695" s="1"/>
      <c r="DT1695" s="1"/>
      <c r="DU1695" s="1"/>
      <c r="DV1695" s="1"/>
      <c r="DW1695" s="1"/>
    </row>
    <row r="1696" spans="1:127" ht="12.75" x14ac:dyDescent="0.2">
      <c r="A1696" s="102"/>
      <c r="B1696" s="103"/>
      <c r="C1696" s="103"/>
      <c r="D1696" s="104"/>
      <c r="E1696" s="105"/>
      <c r="F1696" s="106"/>
      <c r="G1696" s="107"/>
      <c r="H1696" s="108"/>
      <c r="I1696" s="108"/>
      <c r="J1696" s="109"/>
      <c r="K1696" s="109"/>
      <c r="L1696" s="8"/>
      <c r="M1696" s="110"/>
      <c r="N1696" s="110"/>
      <c r="O1696" s="103"/>
      <c r="P1696" s="103"/>
      <c r="Q1696" s="11"/>
      <c r="R1696" s="30"/>
      <c r="S1696" s="8"/>
      <c r="T1696" s="113"/>
      <c r="U1696" s="111"/>
      <c r="V1696" s="111"/>
      <c r="W1696" s="110"/>
      <c r="X1696" s="103"/>
      <c r="Y1696" s="103"/>
      <c r="Z1696" s="114"/>
      <c r="AA1696" s="10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4"/>
      <c r="DR1696" s="1"/>
      <c r="DS1696" s="1"/>
      <c r="DT1696" s="1"/>
      <c r="DU1696" s="1"/>
      <c r="DV1696" s="1"/>
      <c r="DW1696" s="1"/>
    </row>
    <row r="1697" spans="1:127" ht="12.75" x14ac:dyDescent="0.2">
      <c r="A1697" s="102"/>
      <c r="B1697" s="103"/>
      <c r="C1697" s="103"/>
      <c r="D1697" s="104"/>
      <c r="E1697" s="105"/>
      <c r="F1697" s="106"/>
      <c r="G1697" s="107"/>
      <c r="H1697" s="108"/>
      <c r="I1697" s="108"/>
      <c r="J1697" s="109"/>
      <c r="K1697" s="109"/>
      <c r="L1697" s="8"/>
      <c r="M1697" s="110"/>
      <c r="N1697" s="110"/>
      <c r="O1697" s="103"/>
      <c r="P1697" s="103"/>
      <c r="Q1697" s="11"/>
      <c r="R1697" s="30"/>
      <c r="S1697" s="8"/>
      <c r="T1697" s="113"/>
      <c r="U1697" s="111"/>
      <c r="V1697" s="111"/>
      <c r="W1697" s="110"/>
      <c r="X1697" s="103"/>
      <c r="Y1697" s="103"/>
      <c r="Z1697" s="114"/>
      <c r="AA1697" s="10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4"/>
      <c r="DR1697" s="1"/>
      <c r="DS1697" s="1"/>
      <c r="DT1697" s="1"/>
      <c r="DU1697" s="1"/>
      <c r="DV1697" s="1"/>
      <c r="DW1697" s="1"/>
    </row>
    <row r="1698" spans="1:127" ht="12.75" x14ac:dyDescent="0.2">
      <c r="A1698" s="102"/>
      <c r="B1698" s="103"/>
      <c r="C1698" s="103"/>
      <c r="D1698" s="104"/>
      <c r="E1698" s="105"/>
      <c r="F1698" s="106"/>
      <c r="G1698" s="107"/>
      <c r="H1698" s="108"/>
      <c r="I1698" s="108"/>
      <c r="J1698" s="109"/>
      <c r="K1698" s="109"/>
      <c r="L1698" s="8"/>
      <c r="M1698" s="110"/>
      <c r="N1698" s="110"/>
      <c r="O1698" s="103"/>
      <c r="P1698" s="103"/>
      <c r="Q1698" s="11"/>
      <c r="R1698" s="30"/>
      <c r="S1698" s="8"/>
      <c r="T1698" s="113"/>
      <c r="U1698" s="111"/>
      <c r="V1698" s="111"/>
      <c r="W1698" s="110"/>
      <c r="X1698" s="103"/>
      <c r="Y1698" s="103"/>
      <c r="Z1698" s="114"/>
      <c r="AA1698" s="10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4"/>
      <c r="DR1698" s="1"/>
      <c r="DS1698" s="1"/>
      <c r="DT1698" s="1"/>
      <c r="DU1698" s="1"/>
      <c r="DV1698" s="1"/>
      <c r="DW1698" s="1"/>
    </row>
    <row r="1699" spans="1:127" ht="12.75" x14ac:dyDescent="0.2">
      <c r="A1699" s="102"/>
      <c r="B1699" s="103"/>
      <c r="C1699" s="103"/>
      <c r="D1699" s="104"/>
      <c r="E1699" s="105"/>
      <c r="F1699" s="106"/>
      <c r="G1699" s="107"/>
      <c r="H1699" s="108"/>
      <c r="I1699" s="108"/>
      <c r="J1699" s="109"/>
      <c r="K1699" s="109"/>
      <c r="L1699" s="8"/>
      <c r="M1699" s="110"/>
      <c r="N1699" s="110"/>
      <c r="O1699" s="103"/>
      <c r="P1699" s="103"/>
      <c r="Q1699" s="11"/>
      <c r="R1699" s="30"/>
      <c r="S1699" s="8"/>
      <c r="T1699" s="113"/>
      <c r="U1699" s="111"/>
      <c r="V1699" s="111"/>
      <c r="W1699" s="110"/>
      <c r="X1699" s="103"/>
      <c r="Y1699" s="103"/>
      <c r="Z1699" s="114"/>
      <c r="AA1699" s="10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4"/>
      <c r="DR1699" s="1"/>
      <c r="DS1699" s="1"/>
      <c r="DT1699" s="1"/>
      <c r="DU1699" s="1"/>
      <c r="DV1699" s="1"/>
      <c r="DW1699" s="1"/>
    </row>
    <row r="1700" spans="1:127" ht="12.75" x14ac:dyDescent="0.2">
      <c r="A1700" s="102"/>
      <c r="B1700" s="103"/>
      <c r="C1700" s="103"/>
      <c r="D1700" s="104"/>
      <c r="E1700" s="105"/>
      <c r="F1700" s="106"/>
      <c r="G1700" s="107"/>
      <c r="H1700" s="108"/>
      <c r="I1700" s="108"/>
      <c r="J1700" s="109"/>
      <c r="K1700" s="109"/>
      <c r="L1700" s="8"/>
      <c r="M1700" s="110"/>
      <c r="N1700" s="110"/>
      <c r="O1700" s="103"/>
      <c r="P1700" s="103"/>
      <c r="Q1700" s="11"/>
      <c r="R1700" s="30"/>
      <c r="S1700" s="8"/>
      <c r="T1700" s="113"/>
      <c r="U1700" s="111"/>
      <c r="V1700" s="111"/>
      <c r="W1700" s="110"/>
      <c r="X1700" s="103"/>
      <c r="Y1700" s="103"/>
      <c r="Z1700" s="114"/>
      <c r="AA1700" s="10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4"/>
      <c r="DR1700" s="1"/>
      <c r="DS1700" s="1"/>
      <c r="DT1700" s="1"/>
      <c r="DU1700" s="1"/>
      <c r="DV1700" s="1"/>
      <c r="DW1700" s="1"/>
    </row>
    <row r="1701" spans="1:127" ht="12.75" x14ac:dyDescent="0.2">
      <c r="A1701" s="102"/>
      <c r="B1701" s="103"/>
      <c r="C1701" s="103"/>
      <c r="D1701" s="104"/>
      <c r="E1701" s="105"/>
      <c r="F1701" s="106"/>
      <c r="G1701" s="107"/>
      <c r="H1701" s="108"/>
      <c r="I1701" s="108"/>
      <c r="J1701" s="109"/>
      <c r="K1701" s="109"/>
      <c r="L1701" s="8"/>
      <c r="M1701" s="110"/>
      <c r="N1701" s="110"/>
      <c r="O1701" s="103"/>
      <c r="P1701" s="103"/>
      <c r="Q1701" s="11"/>
      <c r="R1701" s="30"/>
      <c r="S1701" s="8"/>
      <c r="T1701" s="113"/>
      <c r="U1701" s="111"/>
      <c r="V1701" s="111"/>
      <c r="W1701" s="110"/>
      <c r="X1701" s="103"/>
      <c r="Y1701" s="103"/>
      <c r="Z1701" s="114"/>
      <c r="AA1701" s="10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4"/>
      <c r="DR1701" s="1"/>
      <c r="DS1701" s="1"/>
      <c r="DT1701" s="1"/>
      <c r="DU1701" s="1"/>
      <c r="DV1701" s="1"/>
      <c r="DW1701" s="1"/>
    </row>
    <row r="1702" spans="1:127" ht="12.75" x14ac:dyDescent="0.2">
      <c r="A1702" s="102"/>
      <c r="B1702" s="103"/>
      <c r="C1702" s="103"/>
      <c r="D1702" s="104"/>
      <c r="E1702" s="105"/>
      <c r="F1702" s="106"/>
      <c r="G1702" s="107"/>
      <c r="H1702" s="108"/>
      <c r="I1702" s="108"/>
      <c r="J1702" s="109"/>
      <c r="K1702" s="109"/>
      <c r="L1702" s="8"/>
      <c r="M1702" s="110"/>
      <c r="N1702" s="110"/>
      <c r="O1702" s="103"/>
      <c r="P1702" s="103"/>
      <c r="Q1702" s="11"/>
      <c r="R1702" s="30"/>
      <c r="S1702" s="8"/>
      <c r="T1702" s="113"/>
      <c r="U1702" s="111"/>
      <c r="V1702" s="111"/>
      <c r="W1702" s="110"/>
      <c r="X1702" s="103"/>
      <c r="Y1702" s="103"/>
      <c r="Z1702" s="114"/>
      <c r="AA1702" s="10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4"/>
      <c r="DR1702" s="1"/>
      <c r="DS1702" s="1"/>
      <c r="DT1702" s="1"/>
      <c r="DU1702" s="1"/>
      <c r="DV1702" s="1"/>
      <c r="DW1702" s="1"/>
    </row>
    <row r="1703" spans="1:127" ht="12.75" x14ac:dyDescent="0.2">
      <c r="A1703" s="102"/>
      <c r="B1703" s="103"/>
      <c r="C1703" s="103"/>
      <c r="D1703" s="104"/>
      <c r="E1703" s="105"/>
      <c r="F1703" s="106"/>
      <c r="G1703" s="107"/>
      <c r="H1703" s="108"/>
      <c r="I1703" s="108"/>
      <c r="J1703" s="109"/>
      <c r="K1703" s="109"/>
      <c r="L1703" s="8"/>
      <c r="M1703" s="110"/>
      <c r="N1703" s="110"/>
      <c r="O1703" s="103"/>
      <c r="P1703" s="103"/>
      <c r="Q1703" s="11"/>
      <c r="R1703" s="30"/>
      <c r="S1703" s="8"/>
      <c r="T1703" s="113"/>
      <c r="U1703" s="111"/>
      <c r="V1703" s="111"/>
      <c r="W1703" s="110"/>
      <c r="X1703" s="103"/>
      <c r="Y1703" s="103"/>
      <c r="Z1703" s="114"/>
      <c r="AA1703" s="10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4"/>
      <c r="DR1703" s="1"/>
      <c r="DS1703" s="1"/>
      <c r="DT1703" s="1"/>
      <c r="DU1703" s="1"/>
      <c r="DV1703" s="1"/>
      <c r="DW1703" s="1"/>
    </row>
    <row r="1704" spans="1:127" ht="12.75" x14ac:dyDescent="0.2">
      <c r="A1704" s="102"/>
      <c r="B1704" s="103"/>
      <c r="C1704" s="103"/>
      <c r="D1704" s="104"/>
      <c r="E1704" s="105"/>
      <c r="F1704" s="106"/>
      <c r="G1704" s="107"/>
      <c r="H1704" s="108"/>
      <c r="I1704" s="108"/>
      <c r="J1704" s="109"/>
      <c r="K1704" s="109"/>
      <c r="L1704" s="8"/>
      <c r="M1704" s="110"/>
      <c r="N1704" s="110"/>
      <c r="O1704" s="103"/>
      <c r="P1704" s="103"/>
      <c r="Q1704" s="11"/>
      <c r="R1704" s="30"/>
      <c r="S1704" s="8"/>
      <c r="T1704" s="113"/>
      <c r="U1704" s="111"/>
      <c r="V1704" s="111"/>
      <c r="W1704" s="110"/>
      <c r="X1704" s="103"/>
      <c r="Y1704" s="103"/>
      <c r="Z1704" s="114"/>
      <c r="AA1704" s="10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4"/>
      <c r="DR1704" s="1"/>
      <c r="DS1704" s="1"/>
      <c r="DT1704" s="1"/>
      <c r="DU1704" s="1"/>
      <c r="DV1704" s="1"/>
      <c r="DW1704" s="1"/>
    </row>
    <row r="1705" spans="1:127" ht="12.75" x14ac:dyDescent="0.2">
      <c r="A1705" s="102"/>
      <c r="B1705" s="103"/>
      <c r="C1705" s="103"/>
      <c r="D1705" s="104"/>
      <c r="E1705" s="105"/>
      <c r="F1705" s="106"/>
      <c r="G1705" s="107"/>
      <c r="H1705" s="108"/>
      <c r="I1705" s="108"/>
      <c r="J1705" s="109"/>
      <c r="K1705" s="109"/>
      <c r="L1705" s="8"/>
      <c r="M1705" s="110"/>
      <c r="N1705" s="110"/>
      <c r="O1705" s="103"/>
      <c r="P1705" s="103"/>
      <c r="Q1705" s="11"/>
      <c r="R1705" s="30"/>
      <c r="S1705" s="8"/>
      <c r="T1705" s="113"/>
      <c r="U1705" s="111"/>
      <c r="V1705" s="111"/>
      <c r="W1705" s="110"/>
      <c r="X1705" s="103"/>
      <c r="Y1705" s="103"/>
      <c r="Z1705" s="114"/>
      <c r="AA1705" s="10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4"/>
      <c r="DR1705" s="1"/>
      <c r="DS1705" s="1"/>
      <c r="DT1705" s="1"/>
      <c r="DU1705" s="1"/>
      <c r="DV1705" s="1"/>
      <c r="DW1705" s="1"/>
    </row>
    <row r="1706" spans="1:127" ht="12.75" x14ac:dyDescent="0.2">
      <c r="A1706" s="102"/>
      <c r="B1706" s="103"/>
      <c r="C1706" s="103"/>
      <c r="D1706" s="104"/>
      <c r="E1706" s="105"/>
      <c r="F1706" s="106"/>
      <c r="G1706" s="107"/>
      <c r="H1706" s="108"/>
      <c r="I1706" s="108"/>
      <c r="J1706" s="109"/>
      <c r="K1706" s="109"/>
      <c r="L1706" s="8"/>
      <c r="M1706" s="110"/>
      <c r="N1706" s="110"/>
      <c r="O1706" s="103"/>
      <c r="P1706" s="103"/>
      <c r="Q1706" s="11"/>
      <c r="R1706" s="30"/>
      <c r="S1706" s="8"/>
      <c r="T1706" s="113"/>
      <c r="U1706" s="111"/>
      <c r="V1706" s="111"/>
      <c r="W1706" s="110"/>
      <c r="X1706" s="103"/>
      <c r="Y1706" s="103"/>
      <c r="Z1706" s="114"/>
      <c r="AA1706" s="10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4"/>
      <c r="DR1706" s="1"/>
      <c r="DS1706" s="1"/>
      <c r="DT1706" s="1"/>
      <c r="DU1706" s="1"/>
      <c r="DV1706" s="1"/>
      <c r="DW1706" s="1"/>
    </row>
    <row r="1707" spans="1:127" ht="12.75" x14ac:dyDescent="0.2">
      <c r="A1707" s="102"/>
      <c r="B1707" s="103"/>
      <c r="C1707" s="103"/>
      <c r="D1707" s="104"/>
      <c r="E1707" s="105"/>
      <c r="F1707" s="106"/>
      <c r="G1707" s="107"/>
      <c r="H1707" s="108"/>
      <c r="I1707" s="108"/>
      <c r="J1707" s="109"/>
      <c r="K1707" s="109"/>
      <c r="L1707" s="8"/>
      <c r="M1707" s="110"/>
      <c r="N1707" s="110"/>
      <c r="O1707" s="103"/>
      <c r="P1707" s="103"/>
      <c r="Q1707" s="11"/>
      <c r="R1707" s="30"/>
      <c r="S1707" s="8"/>
      <c r="T1707" s="113"/>
      <c r="U1707" s="111"/>
      <c r="V1707" s="111"/>
      <c r="W1707" s="110"/>
      <c r="X1707" s="103"/>
      <c r="Y1707" s="103"/>
      <c r="Z1707" s="114"/>
      <c r="AA1707" s="10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4"/>
      <c r="DR1707" s="1"/>
      <c r="DS1707" s="1"/>
      <c r="DT1707" s="1"/>
      <c r="DU1707" s="1"/>
      <c r="DV1707" s="1"/>
      <c r="DW1707" s="1"/>
    </row>
    <row r="1708" spans="1:127" ht="12.75" x14ac:dyDescent="0.2">
      <c r="A1708" s="102"/>
      <c r="B1708" s="103"/>
      <c r="C1708" s="103"/>
      <c r="D1708" s="104"/>
      <c r="E1708" s="105"/>
      <c r="F1708" s="106"/>
      <c r="G1708" s="107"/>
      <c r="H1708" s="108"/>
      <c r="I1708" s="108"/>
      <c r="J1708" s="109"/>
      <c r="K1708" s="109"/>
      <c r="L1708" s="8"/>
      <c r="M1708" s="110"/>
      <c r="N1708" s="110"/>
      <c r="O1708" s="103"/>
      <c r="P1708" s="103"/>
      <c r="Q1708" s="11"/>
      <c r="R1708" s="30"/>
      <c r="S1708" s="8"/>
      <c r="T1708" s="113"/>
      <c r="U1708" s="111"/>
      <c r="V1708" s="111"/>
      <c r="W1708" s="110"/>
      <c r="X1708" s="103"/>
      <c r="Y1708" s="103"/>
      <c r="Z1708" s="114"/>
      <c r="AA1708" s="10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4"/>
      <c r="DR1708" s="1"/>
      <c r="DS1708" s="1"/>
      <c r="DT1708" s="1"/>
      <c r="DU1708" s="1"/>
      <c r="DV1708" s="1"/>
      <c r="DW1708" s="1"/>
    </row>
    <row r="1709" spans="1:127" ht="12.75" x14ac:dyDescent="0.2">
      <c r="A1709" s="102"/>
      <c r="B1709" s="103"/>
      <c r="C1709" s="103"/>
      <c r="D1709" s="104"/>
      <c r="E1709" s="105"/>
      <c r="F1709" s="106"/>
      <c r="G1709" s="107"/>
      <c r="H1709" s="108"/>
      <c r="I1709" s="108"/>
      <c r="J1709" s="109"/>
      <c r="K1709" s="109"/>
      <c r="L1709" s="8"/>
      <c r="M1709" s="110"/>
      <c r="N1709" s="110"/>
      <c r="O1709" s="103"/>
      <c r="P1709" s="103"/>
      <c r="Q1709" s="11"/>
      <c r="R1709" s="30"/>
      <c r="S1709" s="8"/>
      <c r="T1709" s="113"/>
      <c r="U1709" s="111"/>
      <c r="V1709" s="111"/>
      <c r="W1709" s="110"/>
      <c r="X1709" s="103"/>
      <c r="Y1709" s="103"/>
      <c r="Z1709" s="114"/>
      <c r="AA1709" s="10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4"/>
      <c r="DR1709" s="1"/>
      <c r="DS1709" s="1"/>
      <c r="DT1709" s="1"/>
      <c r="DU1709" s="1"/>
      <c r="DV1709" s="1"/>
      <c r="DW1709" s="1"/>
    </row>
    <row r="1710" spans="1:127" ht="12.75" x14ac:dyDescent="0.2">
      <c r="A1710" s="102"/>
      <c r="B1710" s="103"/>
      <c r="C1710" s="103"/>
      <c r="D1710" s="104"/>
      <c r="E1710" s="105"/>
      <c r="F1710" s="106"/>
      <c r="G1710" s="107"/>
      <c r="H1710" s="108"/>
      <c r="I1710" s="108"/>
      <c r="J1710" s="109"/>
      <c r="K1710" s="109"/>
      <c r="L1710" s="8"/>
      <c r="M1710" s="110"/>
      <c r="N1710" s="110"/>
      <c r="O1710" s="103"/>
      <c r="P1710" s="103"/>
      <c r="Q1710" s="11"/>
      <c r="R1710" s="30"/>
      <c r="S1710" s="8"/>
      <c r="T1710" s="113"/>
      <c r="U1710" s="111"/>
      <c r="V1710" s="111"/>
      <c r="W1710" s="110"/>
      <c r="X1710" s="103"/>
      <c r="Y1710" s="103"/>
      <c r="Z1710" s="114"/>
      <c r="AA1710" s="10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4"/>
      <c r="DR1710" s="1"/>
      <c r="DS1710" s="1"/>
      <c r="DT1710" s="1"/>
      <c r="DU1710" s="1"/>
      <c r="DV1710" s="1"/>
      <c r="DW1710" s="1"/>
    </row>
    <row r="1711" spans="1:127" ht="12.75" x14ac:dyDescent="0.2">
      <c r="A1711" s="102"/>
      <c r="B1711" s="103"/>
      <c r="C1711" s="103"/>
      <c r="D1711" s="104"/>
      <c r="E1711" s="105"/>
      <c r="F1711" s="106"/>
      <c r="G1711" s="107"/>
      <c r="H1711" s="108"/>
      <c r="I1711" s="108"/>
      <c r="J1711" s="109"/>
      <c r="K1711" s="109"/>
      <c r="L1711" s="8"/>
      <c r="M1711" s="110"/>
      <c r="N1711" s="110"/>
      <c r="O1711" s="103"/>
      <c r="P1711" s="103"/>
      <c r="Q1711" s="11"/>
      <c r="R1711" s="30"/>
      <c r="S1711" s="8"/>
      <c r="T1711" s="113"/>
      <c r="U1711" s="111"/>
      <c r="V1711" s="111"/>
      <c r="W1711" s="110"/>
      <c r="X1711" s="103"/>
      <c r="Y1711" s="103"/>
      <c r="Z1711" s="114"/>
      <c r="AA1711" s="10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4"/>
      <c r="DR1711" s="1"/>
      <c r="DS1711" s="1"/>
      <c r="DT1711" s="1"/>
      <c r="DU1711" s="1"/>
      <c r="DV1711" s="1"/>
      <c r="DW1711" s="1"/>
    </row>
    <row r="1712" spans="1:127" ht="12.75" x14ac:dyDescent="0.2">
      <c r="A1712" s="102"/>
      <c r="B1712" s="103"/>
      <c r="C1712" s="103"/>
      <c r="D1712" s="104"/>
      <c r="E1712" s="105"/>
      <c r="F1712" s="106"/>
      <c r="G1712" s="107"/>
      <c r="H1712" s="108"/>
      <c r="I1712" s="108"/>
      <c r="J1712" s="109"/>
      <c r="K1712" s="109"/>
      <c r="L1712" s="8"/>
      <c r="M1712" s="110"/>
      <c r="N1712" s="110"/>
      <c r="O1712" s="103"/>
      <c r="P1712" s="103"/>
      <c r="Q1712" s="11"/>
      <c r="R1712" s="30"/>
      <c r="S1712" s="8"/>
      <c r="T1712" s="113"/>
      <c r="U1712" s="111"/>
      <c r="V1712" s="111"/>
      <c r="W1712" s="110"/>
      <c r="X1712" s="103"/>
      <c r="Y1712" s="103"/>
      <c r="Z1712" s="114"/>
      <c r="AA1712" s="10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4"/>
      <c r="DR1712" s="1"/>
      <c r="DS1712" s="1"/>
      <c r="DT1712" s="1"/>
      <c r="DU1712" s="1"/>
      <c r="DV1712" s="1"/>
      <c r="DW1712" s="1"/>
    </row>
    <row r="1713" spans="1:127" ht="12.75" x14ac:dyDescent="0.2">
      <c r="A1713" s="102"/>
      <c r="B1713" s="103"/>
      <c r="C1713" s="103"/>
      <c r="D1713" s="104"/>
      <c r="E1713" s="105"/>
      <c r="F1713" s="106"/>
      <c r="G1713" s="107"/>
      <c r="H1713" s="108"/>
      <c r="I1713" s="108"/>
      <c r="J1713" s="109"/>
      <c r="K1713" s="109"/>
      <c r="L1713" s="8"/>
      <c r="M1713" s="110"/>
      <c r="N1713" s="110"/>
      <c r="O1713" s="103"/>
      <c r="P1713" s="103"/>
      <c r="Q1713" s="11"/>
      <c r="R1713" s="30"/>
      <c r="S1713" s="8"/>
      <c r="T1713" s="113"/>
      <c r="U1713" s="111"/>
      <c r="V1713" s="111"/>
      <c r="W1713" s="110"/>
      <c r="X1713" s="103"/>
      <c r="Y1713" s="103"/>
      <c r="Z1713" s="114"/>
      <c r="AA1713" s="10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4"/>
      <c r="DR1713" s="1"/>
      <c r="DS1713" s="1"/>
      <c r="DT1713" s="1"/>
      <c r="DU1713" s="1"/>
      <c r="DV1713" s="1"/>
      <c r="DW1713" s="1"/>
    </row>
    <row r="1714" spans="1:127" ht="12.75" x14ac:dyDescent="0.2">
      <c r="A1714" s="102"/>
      <c r="B1714" s="103"/>
      <c r="C1714" s="103"/>
      <c r="D1714" s="104"/>
      <c r="E1714" s="105"/>
      <c r="F1714" s="106"/>
      <c r="G1714" s="107"/>
      <c r="H1714" s="108"/>
      <c r="I1714" s="108"/>
      <c r="J1714" s="109"/>
      <c r="K1714" s="109"/>
      <c r="L1714" s="8"/>
      <c r="M1714" s="110"/>
      <c r="N1714" s="110"/>
      <c r="O1714" s="103"/>
      <c r="P1714" s="103"/>
      <c r="Q1714" s="11"/>
      <c r="R1714" s="30"/>
      <c r="S1714" s="8"/>
      <c r="T1714" s="113"/>
      <c r="U1714" s="111"/>
      <c r="V1714" s="111"/>
      <c r="W1714" s="110"/>
      <c r="X1714" s="103"/>
      <c r="Y1714" s="103"/>
      <c r="Z1714" s="114"/>
      <c r="AA1714" s="10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4"/>
      <c r="DR1714" s="1"/>
      <c r="DS1714" s="1"/>
      <c r="DT1714" s="1"/>
      <c r="DU1714" s="1"/>
      <c r="DV1714" s="1"/>
      <c r="DW1714" s="1"/>
    </row>
    <row r="1715" spans="1:127" ht="12.75" x14ac:dyDescent="0.2">
      <c r="A1715" s="102"/>
      <c r="B1715" s="103"/>
      <c r="C1715" s="103"/>
      <c r="D1715" s="104"/>
      <c r="E1715" s="105"/>
      <c r="F1715" s="106"/>
      <c r="G1715" s="107"/>
      <c r="H1715" s="108"/>
      <c r="I1715" s="108"/>
      <c r="J1715" s="109"/>
      <c r="K1715" s="109"/>
      <c r="L1715" s="8"/>
      <c r="M1715" s="110"/>
      <c r="N1715" s="110"/>
      <c r="O1715" s="103"/>
      <c r="P1715" s="103"/>
      <c r="Q1715" s="11"/>
      <c r="R1715" s="30"/>
      <c r="S1715" s="8"/>
      <c r="T1715" s="113"/>
      <c r="U1715" s="111"/>
      <c r="V1715" s="111"/>
      <c r="W1715" s="110"/>
      <c r="X1715" s="103"/>
      <c r="Y1715" s="103"/>
      <c r="Z1715" s="114"/>
      <c r="AA1715" s="10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4"/>
      <c r="DR1715" s="1"/>
      <c r="DS1715" s="1"/>
      <c r="DT1715" s="1"/>
      <c r="DU1715" s="1"/>
      <c r="DV1715" s="1"/>
      <c r="DW1715" s="1"/>
    </row>
    <row r="1716" spans="1:127" ht="12.75" x14ac:dyDescent="0.2">
      <c r="A1716" s="102"/>
      <c r="B1716" s="103"/>
      <c r="C1716" s="103"/>
      <c r="D1716" s="104"/>
      <c r="E1716" s="105"/>
      <c r="F1716" s="106"/>
      <c r="G1716" s="107"/>
      <c r="H1716" s="108"/>
      <c r="I1716" s="108"/>
      <c r="J1716" s="109"/>
      <c r="K1716" s="109"/>
      <c r="L1716" s="8"/>
      <c r="M1716" s="110"/>
      <c r="N1716" s="110"/>
      <c r="O1716" s="103"/>
      <c r="P1716" s="103"/>
      <c r="Q1716" s="11"/>
      <c r="R1716" s="30"/>
      <c r="S1716" s="8"/>
      <c r="T1716" s="113"/>
      <c r="U1716" s="111"/>
      <c r="V1716" s="111"/>
      <c r="W1716" s="110"/>
      <c r="X1716" s="103"/>
      <c r="Y1716" s="103"/>
      <c r="Z1716" s="114"/>
      <c r="AA1716" s="10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4"/>
      <c r="DR1716" s="1"/>
      <c r="DS1716" s="1"/>
      <c r="DT1716" s="1"/>
      <c r="DU1716" s="1"/>
      <c r="DV1716" s="1"/>
      <c r="DW1716" s="1"/>
    </row>
    <row r="1717" spans="1:127" ht="12.75" x14ac:dyDescent="0.2">
      <c r="A1717" s="102"/>
      <c r="B1717" s="103"/>
      <c r="C1717" s="103"/>
      <c r="D1717" s="104"/>
      <c r="E1717" s="105"/>
      <c r="F1717" s="106"/>
      <c r="G1717" s="107"/>
      <c r="H1717" s="108"/>
      <c r="I1717" s="108"/>
      <c r="J1717" s="109"/>
      <c r="K1717" s="109"/>
      <c r="L1717" s="8"/>
      <c r="M1717" s="110"/>
      <c r="N1717" s="110"/>
      <c r="O1717" s="103"/>
      <c r="P1717" s="103"/>
      <c r="Q1717" s="11"/>
      <c r="R1717" s="30"/>
      <c r="S1717" s="8"/>
      <c r="T1717" s="113"/>
      <c r="U1717" s="111"/>
      <c r="V1717" s="111"/>
      <c r="W1717" s="110"/>
      <c r="X1717" s="103"/>
      <c r="Y1717" s="103"/>
      <c r="Z1717" s="114"/>
      <c r="AA1717" s="10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4"/>
      <c r="DR1717" s="1"/>
      <c r="DS1717" s="1"/>
      <c r="DT1717" s="1"/>
      <c r="DU1717" s="1"/>
      <c r="DV1717" s="1"/>
      <c r="DW1717" s="1"/>
    </row>
    <row r="1718" spans="1:127" ht="12.75" x14ac:dyDescent="0.2">
      <c r="A1718" s="102"/>
      <c r="B1718" s="103"/>
      <c r="C1718" s="103"/>
      <c r="D1718" s="104"/>
      <c r="E1718" s="105"/>
      <c r="F1718" s="106"/>
      <c r="G1718" s="107"/>
      <c r="H1718" s="108"/>
      <c r="I1718" s="108"/>
      <c r="J1718" s="109"/>
      <c r="K1718" s="109"/>
      <c r="L1718" s="8"/>
      <c r="M1718" s="110"/>
      <c r="N1718" s="110"/>
      <c r="O1718" s="103"/>
      <c r="P1718" s="103"/>
      <c r="Q1718" s="11"/>
      <c r="R1718" s="30"/>
      <c r="S1718" s="8"/>
      <c r="T1718" s="113"/>
      <c r="U1718" s="111"/>
      <c r="V1718" s="111"/>
      <c r="W1718" s="110"/>
      <c r="X1718" s="103"/>
      <c r="Y1718" s="103"/>
      <c r="Z1718" s="114"/>
      <c r="AA1718" s="10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4"/>
      <c r="DR1718" s="1"/>
      <c r="DS1718" s="1"/>
      <c r="DT1718" s="1"/>
      <c r="DU1718" s="1"/>
      <c r="DV1718" s="1"/>
      <c r="DW1718" s="1"/>
    </row>
    <row r="1719" spans="1:127" ht="12.75" x14ac:dyDescent="0.2">
      <c r="A1719" s="102"/>
      <c r="B1719" s="103"/>
      <c r="C1719" s="103"/>
      <c r="D1719" s="104"/>
      <c r="E1719" s="105"/>
      <c r="F1719" s="106"/>
      <c r="G1719" s="107"/>
      <c r="H1719" s="108"/>
      <c r="I1719" s="108"/>
      <c r="J1719" s="109"/>
      <c r="K1719" s="109"/>
      <c r="L1719" s="8"/>
      <c r="M1719" s="110"/>
      <c r="N1719" s="110"/>
      <c r="O1719" s="103"/>
      <c r="P1719" s="103"/>
      <c r="Q1719" s="11"/>
      <c r="R1719" s="30"/>
      <c r="S1719" s="8"/>
      <c r="T1719" s="113"/>
      <c r="U1719" s="111"/>
      <c r="V1719" s="111"/>
      <c r="W1719" s="110"/>
      <c r="X1719" s="103"/>
      <c r="Y1719" s="103"/>
      <c r="Z1719" s="114"/>
      <c r="AA1719" s="10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4"/>
      <c r="DR1719" s="1"/>
      <c r="DS1719" s="1"/>
      <c r="DT1719" s="1"/>
      <c r="DU1719" s="1"/>
      <c r="DV1719" s="1"/>
      <c r="DW1719" s="1"/>
    </row>
    <row r="1720" spans="1:127" ht="12.75" x14ac:dyDescent="0.2">
      <c r="A1720" s="102"/>
      <c r="B1720" s="103"/>
      <c r="C1720" s="103"/>
      <c r="D1720" s="104"/>
      <c r="E1720" s="105"/>
      <c r="F1720" s="106"/>
      <c r="G1720" s="107"/>
      <c r="H1720" s="108"/>
      <c r="I1720" s="108"/>
      <c r="J1720" s="109"/>
      <c r="K1720" s="109"/>
      <c r="L1720" s="8"/>
      <c r="M1720" s="110"/>
      <c r="N1720" s="110"/>
      <c r="O1720" s="103"/>
      <c r="P1720" s="103"/>
      <c r="Q1720" s="11"/>
      <c r="R1720" s="30"/>
      <c r="S1720" s="8"/>
      <c r="T1720" s="113"/>
      <c r="U1720" s="111"/>
      <c r="V1720" s="111"/>
      <c r="W1720" s="110"/>
      <c r="X1720" s="103"/>
      <c r="Y1720" s="103"/>
      <c r="Z1720" s="114"/>
      <c r="AA1720" s="10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4"/>
      <c r="DR1720" s="1"/>
      <c r="DS1720" s="1"/>
      <c r="DT1720" s="1"/>
      <c r="DU1720" s="1"/>
      <c r="DV1720" s="1"/>
      <c r="DW1720" s="1"/>
    </row>
    <row r="1721" spans="1:127" ht="12.75" x14ac:dyDescent="0.2">
      <c r="A1721" s="102"/>
      <c r="B1721" s="103"/>
      <c r="C1721" s="103"/>
      <c r="D1721" s="104"/>
      <c r="E1721" s="105"/>
      <c r="F1721" s="106"/>
      <c r="G1721" s="107"/>
      <c r="H1721" s="108"/>
      <c r="I1721" s="108"/>
      <c r="J1721" s="109"/>
      <c r="K1721" s="109"/>
      <c r="L1721" s="8"/>
      <c r="M1721" s="110"/>
      <c r="N1721" s="110"/>
      <c r="O1721" s="103"/>
      <c r="P1721" s="103"/>
      <c r="Q1721" s="11"/>
      <c r="R1721" s="30"/>
      <c r="S1721" s="8"/>
      <c r="T1721" s="113"/>
      <c r="U1721" s="111"/>
      <c r="V1721" s="111"/>
      <c r="W1721" s="110"/>
      <c r="X1721" s="103"/>
      <c r="Y1721" s="103"/>
      <c r="Z1721" s="114"/>
      <c r="AA1721" s="10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4"/>
      <c r="DR1721" s="1"/>
      <c r="DS1721" s="1"/>
      <c r="DT1721" s="1"/>
      <c r="DU1721" s="1"/>
      <c r="DV1721" s="1"/>
      <c r="DW1721" s="1"/>
    </row>
    <row r="1722" spans="1:127" ht="12.75" x14ac:dyDescent="0.2">
      <c r="A1722" s="102"/>
      <c r="B1722" s="103"/>
      <c r="C1722" s="103"/>
      <c r="D1722" s="104"/>
      <c r="E1722" s="105"/>
      <c r="F1722" s="106"/>
      <c r="G1722" s="107"/>
      <c r="H1722" s="108"/>
      <c r="I1722" s="108"/>
      <c r="J1722" s="109"/>
      <c r="K1722" s="109"/>
      <c r="L1722" s="8"/>
      <c r="M1722" s="110"/>
      <c r="N1722" s="110"/>
      <c r="O1722" s="103"/>
      <c r="P1722" s="103"/>
      <c r="Q1722" s="11"/>
      <c r="R1722" s="30"/>
      <c r="S1722" s="8"/>
      <c r="T1722" s="113"/>
      <c r="U1722" s="111"/>
      <c r="V1722" s="111"/>
      <c r="W1722" s="110"/>
      <c r="X1722" s="103"/>
      <c r="Y1722" s="103"/>
      <c r="Z1722" s="114"/>
      <c r="AA1722" s="10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4"/>
      <c r="DR1722" s="1"/>
      <c r="DS1722" s="1"/>
      <c r="DT1722" s="1"/>
      <c r="DU1722" s="1"/>
      <c r="DV1722" s="1"/>
      <c r="DW1722" s="1"/>
    </row>
    <row r="1723" spans="1:127" ht="12.75" x14ac:dyDescent="0.2">
      <c r="A1723" s="102"/>
      <c r="B1723" s="103"/>
      <c r="C1723" s="103"/>
      <c r="D1723" s="104"/>
      <c r="E1723" s="105"/>
      <c r="F1723" s="106"/>
      <c r="G1723" s="107"/>
      <c r="H1723" s="108"/>
      <c r="I1723" s="108"/>
      <c r="J1723" s="109"/>
      <c r="K1723" s="109"/>
      <c r="L1723" s="8"/>
      <c r="M1723" s="110"/>
      <c r="N1723" s="110"/>
      <c r="O1723" s="103"/>
      <c r="P1723" s="103"/>
      <c r="Q1723" s="11"/>
      <c r="R1723" s="30"/>
      <c r="S1723" s="8"/>
      <c r="T1723" s="113"/>
      <c r="U1723" s="111"/>
      <c r="V1723" s="111"/>
      <c r="W1723" s="110"/>
      <c r="X1723" s="103"/>
      <c r="Y1723" s="103"/>
      <c r="Z1723" s="114"/>
      <c r="AA1723" s="10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4"/>
      <c r="DR1723" s="1"/>
      <c r="DS1723" s="1"/>
      <c r="DT1723" s="1"/>
      <c r="DU1723" s="1"/>
      <c r="DV1723" s="1"/>
      <c r="DW1723" s="1"/>
    </row>
    <row r="1724" spans="1:127" ht="12.75" x14ac:dyDescent="0.2">
      <c r="A1724" s="102"/>
      <c r="B1724" s="103"/>
      <c r="C1724" s="103"/>
      <c r="D1724" s="104"/>
      <c r="E1724" s="105"/>
      <c r="F1724" s="106"/>
      <c r="G1724" s="107"/>
      <c r="H1724" s="108"/>
      <c r="I1724" s="108"/>
      <c r="J1724" s="109"/>
      <c r="K1724" s="109"/>
      <c r="L1724" s="8"/>
      <c r="M1724" s="110"/>
      <c r="N1724" s="110"/>
      <c r="O1724" s="103"/>
      <c r="P1724" s="103"/>
      <c r="Q1724" s="11"/>
      <c r="R1724" s="30"/>
      <c r="S1724" s="8"/>
      <c r="T1724" s="113"/>
      <c r="U1724" s="111"/>
      <c r="V1724" s="111"/>
      <c r="W1724" s="110"/>
      <c r="X1724" s="103"/>
      <c r="Y1724" s="103"/>
      <c r="Z1724" s="114"/>
      <c r="AA1724" s="10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4"/>
      <c r="DR1724" s="1"/>
      <c r="DS1724" s="1"/>
      <c r="DT1724" s="1"/>
      <c r="DU1724" s="1"/>
      <c r="DV1724" s="1"/>
      <c r="DW1724" s="1"/>
    </row>
    <row r="1725" spans="1:127" ht="12.75" x14ac:dyDescent="0.2">
      <c r="A1725" s="102"/>
      <c r="B1725" s="103"/>
      <c r="C1725" s="103"/>
      <c r="D1725" s="104"/>
      <c r="E1725" s="105"/>
      <c r="F1725" s="106"/>
      <c r="G1725" s="107"/>
      <c r="H1725" s="108"/>
      <c r="I1725" s="108"/>
      <c r="J1725" s="109"/>
      <c r="K1725" s="109"/>
      <c r="L1725" s="8"/>
      <c r="M1725" s="110"/>
      <c r="N1725" s="110"/>
      <c r="O1725" s="103"/>
      <c r="P1725" s="103"/>
      <c r="Q1725" s="11"/>
      <c r="R1725" s="30"/>
      <c r="S1725" s="8"/>
      <c r="T1725" s="113"/>
      <c r="U1725" s="111"/>
      <c r="V1725" s="111"/>
      <c r="W1725" s="110"/>
      <c r="X1725" s="103"/>
      <c r="Y1725" s="103"/>
      <c r="Z1725" s="114"/>
      <c r="AA1725" s="10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4"/>
      <c r="DR1725" s="1"/>
      <c r="DS1725" s="1"/>
      <c r="DT1725" s="1"/>
      <c r="DU1725" s="1"/>
      <c r="DV1725" s="1"/>
      <c r="DW1725" s="1"/>
    </row>
    <row r="1726" spans="1:127" ht="12.75" x14ac:dyDescent="0.2">
      <c r="A1726" s="102"/>
      <c r="B1726" s="103"/>
      <c r="C1726" s="103"/>
      <c r="D1726" s="104"/>
      <c r="E1726" s="105"/>
      <c r="F1726" s="106"/>
      <c r="G1726" s="107"/>
      <c r="H1726" s="108"/>
      <c r="I1726" s="108"/>
      <c r="J1726" s="109"/>
      <c r="K1726" s="109"/>
      <c r="L1726" s="8"/>
      <c r="M1726" s="110"/>
      <c r="N1726" s="110"/>
      <c r="O1726" s="103"/>
      <c r="P1726" s="103"/>
      <c r="Q1726" s="11"/>
      <c r="R1726" s="30"/>
      <c r="S1726" s="8"/>
      <c r="T1726" s="113"/>
      <c r="U1726" s="111"/>
      <c r="V1726" s="111"/>
      <c r="W1726" s="110"/>
      <c r="X1726" s="103"/>
      <c r="Y1726" s="103"/>
      <c r="Z1726" s="114"/>
      <c r="AA1726" s="10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4"/>
      <c r="DR1726" s="1"/>
      <c r="DS1726" s="1"/>
      <c r="DT1726" s="1"/>
      <c r="DU1726" s="1"/>
      <c r="DV1726" s="1"/>
      <c r="DW1726" s="1"/>
    </row>
    <row r="1727" spans="1:127" ht="12.75" x14ac:dyDescent="0.2">
      <c r="A1727" s="102"/>
      <c r="B1727" s="103"/>
      <c r="C1727" s="103"/>
      <c r="D1727" s="104"/>
      <c r="E1727" s="105"/>
      <c r="F1727" s="106"/>
      <c r="G1727" s="107"/>
      <c r="H1727" s="108"/>
      <c r="I1727" s="108"/>
      <c r="J1727" s="109"/>
      <c r="K1727" s="109"/>
      <c r="L1727" s="8"/>
      <c r="M1727" s="110"/>
      <c r="N1727" s="110"/>
      <c r="O1727" s="103"/>
      <c r="P1727" s="103"/>
      <c r="Q1727" s="11"/>
      <c r="R1727" s="30"/>
      <c r="S1727" s="8"/>
      <c r="T1727" s="113"/>
      <c r="U1727" s="111"/>
      <c r="V1727" s="111"/>
      <c r="W1727" s="110"/>
      <c r="X1727" s="103"/>
      <c r="Y1727" s="103"/>
      <c r="Z1727" s="114"/>
      <c r="AA1727" s="10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4"/>
      <c r="DR1727" s="1"/>
      <c r="DS1727" s="1"/>
      <c r="DT1727" s="1"/>
      <c r="DU1727" s="1"/>
      <c r="DV1727" s="1"/>
      <c r="DW1727" s="1"/>
    </row>
    <row r="1728" spans="1:127" ht="12.75" x14ac:dyDescent="0.2">
      <c r="A1728" s="102"/>
      <c r="B1728" s="103"/>
      <c r="C1728" s="103"/>
      <c r="D1728" s="104"/>
      <c r="E1728" s="105"/>
      <c r="F1728" s="106"/>
      <c r="G1728" s="107"/>
      <c r="H1728" s="108"/>
      <c r="I1728" s="108"/>
      <c r="J1728" s="109"/>
      <c r="K1728" s="109"/>
      <c r="L1728" s="8"/>
      <c r="M1728" s="110"/>
      <c r="N1728" s="110"/>
      <c r="O1728" s="103"/>
      <c r="P1728" s="103"/>
      <c r="Q1728" s="11"/>
      <c r="R1728" s="30"/>
      <c r="S1728" s="8"/>
      <c r="T1728" s="113"/>
      <c r="U1728" s="111"/>
      <c r="V1728" s="111"/>
      <c r="W1728" s="110"/>
      <c r="X1728" s="103"/>
      <c r="Y1728" s="103"/>
      <c r="Z1728" s="114"/>
      <c r="AA1728" s="10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4"/>
      <c r="DR1728" s="1"/>
      <c r="DS1728" s="1"/>
      <c r="DT1728" s="1"/>
      <c r="DU1728" s="1"/>
      <c r="DV1728" s="1"/>
      <c r="DW1728" s="1"/>
    </row>
    <row r="1729" spans="1:127" ht="12.75" x14ac:dyDescent="0.2">
      <c r="A1729" s="102"/>
      <c r="B1729" s="103"/>
      <c r="C1729" s="103"/>
      <c r="D1729" s="104"/>
      <c r="E1729" s="105"/>
      <c r="F1729" s="106"/>
      <c r="G1729" s="107"/>
      <c r="H1729" s="108"/>
      <c r="I1729" s="108"/>
      <c r="J1729" s="109"/>
      <c r="K1729" s="109"/>
      <c r="L1729" s="8"/>
      <c r="M1729" s="110"/>
      <c r="N1729" s="110"/>
      <c r="O1729" s="103"/>
      <c r="P1729" s="103"/>
      <c r="Q1729" s="11"/>
      <c r="R1729" s="30"/>
      <c r="S1729" s="8"/>
      <c r="T1729" s="113"/>
      <c r="U1729" s="111"/>
      <c r="V1729" s="111"/>
      <c r="W1729" s="110"/>
      <c r="X1729" s="103"/>
      <c r="Y1729" s="103"/>
      <c r="Z1729" s="114"/>
      <c r="AA1729" s="10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4"/>
      <c r="DR1729" s="1"/>
      <c r="DS1729" s="1"/>
      <c r="DT1729" s="1"/>
      <c r="DU1729" s="1"/>
      <c r="DV1729" s="1"/>
      <c r="DW1729" s="1"/>
    </row>
    <row r="1730" spans="1:127" ht="12.75" x14ac:dyDescent="0.2">
      <c r="A1730" s="102"/>
      <c r="B1730" s="103"/>
      <c r="C1730" s="103"/>
      <c r="D1730" s="104"/>
      <c r="E1730" s="105"/>
      <c r="F1730" s="106"/>
      <c r="G1730" s="107"/>
      <c r="H1730" s="108"/>
      <c r="I1730" s="108"/>
      <c r="J1730" s="109"/>
      <c r="K1730" s="109"/>
      <c r="L1730" s="8"/>
      <c r="M1730" s="110"/>
      <c r="N1730" s="110"/>
      <c r="O1730" s="103"/>
      <c r="P1730" s="103"/>
      <c r="Q1730" s="11"/>
      <c r="R1730" s="30"/>
      <c r="S1730" s="8"/>
      <c r="T1730" s="113"/>
      <c r="U1730" s="111"/>
      <c r="V1730" s="111"/>
      <c r="W1730" s="110"/>
      <c r="X1730" s="103"/>
      <c r="Y1730" s="103"/>
      <c r="Z1730" s="114"/>
      <c r="AA1730" s="10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4"/>
      <c r="DR1730" s="1"/>
      <c r="DS1730" s="1"/>
      <c r="DT1730" s="1"/>
      <c r="DU1730" s="1"/>
      <c r="DV1730" s="1"/>
      <c r="DW1730" s="1"/>
    </row>
    <row r="1731" spans="1:127" ht="12.75" x14ac:dyDescent="0.2">
      <c r="A1731" s="102"/>
      <c r="B1731" s="103"/>
      <c r="C1731" s="103"/>
      <c r="D1731" s="104"/>
      <c r="E1731" s="105"/>
      <c r="F1731" s="106"/>
      <c r="G1731" s="107"/>
      <c r="H1731" s="108"/>
      <c r="I1731" s="108"/>
      <c r="J1731" s="109"/>
      <c r="K1731" s="109"/>
      <c r="L1731" s="8"/>
      <c r="M1731" s="110"/>
      <c r="N1731" s="110"/>
      <c r="O1731" s="103"/>
      <c r="P1731" s="103"/>
      <c r="Q1731" s="11"/>
      <c r="R1731" s="30"/>
      <c r="S1731" s="8"/>
      <c r="T1731" s="113"/>
      <c r="U1731" s="111"/>
      <c r="V1731" s="111"/>
      <c r="W1731" s="110"/>
      <c r="X1731" s="103"/>
      <c r="Y1731" s="103"/>
      <c r="Z1731" s="114"/>
      <c r="AA1731" s="10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4"/>
      <c r="DR1731" s="1"/>
      <c r="DS1731" s="1"/>
      <c r="DT1731" s="1"/>
      <c r="DU1731" s="1"/>
      <c r="DV1731" s="1"/>
      <c r="DW1731" s="1"/>
    </row>
    <row r="1732" spans="1:127" ht="12.75" x14ac:dyDescent="0.2">
      <c r="A1732" s="102"/>
      <c r="B1732" s="103"/>
      <c r="C1732" s="103"/>
      <c r="D1732" s="104"/>
      <c r="E1732" s="105"/>
      <c r="F1732" s="106"/>
      <c r="G1732" s="107"/>
      <c r="H1732" s="108"/>
      <c r="I1732" s="108"/>
      <c r="J1732" s="109"/>
      <c r="K1732" s="109"/>
      <c r="L1732" s="8"/>
      <c r="M1732" s="110"/>
      <c r="N1732" s="110"/>
      <c r="O1732" s="103"/>
      <c r="P1732" s="103"/>
      <c r="Q1732" s="11"/>
      <c r="R1732" s="30"/>
      <c r="S1732" s="8"/>
      <c r="T1732" s="113"/>
      <c r="U1732" s="111"/>
      <c r="V1732" s="111"/>
      <c r="W1732" s="110"/>
      <c r="X1732" s="103"/>
      <c r="Y1732" s="103"/>
      <c r="Z1732" s="114"/>
      <c r="AA1732" s="10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4"/>
      <c r="DR1732" s="1"/>
      <c r="DS1732" s="1"/>
      <c r="DT1732" s="1"/>
      <c r="DU1732" s="1"/>
      <c r="DV1732" s="1"/>
      <c r="DW1732" s="1"/>
    </row>
    <row r="1733" spans="1:127" ht="12.75" x14ac:dyDescent="0.2">
      <c r="A1733" s="102"/>
      <c r="B1733" s="103"/>
      <c r="C1733" s="103"/>
      <c r="D1733" s="104"/>
      <c r="E1733" s="105"/>
      <c r="F1733" s="106"/>
      <c r="G1733" s="107"/>
      <c r="H1733" s="108"/>
      <c r="I1733" s="108"/>
      <c r="J1733" s="109"/>
      <c r="K1733" s="109"/>
      <c r="L1733" s="8"/>
      <c r="M1733" s="110"/>
      <c r="N1733" s="110"/>
      <c r="O1733" s="103"/>
      <c r="P1733" s="103"/>
      <c r="Q1733" s="11"/>
      <c r="R1733" s="30"/>
      <c r="S1733" s="8"/>
      <c r="T1733" s="113"/>
      <c r="U1733" s="111"/>
      <c r="V1733" s="111"/>
      <c r="W1733" s="110"/>
      <c r="X1733" s="103"/>
      <c r="Y1733" s="103"/>
      <c r="Z1733" s="114"/>
      <c r="AA1733" s="10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4"/>
      <c r="DR1733" s="1"/>
      <c r="DS1733" s="1"/>
      <c r="DT1733" s="1"/>
      <c r="DU1733" s="1"/>
      <c r="DV1733" s="1"/>
      <c r="DW1733" s="1"/>
    </row>
    <row r="1734" spans="1:127" ht="12.75" x14ac:dyDescent="0.2">
      <c r="A1734" s="102"/>
      <c r="B1734" s="103"/>
      <c r="C1734" s="103"/>
      <c r="D1734" s="104"/>
      <c r="E1734" s="105"/>
      <c r="F1734" s="106"/>
      <c r="G1734" s="107"/>
      <c r="H1734" s="108"/>
      <c r="I1734" s="108"/>
      <c r="J1734" s="109"/>
      <c r="K1734" s="109"/>
      <c r="L1734" s="8"/>
      <c r="M1734" s="110"/>
      <c r="N1734" s="110"/>
      <c r="O1734" s="103"/>
      <c r="P1734" s="103"/>
      <c r="Q1734" s="11"/>
      <c r="R1734" s="30"/>
      <c r="S1734" s="8"/>
      <c r="T1734" s="113"/>
      <c r="U1734" s="111"/>
      <c r="V1734" s="111"/>
      <c r="W1734" s="110"/>
      <c r="X1734" s="103"/>
      <c r="Y1734" s="103"/>
      <c r="Z1734" s="114"/>
      <c r="AA1734" s="10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4"/>
      <c r="DR1734" s="1"/>
      <c r="DS1734" s="1"/>
      <c r="DT1734" s="1"/>
      <c r="DU1734" s="1"/>
      <c r="DV1734" s="1"/>
      <c r="DW1734" s="1"/>
    </row>
    <row r="1735" spans="1:127" ht="12.75" x14ac:dyDescent="0.2">
      <c r="A1735" s="102"/>
      <c r="B1735" s="103"/>
      <c r="C1735" s="103"/>
      <c r="D1735" s="104"/>
      <c r="E1735" s="105"/>
      <c r="F1735" s="106"/>
      <c r="G1735" s="107"/>
      <c r="H1735" s="108"/>
      <c r="I1735" s="108"/>
      <c r="J1735" s="109"/>
      <c r="K1735" s="109"/>
      <c r="L1735" s="8"/>
      <c r="M1735" s="110"/>
      <c r="N1735" s="110"/>
      <c r="O1735" s="103"/>
      <c r="P1735" s="103"/>
      <c r="Q1735" s="11"/>
      <c r="R1735" s="30"/>
      <c r="S1735" s="8"/>
      <c r="T1735" s="113"/>
      <c r="U1735" s="111"/>
      <c r="V1735" s="111"/>
      <c r="W1735" s="110"/>
      <c r="X1735" s="103"/>
      <c r="Y1735" s="103"/>
      <c r="Z1735" s="114"/>
      <c r="AA1735" s="10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4"/>
      <c r="DR1735" s="1"/>
      <c r="DS1735" s="1"/>
      <c r="DT1735" s="1"/>
      <c r="DU1735" s="1"/>
      <c r="DV1735" s="1"/>
      <c r="DW1735" s="1"/>
    </row>
    <row r="1736" spans="1:127" ht="12.75" x14ac:dyDescent="0.2">
      <c r="A1736" s="102"/>
      <c r="B1736" s="103"/>
      <c r="C1736" s="103"/>
      <c r="D1736" s="104"/>
      <c r="E1736" s="105"/>
      <c r="F1736" s="106"/>
      <c r="G1736" s="107"/>
      <c r="H1736" s="108"/>
      <c r="I1736" s="108"/>
      <c r="J1736" s="109"/>
      <c r="K1736" s="109"/>
      <c r="L1736" s="8"/>
      <c r="M1736" s="110"/>
      <c r="N1736" s="110"/>
      <c r="O1736" s="103"/>
      <c r="P1736" s="103"/>
      <c r="Q1736" s="11"/>
      <c r="R1736" s="30"/>
      <c r="S1736" s="8"/>
      <c r="T1736" s="113"/>
      <c r="U1736" s="111"/>
      <c r="V1736" s="111"/>
      <c r="W1736" s="110"/>
      <c r="X1736" s="103"/>
      <c r="Y1736" s="103"/>
      <c r="Z1736" s="114"/>
      <c r="AA1736" s="10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4"/>
      <c r="DR1736" s="1"/>
      <c r="DS1736" s="1"/>
      <c r="DT1736" s="1"/>
      <c r="DU1736" s="1"/>
      <c r="DV1736" s="1"/>
      <c r="DW1736" s="1"/>
    </row>
    <row r="1737" spans="1:127" ht="12.75" x14ac:dyDescent="0.2">
      <c r="A1737" s="102"/>
      <c r="B1737" s="103"/>
      <c r="C1737" s="103"/>
      <c r="D1737" s="104"/>
      <c r="E1737" s="105"/>
      <c r="F1737" s="106"/>
      <c r="G1737" s="107"/>
      <c r="H1737" s="108"/>
      <c r="I1737" s="108"/>
      <c r="J1737" s="109"/>
      <c r="K1737" s="109"/>
      <c r="L1737" s="8"/>
      <c r="M1737" s="110"/>
      <c r="N1737" s="110"/>
      <c r="O1737" s="103"/>
      <c r="P1737" s="103"/>
      <c r="Q1737" s="11"/>
      <c r="R1737" s="30"/>
      <c r="S1737" s="8"/>
      <c r="T1737" s="113"/>
      <c r="U1737" s="111"/>
      <c r="V1737" s="111"/>
      <c r="W1737" s="110"/>
      <c r="X1737" s="103"/>
      <c r="Y1737" s="103"/>
      <c r="Z1737" s="114"/>
      <c r="AA1737" s="10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4"/>
      <c r="DR1737" s="1"/>
      <c r="DS1737" s="1"/>
      <c r="DT1737" s="1"/>
      <c r="DU1737" s="1"/>
      <c r="DV1737" s="1"/>
      <c r="DW1737" s="1"/>
    </row>
    <row r="1738" spans="1:127" ht="12.75" x14ac:dyDescent="0.2">
      <c r="A1738" s="102"/>
      <c r="B1738" s="103"/>
      <c r="C1738" s="103"/>
      <c r="D1738" s="104"/>
      <c r="E1738" s="105"/>
      <c r="F1738" s="106"/>
      <c r="G1738" s="107"/>
      <c r="H1738" s="108"/>
      <c r="I1738" s="108"/>
      <c r="J1738" s="109"/>
      <c r="K1738" s="109"/>
      <c r="L1738" s="8"/>
      <c r="M1738" s="110"/>
      <c r="N1738" s="110"/>
      <c r="O1738" s="103"/>
      <c r="P1738" s="103"/>
      <c r="Q1738" s="11"/>
      <c r="R1738" s="30"/>
      <c r="S1738" s="8"/>
      <c r="T1738" s="113"/>
      <c r="U1738" s="111"/>
      <c r="V1738" s="111"/>
      <c r="W1738" s="110"/>
      <c r="X1738" s="103"/>
      <c r="Y1738" s="103"/>
      <c r="Z1738" s="114"/>
      <c r="AA1738" s="10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4"/>
      <c r="DR1738" s="1"/>
      <c r="DS1738" s="1"/>
      <c r="DT1738" s="1"/>
      <c r="DU1738" s="1"/>
      <c r="DV1738" s="1"/>
      <c r="DW1738" s="1"/>
    </row>
    <row r="1739" spans="1:127" ht="12.75" x14ac:dyDescent="0.2">
      <c r="A1739" s="102"/>
      <c r="B1739" s="103"/>
      <c r="C1739" s="103"/>
      <c r="D1739" s="104"/>
      <c r="E1739" s="105"/>
      <c r="F1739" s="106"/>
      <c r="G1739" s="107"/>
      <c r="H1739" s="108"/>
      <c r="I1739" s="108"/>
      <c r="J1739" s="109"/>
      <c r="K1739" s="109"/>
      <c r="L1739" s="8"/>
      <c r="M1739" s="110"/>
      <c r="N1739" s="110"/>
      <c r="O1739" s="103"/>
      <c r="P1739" s="103"/>
      <c r="Q1739" s="11"/>
      <c r="R1739" s="30"/>
      <c r="S1739" s="8"/>
      <c r="T1739" s="113"/>
      <c r="U1739" s="111"/>
      <c r="V1739" s="111"/>
      <c r="W1739" s="110"/>
      <c r="X1739" s="103"/>
      <c r="Y1739" s="103"/>
      <c r="Z1739" s="114"/>
      <c r="AA1739" s="10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4"/>
      <c r="DR1739" s="1"/>
      <c r="DS1739" s="1"/>
      <c r="DT1739" s="1"/>
      <c r="DU1739" s="1"/>
      <c r="DV1739" s="1"/>
      <c r="DW1739" s="1"/>
    </row>
    <row r="1740" spans="1:127" ht="12.75" x14ac:dyDescent="0.2">
      <c r="A1740" s="102"/>
      <c r="B1740" s="103"/>
      <c r="C1740" s="103"/>
      <c r="D1740" s="104"/>
      <c r="E1740" s="105"/>
      <c r="F1740" s="106"/>
      <c r="G1740" s="107"/>
      <c r="H1740" s="108"/>
      <c r="I1740" s="108"/>
      <c r="J1740" s="109"/>
      <c r="K1740" s="109"/>
      <c r="L1740" s="8"/>
      <c r="M1740" s="110"/>
      <c r="N1740" s="110"/>
      <c r="O1740" s="103"/>
      <c r="P1740" s="103"/>
      <c r="Q1740" s="11"/>
      <c r="R1740" s="30"/>
      <c r="S1740" s="8"/>
      <c r="T1740" s="113"/>
      <c r="U1740" s="111"/>
      <c r="V1740" s="111"/>
      <c r="W1740" s="110"/>
      <c r="X1740" s="103"/>
      <c r="Y1740" s="103"/>
      <c r="Z1740" s="114"/>
      <c r="AA1740" s="10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4"/>
      <c r="DR1740" s="1"/>
      <c r="DS1740" s="1"/>
      <c r="DT1740" s="1"/>
      <c r="DU1740" s="1"/>
      <c r="DV1740" s="1"/>
      <c r="DW1740" s="1"/>
    </row>
    <row r="1741" spans="1:127" ht="12.75" x14ac:dyDescent="0.2">
      <c r="A1741" s="102"/>
      <c r="B1741" s="103"/>
      <c r="C1741" s="103"/>
      <c r="D1741" s="104"/>
      <c r="E1741" s="105"/>
      <c r="F1741" s="106"/>
      <c r="G1741" s="107"/>
      <c r="H1741" s="108"/>
      <c r="I1741" s="108"/>
      <c r="J1741" s="109"/>
      <c r="K1741" s="109"/>
      <c r="L1741" s="8"/>
      <c r="M1741" s="110"/>
      <c r="N1741" s="110"/>
      <c r="O1741" s="103"/>
      <c r="P1741" s="103"/>
      <c r="Q1741" s="11"/>
      <c r="R1741" s="30"/>
      <c r="S1741" s="8"/>
      <c r="T1741" s="113"/>
      <c r="U1741" s="111"/>
      <c r="V1741" s="111"/>
      <c r="W1741" s="110"/>
      <c r="X1741" s="103"/>
      <c r="Y1741" s="103"/>
      <c r="Z1741" s="114"/>
      <c r="AA1741" s="10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4"/>
      <c r="DR1741" s="1"/>
      <c r="DS1741" s="1"/>
      <c r="DT1741" s="1"/>
      <c r="DU1741" s="1"/>
      <c r="DV1741" s="1"/>
      <c r="DW1741" s="1"/>
    </row>
    <row r="1742" spans="1:127" ht="12.75" x14ac:dyDescent="0.2">
      <c r="A1742" s="102"/>
      <c r="B1742" s="103"/>
      <c r="C1742" s="103"/>
      <c r="D1742" s="104"/>
      <c r="E1742" s="105"/>
      <c r="F1742" s="106"/>
      <c r="G1742" s="107"/>
      <c r="H1742" s="108"/>
      <c r="I1742" s="108"/>
      <c r="J1742" s="109"/>
      <c r="K1742" s="109"/>
      <c r="L1742" s="8"/>
      <c r="M1742" s="110"/>
      <c r="N1742" s="110"/>
      <c r="O1742" s="103"/>
      <c r="P1742" s="103"/>
      <c r="Q1742" s="11"/>
      <c r="R1742" s="30"/>
      <c r="S1742" s="8"/>
      <c r="T1742" s="113"/>
      <c r="U1742" s="111"/>
      <c r="V1742" s="111"/>
      <c r="W1742" s="110"/>
      <c r="X1742" s="103"/>
      <c r="Y1742" s="103"/>
      <c r="Z1742" s="114"/>
      <c r="AA1742" s="10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4"/>
      <c r="DR1742" s="1"/>
      <c r="DS1742" s="1"/>
      <c r="DT1742" s="1"/>
      <c r="DU1742" s="1"/>
      <c r="DV1742" s="1"/>
      <c r="DW1742" s="1"/>
    </row>
    <row r="1743" spans="1:127" ht="12.75" x14ac:dyDescent="0.2">
      <c r="A1743" s="102"/>
      <c r="B1743" s="103"/>
      <c r="C1743" s="103"/>
      <c r="D1743" s="104"/>
      <c r="E1743" s="105"/>
      <c r="F1743" s="106"/>
      <c r="G1743" s="107"/>
      <c r="H1743" s="108"/>
      <c r="I1743" s="108"/>
      <c r="J1743" s="109"/>
      <c r="K1743" s="109"/>
      <c r="L1743" s="8"/>
      <c r="M1743" s="110"/>
      <c r="N1743" s="110"/>
      <c r="O1743" s="103"/>
      <c r="P1743" s="103"/>
      <c r="Q1743" s="11"/>
      <c r="R1743" s="30"/>
      <c r="S1743" s="8"/>
      <c r="T1743" s="113"/>
      <c r="U1743" s="111"/>
      <c r="V1743" s="111"/>
      <c r="W1743" s="110"/>
      <c r="X1743" s="103"/>
      <c r="Y1743" s="103"/>
      <c r="Z1743" s="114"/>
      <c r="AA1743" s="10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4"/>
      <c r="DR1743" s="1"/>
      <c r="DS1743" s="1"/>
      <c r="DT1743" s="1"/>
      <c r="DU1743" s="1"/>
      <c r="DV1743" s="1"/>
      <c r="DW1743" s="1"/>
    </row>
    <row r="1744" spans="1:127" ht="12.75" x14ac:dyDescent="0.2">
      <c r="A1744" s="102"/>
      <c r="B1744" s="103"/>
      <c r="C1744" s="103"/>
      <c r="D1744" s="104"/>
      <c r="E1744" s="105"/>
      <c r="F1744" s="106"/>
      <c r="G1744" s="107"/>
      <c r="H1744" s="108"/>
      <c r="I1744" s="108"/>
      <c r="J1744" s="109"/>
      <c r="K1744" s="109"/>
      <c r="L1744" s="8"/>
      <c r="M1744" s="110"/>
      <c r="N1744" s="110"/>
      <c r="O1744" s="103"/>
      <c r="P1744" s="103"/>
      <c r="Q1744" s="11"/>
      <c r="R1744" s="30"/>
      <c r="S1744" s="8"/>
      <c r="T1744" s="113"/>
      <c r="U1744" s="111"/>
      <c r="V1744" s="111"/>
      <c r="W1744" s="110"/>
      <c r="X1744" s="103"/>
      <c r="Y1744" s="103"/>
      <c r="Z1744" s="114"/>
      <c r="AA1744" s="10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4"/>
      <c r="DR1744" s="1"/>
      <c r="DS1744" s="1"/>
      <c r="DT1744" s="1"/>
      <c r="DU1744" s="1"/>
      <c r="DV1744" s="1"/>
      <c r="DW1744" s="1"/>
    </row>
    <row r="1745" spans="1:127" ht="12.75" x14ac:dyDescent="0.2">
      <c r="A1745" s="102"/>
      <c r="B1745" s="103"/>
      <c r="C1745" s="103"/>
      <c r="D1745" s="104"/>
      <c r="E1745" s="105"/>
      <c r="F1745" s="106"/>
      <c r="G1745" s="107"/>
      <c r="H1745" s="108"/>
      <c r="I1745" s="108"/>
      <c r="J1745" s="109"/>
      <c r="K1745" s="109"/>
      <c r="L1745" s="8"/>
      <c r="M1745" s="110"/>
      <c r="N1745" s="110"/>
      <c r="O1745" s="103"/>
      <c r="P1745" s="103"/>
      <c r="Q1745" s="11"/>
      <c r="R1745" s="30"/>
      <c r="S1745" s="8"/>
      <c r="T1745" s="113"/>
      <c r="U1745" s="111"/>
      <c r="V1745" s="111"/>
      <c r="W1745" s="110"/>
      <c r="X1745" s="103"/>
      <c r="Y1745" s="103"/>
      <c r="Z1745" s="114"/>
      <c r="AA1745" s="10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4"/>
      <c r="DR1745" s="1"/>
      <c r="DS1745" s="1"/>
      <c r="DT1745" s="1"/>
      <c r="DU1745" s="1"/>
      <c r="DV1745" s="1"/>
      <c r="DW1745" s="1"/>
    </row>
    <row r="1746" spans="1:127" ht="12.75" x14ac:dyDescent="0.2">
      <c r="A1746" s="102"/>
      <c r="B1746" s="103"/>
      <c r="C1746" s="103"/>
      <c r="D1746" s="104"/>
      <c r="E1746" s="105"/>
      <c r="F1746" s="106"/>
      <c r="G1746" s="107"/>
      <c r="H1746" s="108"/>
      <c r="I1746" s="108"/>
      <c r="J1746" s="109"/>
      <c r="K1746" s="109"/>
      <c r="L1746" s="8"/>
      <c r="M1746" s="110"/>
      <c r="N1746" s="110"/>
      <c r="O1746" s="103"/>
      <c r="P1746" s="103"/>
      <c r="Q1746" s="11"/>
      <c r="R1746" s="30"/>
      <c r="S1746" s="8"/>
      <c r="T1746" s="113"/>
      <c r="U1746" s="111"/>
      <c r="V1746" s="111"/>
      <c r="W1746" s="110"/>
      <c r="X1746" s="103"/>
      <c r="Y1746" s="103"/>
      <c r="Z1746" s="114"/>
      <c r="AA1746" s="10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4"/>
      <c r="DR1746" s="1"/>
      <c r="DS1746" s="1"/>
      <c r="DT1746" s="1"/>
      <c r="DU1746" s="1"/>
      <c r="DV1746" s="1"/>
      <c r="DW1746" s="1"/>
    </row>
    <row r="1747" spans="1:127" ht="12.75" x14ac:dyDescent="0.2">
      <c r="A1747" s="102"/>
      <c r="B1747" s="103"/>
      <c r="C1747" s="103"/>
      <c r="D1747" s="104"/>
      <c r="E1747" s="105"/>
      <c r="F1747" s="106"/>
      <c r="G1747" s="107"/>
      <c r="H1747" s="108"/>
      <c r="I1747" s="108"/>
      <c r="J1747" s="109"/>
      <c r="K1747" s="109"/>
      <c r="L1747" s="8"/>
      <c r="M1747" s="110"/>
      <c r="N1747" s="110"/>
      <c r="O1747" s="103"/>
      <c r="P1747" s="103"/>
      <c r="Q1747" s="11"/>
      <c r="R1747" s="30"/>
      <c r="S1747" s="8"/>
      <c r="T1747" s="113"/>
      <c r="U1747" s="111"/>
      <c r="V1747" s="111"/>
      <c r="W1747" s="110"/>
      <c r="X1747" s="103"/>
      <c r="Y1747" s="103"/>
      <c r="Z1747" s="114"/>
      <c r="AA1747" s="10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4"/>
      <c r="DR1747" s="1"/>
      <c r="DS1747" s="1"/>
      <c r="DT1747" s="1"/>
      <c r="DU1747" s="1"/>
      <c r="DV1747" s="1"/>
      <c r="DW1747" s="1"/>
    </row>
    <row r="1748" spans="1:127" ht="12.75" x14ac:dyDescent="0.2">
      <c r="A1748" s="102"/>
      <c r="B1748" s="103"/>
      <c r="C1748" s="103"/>
      <c r="D1748" s="104"/>
      <c r="E1748" s="105"/>
      <c r="F1748" s="106"/>
      <c r="G1748" s="107"/>
      <c r="H1748" s="108"/>
      <c r="I1748" s="108"/>
      <c r="J1748" s="109"/>
      <c r="K1748" s="109"/>
      <c r="L1748" s="8"/>
      <c r="M1748" s="110"/>
      <c r="N1748" s="110"/>
      <c r="O1748" s="103"/>
      <c r="P1748" s="103"/>
      <c r="Q1748" s="11"/>
      <c r="R1748" s="30"/>
      <c r="S1748" s="8"/>
      <c r="T1748" s="113"/>
      <c r="U1748" s="111"/>
      <c r="V1748" s="111"/>
      <c r="W1748" s="110"/>
      <c r="X1748" s="103"/>
      <c r="Y1748" s="103"/>
      <c r="Z1748" s="114"/>
      <c r="AA1748" s="10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4"/>
      <c r="DR1748" s="1"/>
      <c r="DS1748" s="1"/>
      <c r="DT1748" s="1"/>
      <c r="DU1748" s="1"/>
      <c r="DV1748" s="1"/>
      <c r="DW1748" s="1"/>
    </row>
    <row r="1749" spans="1:127" ht="12.75" x14ac:dyDescent="0.2">
      <c r="A1749" s="102"/>
      <c r="B1749" s="103"/>
      <c r="C1749" s="103"/>
      <c r="D1749" s="104"/>
      <c r="E1749" s="105"/>
      <c r="F1749" s="106"/>
      <c r="G1749" s="107"/>
      <c r="H1749" s="108"/>
      <c r="I1749" s="108"/>
      <c r="J1749" s="109"/>
      <c r="K1749" s="109"/>
      <c r="L1749" s="8"/>
      <c r="M1749" s="110"/>
      <c r="N1749" s="110"/>
      <c r="O1749" s="103"/>
      <c r="P1749" s="103"/>
      <c r="Q1749" s="11"/>
      <c r="R1749" s="30"/>
      <c r="S1749" s="8"/>
      <c r="T1749" s="113"/>
      <c r="U1749" s="111"/>
      <c r="V1749" s="111"/>
      <c r="W1749" s="110"/>
      <c r="X1749" s="103"/>
      <c r="Y1749" s="103"/>
      <c r="Z1749" s="114"/>
      <c r="AA1749" s="10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4"/>
      <c r="DR1749" s="1"/>
      <c r="DS1749" s="1"/>
      <c r="DT1749" s="1"/>
      <c r="DU1749" s="1"/>
      <c r="DV1749" s="1"/>
      <c r="DW1749" s="1"/>
    </row>
    <row r="1750" spans="1:127" ht="12.75" x14ac:dyDescent="0.2">
      <c r="A1750" s="102"/>
      <c r="B1750" s="103"/>
      <c r="C1750" s="103"/>
      <c r="D1750" s="104"/>
      <c r="E1750" s="105"/>
      <c r="F1750" s="106"/>
      <c r="G1750" s="107"/>
      <c r="H1750" s="108"/>
      <c r="I1750" s="108"/>
      <c r="J1750" s="109"/>
      <c r="K1750" s="109"/>
      <c r="L1750" s="8"/>
      <c r="M1750" s="110"/>
      <c r="N1750" s="110"/>
      <c r="O1750" s="103"/>
      <c r="P1750" s="103"/>
      <c r="Q1750" s="11"/>
      <c r="R1750" s="30"/>
      <c r="S1750" s="8"/>
      <c r="T1750" s="113"/>
      <c r="U1750" s="111"/>
      <c r="V1750" s="111"/>
      <c r="W1750" s="110"/>
      <c r="X1750" s="103"/>
      <c r="Y1750" s="103"/>
      <c r="Z1750" s="114"/>
      <c r="AA1750" s="10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4"/>
      <c r="DR1750" s="1"/>
      <c r="DS1750" s="1"/>
      <c r="DT1750" s="1"/>
      <c r="DU1750" s="1"/>
      <c r="DV1750" s="1"/>
      <c r="DW1750" s="1"/>
    </row>
    <row r="1751" spans="1:127" ht="12.75" x14ac:dyDescent="0.2">
      <c r="A1751" s="102"/>
      <c r="B1751" s="103"/>
      <c r="C1751" s="103"/>
      <c r="D1751" s="104"/>
      <c r="E1751" s="105"/>
      <c r="F1751" s="106"/>
      <c r="G1751" s="107"/>
      <c r="H1751" s="108"/>
      <c r="I1751" s="108"/>
      <c r="J1751" s="109"/>
      <c r="K1751" s="109"/>
      <c r="L1751" s="8"/>
      <c r="M1751" s="110"/>
      <c r="N1751" s="110"/>
      <c r="O1751" s="103"/>
      <c r="P1751" s="103"/>
      <c r="Q1751" s="11"/>
      <c r="R1751" s="30"/>
      <c r="S1751" s="8"/>
      <c r="T1751" s="113"/>
      <c r="U1751" s="111"/>
      <c r="V1751" s="111"/>
      <c r="W1751" s="110"/>
      <c r="X1751" s="103"/>
      <c r="Y1751" s="103"/>
      <c r="Z1751" s="114"/>
      <c r="AA1751" s="10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4"/>
      <c r="DR1751" s="1"/>
      <c r="DS1751" s="1"/>
      <c r="DT1751" s="1"/>
      <c r="DU1751" s="1"/>
      <c r="DV1751" s="1"/>
      <c r="DW1751" s="1"/>
    </row>
    <row r="1752" spans="1:127" ht="12.75" x14ac:dyDescent="0.2">
      <c r="A1752" s="102"/>
      <c r="B1752" s="103"/>
      <c r="C1752" s="103"/>
      <c r="D1752" s="104"/>
      <c r="E1752" s="105"/>
      <c r="F1752" s="106"/>
      <c r="G1752" s="107"/>
      <c r="H1752" s="108"/>
      <c r="I1752" s="108"/>
      <c r="J1752" s="109"/>
      <c r="K1752" s="109"/>
      <c r="L1752" s="8"/>
      <c r="M1752" s="110"/>
      <c r="N1752" s="110"/>
      <c r="O1752" s="103"/>
      <c r="P1752" s="103"/>
      <c r="Q1752" s="11"/>
      <c r="R1752" s="30"/>
      <c r="S1752" s="8"/>
      <c r="T1752" s="113"/>
      <c r="U1752" s="111"/>
      <c r="V1752" s="111"/>
      <c r="W1752" s="110"/>
      <c r="X1752" s="103"/>
      <c r="Y1752" s="103"/>
      <c r="Z1752" s="114"/>
      <c r="AA1752" s="10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4"/>
      <c r="DR1752" s="1"/>
      <c r="DS1752" s="1"/>
      <c r="DT1752" s="1"/>
      <c r="DU1752" s="1"/>
      <c r="DV1752" s="1"/>
      <c r="DW1752" s="1"/>
    </row>
    <row r="1753" spans="1:127" ht="12.75" x14ac:dyDescent="0.2">
      <c r="A1753" s="102"/>
      <c r="B1753" s="103"/>
      <c r="C1753" s="103"/>
      <c r="D1753" s="104"/>
      <c r="E1753" s="105"/>
      <c r="F1753" s="106"/>
      <c r="G1753" s="107"/>
      <c r="H1753" s="108"/>
      <c r="I1753" s="108"/>
      <c r="J1753" s="109"/>
      <c r="K1753" s="109"/>
      <c r="L1753" s="8"/>
      <c r="M1753" s="110"/>
      <c r="N1753" s="110"/>
      <c r="O1753" s="103"/>
      <c r="P1753" s="103"/>
      <c r="Q1753" s="11"/>
      <c r="R1753" s="30"/>
      <c r="S1753" s="8"/>
      <c r="T1753" s="113"/>
      <c r="U1753" s="111"/>
      <c r="V1753" s="111"/>
      <c r="W1753" s="110"/>
      <c r="X1753" s="103"/>
      <c r="Y1753" s="103"/>
      <c r="Z1753" s="114"/>
      <c r="AA1753" s="10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4"/>
      <c r="DR1753" s="1"/>
      <c r="DS1753" s="1"/>
      <c r="DT1753" s="1"/>
      <c r="DU1753" s="1"/>
      <c r="DV1753" s="1"/>
      <c r="DW1753" s="1"/>
    </row>
    <row r="1754" spans="1:127" ht="12.75" x14ac:dyDescent="0.2">
      <c r="A1754" s="102"/>
      <c r="B1754" s="103"/>
      <c r="C1754" s="103"/>
      <c r="D1754" s="104"/>
      <c r="E1754" s="105"/>
      <c r="F1754" s="106"/>
      <c r="G1754" s="107"/>
      <c r="H1754" s="108"/>
      <c r="I1754" s="108"/>
      <c r="J1754" s="109"/>
      <c r="K1754" s="109"/>
      <c r="L1754" s="8"/>
      <c r="M1754" s="110"/>
      <c r="N1754" s="110"/>
      <c r="O1754" s="103"/>
      <c r="P1754" s="103"/>
      <c r="Q1754" s="11"/>
      <c r="R1754" s="30"/>
      <c r="S1754" s="8"/>
      <c r="T1754" s="113"/>
      <c r="U1754" s="111"/>
      <c r="V1754" s="111"/>
      <c r="W1754" s="110"/>
      <c r="X1754" s="103"/>
      <c r="Y1754" s="103"/>
      <c r="Z1754" s="114"/>
      <c r="AA1754" s="10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4"/>
      <c r="DR1754" s="1"/>
      <c r="DS1754" s="1"/>
      <c r="DT1754" s="1"/>
      <c r="DU1754" s="1"/>
      <c r="DV1754" s="1"/>
      <c r="DW1754" s="1"/>
    </row>
    <row r="1755" spans="1:127" ht="12.75" x14ac:dyDescent="0.2">
      <c r="A1755" s="102"/>
      <c r="B1755" s="103"/>
      <c r="C1755" s="103"/>
      <c r="D1755" s="104"/>
      <c r="E1755" s="105"/>
      <c r="F1755" s="106"/>
      <c r="G1755" s="107"/>
      <c r="H1755" s="108"/>
      <c r="I1755" s="108"/>
      <c r="J1755" s="109"/>
      <c r="K1755" s="109"/>
      <c r="L1755" s="8"/>
      <c r="M1755" s="110"/>
      <c r="N1755" s="110"/>
      <c r="O1755" s="103"/>
      <c r="P1755" s="103"/>
      <c r="Q1755" s="11"/>
      <c r="R1755" s="30"/>
      <c r="S1755" s="8"/>
      <c r="T1755" s="113"/>
      <c r="U1755" s="111"/>
      <c r="V1755" s="111"/>
      <c r="W1755" s="110"/>
      <c r="X1755" s="103"/>
      <c r="Y1755" s="103"/>
      <c r="Z1755" s="114"/>
      <c r="AA1755" s="10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4"/>
      <c r="DR1755" s="1"/>
      <c r="DS1755" s="1"/>
      <c r="DT1755" s="1"/>
      <c r="DU1755" s="1"/>
      <c r="DV1755" s="1"/>
      <c r="DW1755" s="1"/>
    </row>
    <row r="1756" spans="1:127" ht="12.75" x14ac:dyDescent="0.2">
      <c r="A1756" s="102"/>
      <c r="B1756" s="103"/>
      <c r="C1756" s="103"/>
      <c r="D1756" s="104"/>
      <c r="E1756" s="105"/>
      <c r="F1756" s="106"/>
      <c r="G1756" s="107"/>
      <c r="H1756" s="108"/>
      <c r="I1756" s="108"/>
      <c r="J1756" s="109"/>
      <c r="K1756" s="109"/>
      <c r="L1756" s="8"/>
      <c r="M1756" s="110"/>
      <c r="N1756" s="110"/>
      <c r="O1756" s="103"/>
      <c r="P1756" s="103"/>
      <c r="Q1756" s="11"/>
      <c r="R1756" s="30"/>
      <c r="S1756" s="8"/>
      <c r="T1756" s="113"/>
      <c r="U1756" s="111"/>
      <c r="V1756" s="111"/>
      <c r="W1756" s="110"/>
      <c r="X1756" s="103"/>
      <c r="Y1756" s="103"/>
      <c r="Z1756" s="114"/>
      <c r="AA1756" s="10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4"/>
      <c r="DR1756" s="1"/>
      <c r="DS1756" s="1"/>
      <c r="DT1756" s="1"/>
      <c r="DU1756" s="1"/>
      <c r="DV1756" s="1"/>
      <c r="DW1756" s="1"/>
    </row>
    <row r="1757" spans="1:127" ht="12.75" x14ac:dyDescent="0.2">
      <c r="A1757" s="102"/>
      <c r="B1757" s="103"/>
      <c r="C1757" s="103"/>
      <c r="D1757" s="104"/>
      <c r="E1757" s="105"/>
      <c r="F1757" s="106"/>
      <c r="G1757" s="107"/>
      <c r="H1757" s="108"/>
      <c r="I1757" s="108"/>
      <c r="J1757" s="109"/>
      <c r="K1757" s="109"/>
      <c r="L1757" s="8"/>
      <c r="M1757" s="110"/>
      <c r="N1757" s="110"/>
      <c r="O1757" s="103"/>
      <c r="P1757" s="103"/>
      <c r="Q1757" s="11"/>
      <c r="R1757" s="30"/>
      <c r="S1757" s="8"/>
      <c r="T1757" s="113"/>
      <c r="U1757" s="111"/>
      <c r="V1757" s="111"/>
      <c r="W1757" s="110"/>
      <c r="X1757" s="103"/>
      <c r="Y1757" s="103"/>
      <c r="Z1757" s="114"/>
      <c r="AA1757" s="10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4"/>
      <c r="DR1757" s="1"/>
      <c r="DS1757" s="1"/>
      <c r="DT1757" s="1"/>
      <c r="DU1757" s="1"/>
      <c r="DV1757" s="1"/>
      <c r="DW1757" s="1"/>
    </row>
    <row r="1758" spans="1:127" ht="12.75" x14ac:dyDescent="0.2">
      <c r="A1758" s="102"/>
      <c r="B1758" s="103"/>
      <c r="C1758" s="103"/>
      <c r="D1758" s="104"/>
      <c r="E1758" s="105"/>
      <c r="F1758" s="106"/>
      <c r="G1758" s="107"/>
      <c r="H1758" s="108"/>
      <c r="I1758" s="108"/>
      <c r="J1758" s="109"/>
      <c r="K1758" s="109"/>
      <c r="L1758" s="8"/>
      <c r="M1758" s="110"/>
      <c r="N1758" s="110"/>
      <c r="O1758" s="103"/>
      <c r="P1758" s="103"/>
      <c r="Q1758" s="11"/>
      <c r="R1758" s="30"/>
      <c r="S1758" s="8"/>
      <c r="T1758" s="113"/>
      <c r="U1758" s="111"/>
      <c r="V1758" s="111"/>
      <c r="W1758" s="110"/>
      <c r="X1758" s="103"/>
      <c r="Y1758" s="103"/>
      <c r="Z1758" s="114"/>
      <c r="AA1758" s="10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4"/>
      <c r="DR1758" s="1"/>
      <c r="DS1758" s="1"/>
      <c r="DT1758" s="1"/>
      <c r="DU1758" s="1"/>
      <c r="DV1758" s="1"/>
      <c r="DW1758" s="1"/>
    </row>
    <row r="1759" spans="1:127" ht="12.75" x14ac:dyDescent="0.2">
      <c r="A1759" s="102"/>
      <c r="B1759" s="103"/>
      <c r="C1759" s="103"/>
      <c r="D1759" s="104"/>
      <c r="E1759" s="105"/>
      <c r="F1759" s="106"/>
      <c r="G1759" s="107"/>
      <c r="H1759" s="108"/>
      <c r="I1759" s="108"/>
      <c r="J1759" s="109"/>
      <c r="K1759" s="109"/>
      <c r="L1759" s="8"/>
      <c r="M1759" s="110"/>
      <c r="N1759" s="110"/>
      <c r="O1759" s="103"/>
      <c r="P1759" s="103"/>
      <c r="Q1759" s="11"/>
      <c r="R1759" s="30"/>
      <c r="S1759" s="8"/>
      <c r="T1759" s="113"/>
      <c r="U1759" s="111"/>
      <c r="V1759" s="111"/>
      <c r="W1759" s="110"/>
      <c r="X1759" s="103"/>
      <c r="Y1759" s="103"/>
      <c r="Z1759" s="114"/>
      <c r="AA1759" s="10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4"/>
      <c r="DR1759" s="1"/>
      <c r="DS1759" s="1"/>
      <c r="DT1759" s="1"/>
      <c r="DU1759" s="1"/>
      <c r="DV1759" s="1"/>
      <c r="DW1759" s="1"/>
    </row>
    <row r="1760" spans="1:127" ht="12.75" x14ac:dyDescent="0.2">
      <c r="A1760" s="102"/>
      <c r="B1760" s="103"/>
      <c r="C1760" s="103"/>
      <c r="D1760" s="104"/>
      <c r="E1760" s="105"/>
      <c r="F1760" s="106"/>
      <c r="G1760" s="107"/>
      <c r="H1760" s="108"/>
      <c r="I1760" s="108"/>
      <c r="J1760" s="109"/>
      <c r="K1760" s="109"/>
      <c r="L1760" s="8"/>
      <c r="M1760" s="110"/>
      <c r="N1760" s="110"/>
      <c r="O1760" s="103"/>
      <c r="P1760" s="103"/>
      <c r="Q1760" s="11"/>
      <c r="R1760" s="30"/>
      <c r="S1760" s="8"/>
      <c r="T1760" s="113"/>
      <c r="U1760" s="111"/>
      <c r="V1760" s="111"/>
      <c r="W1760" s="110"/>
      <c r="X1760" s="103"/>
      <c r="Y1760" s="103"/>
      <c r="Z1760" s="114"/>
      <c r="AA1760" s="10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4"/>
      <c r="DR1760" s="1"/>
      <c r="DS1760" s="1"/>
      <c r="DT1760" s="1"/>
      <c r="DU1760" s="1"/>
      <c r="DV1760" s="1"/>
      <c r="DW1760" s="1"/>
    </row>
    <row r="1761" spans="1:127" ht="12.75" x14ac:dyDescent="0.2">
      <c r="A1761" s="102"/>
      <c r="B1761" s="103"/>
      <c r="C1761" s="103"/>
      <c r="D1761" s="104"/>
      <c r="E1761" s="105"/>
      <c r="F1761" s="106"/>
      <c r="G1761" s="107"/>
      <c r="H1761" s="108"/>
      <c r="I1761" s="108"/>
      <c r="J1761" s="109"/>
      <c r="K1761" s="109"/>
      <c r="L1761" s="8"/>
      <c r="M1761" s="110"/>
      <c r="N1761" s="110"/>
      <c r="O1761" s="103"/>
      <c r="P1761" s="103"/>
      <c r="Q1761" s="11"/>
      <c r="R1761" s="30"/>
      <c r="S1761" s="8"/>
      <c r="T1761" s="113"/>
      <c r="U1761" s="111"/>
      <c r="V1761" s="111"/>
      <c r="W1761" s="110"/>
      <c r="X1761" s="103"/>
      <c r="Y1761" s="103"/>
      <c r="Z1761" s="114"/>
      <c r="AA1761" s="10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4"/>
      <c r="DR1761" s="1"/>
      <c r="DS1761" s="1"/>
      <c r="DT1761" s="1"/>
      <c r="DU1761" s="1"/>
      <c r="DV1761" s="1"/>
      <c r="DW1761" s="1"/>
    </row>
    <row r="1762" spans="1:127" ht="12.75" x14ac:dyDescent="0.2">
      <c r="A1762" s="102"/>
      <c r="B1762" s="103"/>
      <c r="C1762" s="103"/>
      <c r="D1762" s="104"/>
      <c r="E1762" s="105"/>
      <c r="F1762" s="106"/>
      <c r="G1762" s="107"/>
      <c r="H1762" s="108"/>
      <c r="I1762" s="108"/>
      <c r="J1762" s="109"/>
      <c r="K1762" s="109"/>
      <c r="L1762" s="8"/>
      <c r="M1762" s="110"/>
      <c r="N1762" s="110"/>
      <c r="O1762" s="103"/>
      <c r="P1762" s="103"/>
      <c r="Q1762" s="11"/>
      <c r="R1762" s="30"/>
      <c r="S1762" s="8"/>
      <c r="T1762" s="113"/>
      <c r="U1762" s="111"/>
      <c r="V1762" s="111"/>
      <c r="W1762" s="110"/>
      <c r="X1762" s="103"/>
      <c r="Y1762" s="103"/>
      <c r="Z1762" s="114"/>
      <c r="AA1762" s="10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4"/>
      <c r="DR1762" s="1"/>
      <c r="DS1762" s="1"/>
      <c r="DT1762" s="1"/>
      <c r="DU1762" s="1"/>
      <c r="DV1762" s="1"/>
      <c r="DW1762" s="1"/>
    </row>
    <row r="1763" spans="1:127" ht="12.75" x14ac:dyDescent="0.2">
      <c r="A1763" s="102"/>
      <c r="B1763" s="103"/>
      <c r="C1763" s="103"/>
      <c r="D1763" s="104"/>
      <c r="E1763" s="105"/>
      <c r="F1763" s="106"/>
      <c r="G1763" s="107"/>
      <c r="H1763" s="108"/>
      <c r="I1763" s="108"/>
      <c r="J1763" s="109"/>
      <c r="K1763" s="109"/>
      <c r="L1763" s="8"/>
      <c r="M1763" s="110"/>
      <c r="N1763" s="110"/>
      <c r="O1763" s="103"/>
      <c r="P1763" s="103"/>
      <c r="Q1763" s="11"/>
      <c r="R1763" s="30"/>
      <c r="S1763" s="8"/>
      <c r="T1763" s="113"/>
      <c r="U1763" s="111"/>
      <c r="V1763" s="111"/>
      <c r="W1763" s="110"/>
      <c r="X1763" s="103"/>
      <c r="Y1763" s="103"/>
      <c r="Z1763" s="114"/>
      <c r="AA1763" s="10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4"/>
      <c r="DR1763" s="1"/>
      <c r="DS1763" s="1"/>
      <c r="DT1763" s="1"/>
      <c r="DU1763" s="1"/>
      <c r="DV1763" s="1"/>
      <c r="DW1763" s="1"/>
    </row>
    <row r="1764" spans="1:127" ht="12.75" x14ac:dyDescent="0.2">
      <c r="A1764" s="102"/>
      <c r="B1764" s="103"/>
      <c r="C1764" s="103"/>
      <c r="D1764" s="104"/>
      <c r="E1764" s="105"/>
      <c r="F1764" s="106"/>
      <c r="G1764" s="107"/>
      <c r="H1764" s="108"/>
      <c r="I1764" s="108"/>
      <c r="J1764" s="109"/>
      <c r="K1764" s="109"/>
      <c r="L1764" s="8"/>
      <c r="M1764" s="110"/>
      <c r="N1764" s="110"/>
      <c r="O1764" s="103"/>
      <c r="P1764" s="103"/>
      <c r="Q1764" s="11"/>
      <c r="R1764" s="30"/>
      <c r="S1764" s="8"/>
      <c r="T1764" s="113"/>
      <c r="U1764" s="111"/>
      <c r="V1764" s="111"/>
      <c r="W1764" s="110"/>
      <c r="X1764" s="103"/>
      <c r="Y1764" s="103"/>
      <c r="Z1764" s="114"/>
      <c r="AA1764" s="10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4"/>
      <c r="DR1764" s="1"/>
      <c r="DS1764" s="1"/>
      <c r="DT1764" s="1"/>
      <c r="DU1764" s="1"/>
      <c r="DV1764" s="1"/>
      <c r="DW1764" s="1"/>
    </row>
    <row r="1765" spans="1:127" ht="12.75" x14ac:dyDescent="0.2">
      <c r="A1765" s="102"/>
      <c r="B1765" s="103"/>
      <c r="C1765" s="103"/>
      <c r="D1765" s="104"/>
      <c r="E1765" s="105"/>
      <c r="F1765" s="106"/>
      <c r="G1765" s="107"/>
      <c r="H1765" s="108"/>
      <c r="I1765" s="108"/>
      <c r="J1765" s="109"/>
      <c r="K1765" s="109"/>
      <c r="L1765" s="8"/>
      <c r="M1765" s="110"/>
      <c r="N1765" s="110"/>
      <c r="O1765" s="103"/>
      <c r="P1765" s="103"/>
      <c r="Q1765" s="11"/>
      <c r="R1765" s="30"/>
      <c r="S1765" s="8"/>
      <c r="T1765" s="113"/>
      <c r="U1765" s="111"/>
      <c r="V1765" s="111"/>
      <c r="W1765" s="110"/>
      <c r="X1765" s="103"/>
      <c r="Y1765" s="103"/>
      <c r="Z1765" s="114"/>
      <c r="AA1765" s="10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4"/>
      <c r="DR1765" s="1"/>
      <c r="DS1765" s="1"/>
      <c r="DT1765" s="1"/>
      <c r="DU1765" s="1"/>
      <c r="DV1765" s="1"/>
      <c r="DW1765" s="1"/>
    </row>
    <row r="1766" spans="1:127" ht="12.75" x14ac:dyDescent="0.2">
      <c r="A1766" s="102"/>
      <c r="B1766" s="103"/>
      <c r="C1766" s="103"/>
      <c r="D1766" s="104"/>
      <c r="E1766" s="105"/>
      <c r="F1766" s="106"/>
      <c r="G1766" s="107"/>
      <c r="H1766" s="108"/>
      <c r="I1766" s="108"/>
      <c r="J1766" s="109"/>
      <c r="K1766" s="109"/>
      <c r="L1766" s="8"/>
      <c r="M1766" s="110"/>
      <c r="N1766" s="110"/>
      <c r="O1766" s="103"/>
      <c r="P1766" s="103"/>
      <c r="Q1766" s="11"/>
      <c r="R1766" s="30"/>
      <c r="S1766" s="8"/>
      <c r="T1766" s="113"/>
      <c r="U1766" s="111"/>
      <c r="V1766" s="111"/>
      <c r="W1766" s="110"/>
      <c r="X1766" s="103"/>
      <c r="Y1766" s="103"/>
      <c r="Z1766" s="114"/>
      <c r="AA1766" s="10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4"/>
      <c r="DR1766" s="1"/>
      <c r="DS1766" s="1"/>
      <c r="DT1766" s="1"/>
      <c r="DU1766" s="1"/>
      <c r="DV1766" s="1"/>
      <c r="DW1766" s="1"/>
    </row>
    <row r="1767" spans="1:127" ht="12.75" x14ac:dyDescent="0.2">
      <c r="A1767" s="102"/>
      <c r="B1767" s="103"/>
      <c r="C1767" s="103"/>
      <c r="D1767" s="104"/>
      <c r="E1767" s="105"/>
      <c r="F1767" s="106"/>
      <c r="G1767" s="107"/>
      <c r="H1767" s="108"/>
      <c r="I1767" s="108"/>
      <c r="J1767" s="109"/>
      <c r="K1767" s="109"/>
      <c r="L1767" s="8"/>
      <c r="M1767" s="110"/>
      <c r="N1767" s="110"/>
      <c r="O1767" s="103"/>
      <c r="P1767" s="103"/>
      <c r="Q1767" s="11"/>
      <c r="R1767" s="30"/>
      <c r="S1767" s="8"/>
      <c r="T1767" s="113"/>
      <c r="U1767" s="111"/>
      <c r="V1767" s="111"/>
      <c r="W1767" s="110"/>
      <c r="X1767" s="103"/>
      <c r="Y1767" s="103"/>
      <c r="Z1767" s="114"/>
      <c r="AA1767" s="10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4"/>
      <c r="DR1767" s="1"/>
      <c r="DS1767" s="1"/>
      <c r="DT1767" s="1"/>
      <c r="DU1767" s="1"/>
      <c r="DV1767" s="1"/>
      <c r="DW1767" s="1"/>
    </row>
    <row r="1768" spans="1:127" ht="12.75" x14ac:dyDescent="0.2">
      <c r="A1768" s="102"/>
      <c r="B1768" s="103"/>
      <c r="C1768" s="103"/>
      <c r="D1768" s="104"/>
      <c r="E1768" s="105"/>
      <c r="F1768" s="106"/>
      <c r="G1768" s="107"/>
      <c r="H1768" s="108"/>
      <c r="I1768" s="108"/>
      <c r="J1768" s="109"/>
      <c r="K1768" s="109"/>
      <c r="L1768" s="8"/>
      <c r="M1768" s="110"/>
      <c r="N1768" s="110"/>
      <c r="O1768" s="103"/>
      <c r="P1768" s="103"/>
      <c r="Q1768" s="11"/>
      <c r="R1768" s="30"/>
      <c r="S1768" s="8"/>
      <c r="T1768" s="113"/>
      <c r="U1768" s="111"/>
      <c r="V1768" s="111"/>
      <c r="W1768" s="110"/>
      <c r="X1768" s="103"/>
      <c r="Y1768" s="103"/>
      <c r="Z1768" s="114"/>
      <c r="AA1768" s="10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4"/>
      <c r="DR1768" s="1"/>
      <c r="DS1768" s="1"/>
      <c r="DT1768" s="1"/>
      <c r="DU1768" s="1"/>
      <c r="DV1768" s="1"/>
      <c r="DW1768" s="1"/>
    </row>
    <row r="1769" spans="1:127" ht="12.75" x14ac:dyDescent="0.2">
      <c r="A1769" s="102"/>
      <c r="B1769" s="103"/>
      <c r="C1769" s="103"/>
      <c r="D1769" s="104"/>
      <c r="E1769" s="105"/>
      <c r="F1769" s="106"/>
      <c r="G1769" s="107"/>
      <c r="H1769" s="108"/>
      <c r="I1769" s="108"/>
      <c r="J1769" s="109"/>
      <c r="K1769" s="109"/>
      <c r="L1769" s="8"/>
      <c r="M1769" s="110"/>
      <c r="N1769" s="110"/>
      <c r="O1769" s="103"/>
      <c r="P1769" s="103"/>
      <c r="Q1769" s="11"/>
      <c r="R1769" s="30"/>
      <c r="S1769" s="8"/>
      <c r="T1769" s="113"/>
      <c r="U1769" s="111"/>
      <c r="V1769" s="111"/>
      <c r="W1769" s="110"/>
      <c r="X1769" s="103"/>
      <c r="Y1769" s="103"/>
      <c r="Z1769" s="114"/>
      <c r="AA1769" s="10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4"/>
      <c r="DR1769" s="1"/>
      <c r="DS1769" s="1"/>
      <c r="DT1769" s="1"/>
      <c r="DU1769" s="1"/>
      <c r="DV1769" s="1"/>
      <c r="DW1769" s="1"/>
    </row>
    <row r="1770" spans="1:127" ht="12.75" x14ac:dyDescent="0.2">
      <c r="A1770" s="102"/>
      <c r="B1770" s="103"/>
      <c r="C1770" s="103"/>
      <c r="D1770" s="104"/>
      <c r="E1770" s="105"/>
      <c r="F1770" s="106"/>
      <c r="G1770" s="107"/>
      <c r="H1770" s="108"/>
      <c r="I1770" s="108"/>
      <c r="J1770" s="109"/>
      <c r="K1770" s="109"/>
      <c r="L1770" s="8"/>
      <c r="M1770" s="110"/>
      <c r="N1770" s="110"/>
      <c r="O1770" s="103"/>
      <c r="P1770" s="103"/>
      <c r="Q1770" s="11"/>
      <c r="R1770" s="30"/>
      <c r="S1770" s="8"/>
      <c r="T1770" s="113"/>
      <c r="U1770" s="111"/>
      <c r="V1770" s="111"/>
      <c r="W1770" s="110"/>
      <c r="X1770" s="103"/>
      <c r="Y1770" s="103"/>
      <c r="Z1770" s="114"/>
      <c r="AA1770" s="10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4"/>
      <c r="DR1770" s="1"/>
      <c r="DS1770" s="1"/>
      <c r="DT1770" s="1"/>
      <c r="DU1770" s="1"/>
      <c r="DV1770" s="1"/>
      <c r="DW1770" s="1"/>
    </row>
    <row r="1771" spans="1:127" ht="12.75" x14ac:dyDescent="0.2">
      <c r="A1771" s="102"/>
      <c r="B1771" s="103"/>
      <c r="C1771" s="103"/>
      <c r="D1771" s="104"/>
      <c r="E1771" s="105"/>
      <c r="F1771" s="106"/>
      <c r="G1771" s="107"/>
      <c r="H1771" s="108"/>
      <c r="I1771" s="108"/>
      <c r="J1771" s="109"/>
      <c r="K1771" s="109"/>
      <c r="L1771" s="8"/>
      <c r="M1771" s="110"/>
      <c r="N1771" s="110"/>
      <c r="O1771" s="103"/>
      <c r="P1771" s="103"/>
      <c r="Q1771" s="11"/>
      <c r="R1771" s="30"/>
      <c r="S1771" s="8"/>
      <c r="T1771" s="113"/>
      <c r="U1771" s="111"/>
      <c r="V1771" s="111"/>
      <c r="W1771" s="110"/>
      <c r="X1771" s="103"/>
      <c r="Y1771" s="103"/>
      <c r="Z1771" s="114"/>
      <c r="AA1771" s="10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4"/>
      <c r="DR1771" s="1"/>
      <c r="DS1771" s="1"/>
      <c r="DT1771" s="1"/>
      <c r="DU1771" s="1"/>
      <c r="DV1771" s="1"/>
      <c r="DW1771" s="1"/>
    </row>
    <row r="1772" spans="1:127" ht="12.75" x14ac:dyDescent="0.2">
      <c r="A1772" s="102"/>
      <c r="B1772" s="103"/>
      <c r="C1772" s="103"/>
      <c r="D1772" s="104"/>
      <c r="E1772" s="105"/>
      <c r="F1772" s="106"/>
      <c r="G1772" s="107"/>
      <c r="H1772" s="108"/>
      <c r="I1772" s="108"/>
      <c r="J1772" s="109"/>
      <c r="K1772" s="109"/>
      <c r="L1772" s="8"/>
      <c r="M1772" s="110"/>
      <c r="N1772" s="110"/>
      <c r="O1772" s="103"/>
      <c r="P1772" s="103"/>
      <c r="Q1772" s="11"/>
      <c r="R1772" s="30"/>
      <c r="S1772" s="8"/>
      <c r="T1772" s="113"/>
      <c r="U1772" s="111"/>
      <c r="V1772" s="111"/>
      <c r="W1772" s="110"/>
      <c r="X1772" s="103"/>
      <c r="Y1772" s="103"/>
      <c r="Z1772" s="114"/>
      <c r="AA1772" s="10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4"/>
      <c r="DR1772" s="1"/>
      <c r="DS1772" s="1"/>
      <c r="DT1772" s="1"/>
      <c r="DU1772" s="1"/>
      <c r="DV1772" s="1"/>
      <c r="DW1772" s="1"/>
    </row>
    <row r="1773" spans="1:127" ht="12.75" x14ac:dyDescent="0.2">
      <c r="A1773" s="102"/>
      <c r="B1773" s="103"/>
      <c r="C1773" s="103"/>
      <c r="D1773" s="104"/>
      <c r="E1773" s="105"/>
      <c r="F1773" s="106"/>
      <c r="G1773" s="107"/>
      <c r="H1773" s="108"/>
      <c r="I1773" s="108"/>
      <c r="J1773" s="109"/>
      <c r="K1773" s="109"/>
      <c r="L1773" s="8"/>
      <c r="M1773" s="110"/>
      <c r="N1773" s="110"/>
      <c r="O1773" s="103"/>
      <c r="P1773" s="103"/>
      <c r="Q1773" s="11"/>
      <c r="R1773" s="30"/>
      <c r="S1773" s="8"/>
      <c r="T1773" s="113"/>
      <c r="U1773" s="111"/>
      <c r="V1773" s="111"/>
      <c r="W1773" s="110"/>
      <c r="X1773" s="103"/>
      <c r="Y1773" s="103"/>
      <c r="Z1773" s="114"/>
      <c r="AA1773" s="10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4"/>
      <c r="DR1773" s="1"/>
      <c r="DS1773" s="1"/>
      <c r="DT1773" s="1"/>
      <c r="DU1773" s="1"/>
      <c r="DV1773" s="1"/>
      <c r="DW1773" s="1"/>
    </row>
    <row r="1774" spans="1:127" ht="12.75" x14ac:dyDescent="0.2">
      <c r="A1774" s="102"/>
      <c r="B1774" s="103"/>
      <c r="C1774" s="103"/>
      <c r="D1774" s="104"/>
      <c r="E1774" s="105"/>
      <c r="F1774" s="106"/>
      <c r="G1774" s="107"/>
      <c r="H1774" s="108"/>
      <c r="I1774" s="108"/>
      <c r="J1774" s="109"/>
      <c r="K1774" s="109"/>
      <c r="L1774" s="8"/>
      <c r="M1774" s="110"/>
      <c r="N1774" s="110"/>
      <c r="O1774" s="103"/>
      <c r="P1774" s="103"/>
      <c r="Q1774" s="11"/>
      <c r="R1774" s="30"/>
      <c r="S1774" s="8"/>
      <c r="T1774" s="113"/>
      <c r="U1774" s="111"/>
      <c r="V1774" s="111"/>
      <c r="W1774" s="110"/>
      <c r="X1774" s="103"/>
      <c r="Y1774" s="103"/>
      <c r="Z1774" s="114"/>
      <c r="AA1774" s="10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4"/>
      <c r="DR1774" s="1"/>
      <c r="DS1774" s="1"/>
      <c r="DT1774" s="1"/>
      <c r="DU1774" s="1"/>
      <c r="DV1774" s="1"/>
      <c r="DW1774" s="1"/>
    </row>
    <row r="1775" spans="1:127" ht="12.75" x14ac:dyDescent="0.2">
      <c r="A1775" s="102"/>
      <c r="B1775" s="103"/>
      <c r="C1775" s="103"/>
      <c r="D1775" s="104"/>
      <c r="E1775" s="105"/>
      <c r="F1775" s="106"/>
      <c r="G1775" s="107"/>
      <c r="H1775" s="108"/>
      <c r="I1775" s="108"/>
      <c r="J1775" s="109"/>
      <c r="K1775" s="109"/>
      <c r="L1775" s="8"/>
      <c r="M1775" s="110"/>
      <c r="N1775" s="110"/>
      <c r="O1775" s="103"/>
      <c r="P1775" s="103"/>
      <c r="Q1775" s="11"/>
      <c r="R1775" s="30"/>
      <c r="S1775" s="8"/>
      <c r="T1775" s="113"/>
      <c r="U1775" s="111"/>
      <c r="V1775" s="111"/>
      <c r="W1775" s="110"/>
      <c r="X1775" s="103"/>
      <c r="Y1775" s="103"/>
      <c r="Z1775" s="114"/>
      <c r="AA1775" s="10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4"/>
      <c r="DR1775" s="1"/>
      <c r="DS1775" s="1"/>
      <c r="DT1775" s="1"/>
      <c r="DU1775" s="1"/>
      <c r="DV1775" s="1"/>
      <c r="DW1775" s="1"/>
    </row>
    <row r="1776" spans="1:127" ht="12.75" x14ac:dyDescent="0.2">
      <c r="A1776" s="102"/>
      <c r="B1776" s="103"/>
      <c r="C1776" s="103"/>
      <c r="D1776" s="104"/>
      <c r="E1776" s="105"/>
      <c r="F1776" s="106"/>
      <c r="G1776" s="107"/>
      <c r="H1776" s="108"/>
      <c r="I1776" s="108"/>
      <c r="J1776" s="109"/>
      <c r="K1776" s="109"/>
      <c r="L1776" s="8"/>
      <c r="M1776" s="110"/>
      <c r="N1776" s="110"/>
      <c r="O1776" s="103"/>
      <c r="P1776" s="103"/>
      <c r="Q1776" s="11"/>
      <c r="R1776" s="30"/>
      <c r="S1776" s="8"/>
      <c r="T1776" s="113"/>
      <c r="U1776" s="111"/>
      <c r="V1776" s="111"/>
      <c r="W1776" s="110"/>
      <c r="X1776" s="103"/>
      <c r="Y1776" s="103"/>
      <c r="Z1776" s="114"/>
      <c r="AA1776" s="10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4"/>
      <c r="DR1776" s="1"/>
      <c r="DS1776" s="1"/>
      <c r="DT1776" s="1"/>
      <c r="DU1776" s="1"/>
      <c r="DV1776" s="1"/>
      <c r="DW1776" s="1"/>
    </row>
    <row r="1777" spans="1:127" ht="12.75" x14ac:dyDescent="0.2">
      <c r="A1777" s="102"/>
      <c r="B1777" s="103"/>
      <c r="C1777" s="103"/>
      <c r="D1777" s="104"/>
      <c r="E1777" s="105"/>
      <c r="F1777" s="106"/>
      <c r="G1777" s="107"/>
      <c r="H1777" s="108"/>
      <c r="I1777" s="108"/>
      <c r="J1777" s="109"/>
      <c r="K1777" s="109"/>
      <c r="L1777" s="8"/>
      <c r="M1777" s="110"/>
      <c r="N1777" s="110"/>
      <c r="O1777" s="103"/>
      <c r="P1777" s="103"/>
      <c r="Q1777" s="11"/>
      <c r="R1777" s="30"/>
      <c r="S1777" s="8"/>
      <c r="T1777" s="113"/>
      <c r="U1777" s="111"/>
      <c r="V1777" s="111"/>
      <c r="W1777" s="110"/>
      <c r="X1777" s="103"/>
      <c r="Y1777" s="103"/>
      <c r="Z1777" s="114"/>
      <c r="AA1777" s="10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4"/>
      <c r="DR1777" s="1"/>
      <c r="DS1777" s="1"/>
      <c r="DT1777" s="1"/>
      <c r="DU1777" s="1"/>
      <c r="DV1777" s="1"/>
      <c r="DW1777" s="1"/>
    </row>
    <row r="1778" spans="1:127" ht="12.75" x14ac:dyDescent="0.2">
      <c r="A1778" s="102"/>
      <c r="B1778" s="103"/>
      <c r="C1778" s="103"/>
      <c r="D1778" s="104"/>
      <c r="E1778" s="105"/>
      <c r="F1778" s="106"/>
      <c r="G1778" s="107"/>
      <c r="H1778" s="108"/>
      <c r="I1778" s="108"/>
      <c r="J1778" s="109"/>
      <c r="K1778" s="109"/>
      <c r="L1778" s="8"/>
      <c r="M1778" s="110"/>
      <c r="N1778" s="110"/>
      <c r="O1778" s="103"/>
      <c r="P1778" s="103"/>
      <c r="Q1778" s="11"/>
      <c r="R1778" s="30"/>
      <c r="S1778" s="8"/>
      <c r="T1778" s="113"/>
      <c r="U1778" s="111"/>
      <c r="V1778" s="111"/>
      <c r="W1778" s="110"/>
      <c r="X1778" s="103"/>
      <c r="Y1778" s="103"/>
      <c r="Z1778" s="114"/>
      <c r="AA1778" s="10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4"/>
      <c r="DR1778" s="1"/>
      <c r="DS1778" s="1"/>
      <c r="DT1778" s="1"/>
      <c r="DU1778" s="1"/>
      <c r="DV1778" s="1"/>
      <c r="DW1778" s="1"/>
    </row>
    <row r="1779" spans="1:127" ht="12.75" x14ac:dyDescent="0.2">
      <c r="A1779" s="102"/>
      <c r="B1779" s="103"/>
      <c r="C1779" s="103"/>
      <c r="D1779" s="104"/>
      <c r="E1779" s="105"/>
      <c r="F1779" s="106"/>
      <c r="G1779" s="107"/>
      <c r="H1779" s="108"/>
      <c r="I1779" s="108"/>
      <c r="J1779" s="109"/>
      <c r="K1779" s="109"/>
      <c r="L1779" s="8"/>
      <c r="M1779" s="110"/>
      <c r="N1779" s="110"/>
      <c r="O1779" s="103"/>
      <c r="P1779" s="103"/>
      <c r="Q1779" s="11"/>
      <c r="R1779" s="30"/>
      <c r="S1779" s="8"/>
      <c r="T1779" s="113"/>
      <c r="U1779" s="111"/>
      <c r="V1779" s="111"/>
      <c r="W1779" s="110"/>
      <c r="X1779" s="103"/>
      <c r="Y1779" s="103"/>
      <c r="Z1779" s="114"/>
      <c r="AA1779" s="10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4"/>
      <c r="DR1779" s="1"/>
      <c r="DS1779" s="1"/>
      <c r="DT1779" s="1"/>
      <c r="DU1779" s="1"/>
      <c r="DV1779" s="1"/>
      <c r="DW1779" s="1"/>
    </row>
    <row r="1780" spans="1:127" ht="12.75" x14ac:dyDescent="0.2">
      <c r="A1780" s="102"/>
      <c r="B1780" s="103"/>
      <c r="C1780" s="103"/>
      <c r="D1780" s="104"/>
      <c r="E1780" s="105"/>
      <c r="F1780" s="106"/>
      <c r="G1780" s="107"/>
      <c r="H1780" s="108"/>
      <c r="I1780" s="108"/>
      <c r="J1780" s="109"/>
      <c r="K1780" s="109"/>
      <c r="L1780" s="8"/>
      <c r="M1780" s="110"/>
      <c r="N1780" s="110"/>
      <c r="O1780" s="103"/>
      <c r="P1780" s="103"/>
      <c r="Q1780" s="11"/>
      <c r="R1780" s="30"/>
      <c r="S1780" s="8"/>
      <c r="T1780" s="113"/>
      <c r="U1780" s="111"/>
      <c r="V1780" s="111"/>
      <c r="W1780" s="110"/>
      <c r="X1780" s="103"/>
      <c r="Y1780" s="103"/>
      <c r="Z1780" s="114"/>
      <c r="AA1780" s="10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4"/>
      <c r="DR1780" s="1"/>
      <c r="DS1780" s="1"/>
      <c r="DT1780" s="1"/>
      <c r="DU1780" s="1"/>
      <c r="DV1780" s="1"/>
      <c r="DW1780" s="1"/>
    </row>
    <row r="1781" spans="1:127" ht="12.75" x14ac:dyDescent="0.2">
      <c r="A1781" s="102"/>
      <c r="B1781" s="103"/>
      <c r="C1781" s="103"/>
      <c r="D1781" s="104"/>
      <c r="E1781" s="105"/>
      <c r="F1781" s="106"/>
      <c r="G1781" s="107"/>
      <c r="H1781" s="108"/>
      <c r="I1781" s="108"/>
      <c r="J1781" s="109"/>
      <c r="K1781" s="109"/>
      <c r="L1781" s="8"/>
      <c r="M1781" s="110"/>
      <c r="N1781" s="110"/>
      <c r="O1781" s="103"/>
      <c r="P1781" s="103"/>
      <c r="Q1781" s="11"/>
      <c r="R1781" s="30"/>
      <c r="S1781" s="8"/>
      <c r="T1781" s="113"/>
      <c r="U1781" s="111"/>
      <c r="V1781" s="111"/>
      <c r="W1781" s="110"/>
      <c r="X1781" s="103"/>
      <c r="Y1781" s="103"/>
      <c r="Z1781" s="114"/>
      <c r="AA1781" s="10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4"/>
      <c r="DR1781" s="1"/>
      <c r="DS1781" s="1"/>
      <c r="DT1781" s="1"/>
      <c r="DU1781" s="1"/>
      <c r="DV1781" s="1"/>
      <c r="DW1781" s="1"/>
    </row>
    <row r="1782" spans="1:127" ht="12.75" x14ac:dyDescent="0.2">
      <c r="A1782" s="102"/>
      <c r="B1782" s="103"/>
      <c r="C1782" s="103"/>
      <c r="D1782" s="104"/>
      <c r="E1782" s="105"/>
      <c r="F1782" s="106"/>
      <c r="G1782" s="107"/>
      <c r="H1782" s="108"/>
      <c r="I1782" s="108"/>
      <c r="J1782" s="109"/>
      <c r="K1782" s="109"/>
      <c r="L1782" s="8"/>
      <c r="M1782" s="110"/>
      <c r="N1782" s="110"/>
      <c r="O1782" s="103"/>
      <c r="P1782" s="103"/>
      <c r="Q1782" s="11"/>
      <c r="R1782" s="30"/>
      <c r="S1782" s="8"/>
      <c r="T1782" s="113"/>
      <c r="U1782" s="111"/>
      <c r="V1782" s="111"/>
      <c r="W1782" s="110"/>
      <c r="X1782" s="103"/>
      <c r="Y1782" s="103"/>
      <c r="Z1782" s="114"/>
      <c r="AA1782" s="10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4"/>
      <c r="DR1782" s="1"/>
      <c r="DS1782" s="1"/>
      <c r="DT1782" s="1"/>
      <c r="DU1782" s="1"/>
      <c r="DV1782" s="1"/>
      <c r="DW1782" s="1"/>
    </row>
    <row r="1783" spans="1:127" ht="12.75" x14ac:dyDescent="0.2">
      <c r="A1783" s="102"/>
      <c r="B1783" s="103"/>
      <c r="C1783" s="103"/>
      <c r="D1783" s="104"/>
      <c r="E1783" s="105"/>
      <c r="F1783" s="106"/>
      <c r="G1783" s="107"/>
      <c r="H1783" s="108"/>
      <c r="I1783" s="108"/>
      <c r="J1783" s="109"/>
      <c r="K1783" s="109"/>
      <c r="L1783" s="8"/>
      <c r="M1783" s="110"/>
      <c r="N1783" s="110"/>
      <c r="O1783" s="103"/>
      <c r="P1783" s="103"/>
      <c r="Q1783" s="11"/>
      <c r="R1783" s="30"/>
      <c r="S1783" s="8"/>
      <c r="T1783" s="113"/>
      <c r="U1783" s="111"/>
      <c r="V1783" s="111"/>
      <c r="W1783" s="110"/>
      <c r="X1783" s="103"/>
      <c r="Y1783" s="103"/>
      <c r="Z1783" s="114"/>
      <c r="AA1783" s="10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4"/>
      <c r="DR1783" s="1"/>
      <c r="DS1783" s="1"/>
      <c r="DT1783" s="1"/>
      <c r="DU1783" s="1"/>
      <c r="DV1783" s="1"/>
      <c r="DW1783" s="1"/>
    </row>
    <row r="1784" spans="1:127" ht="12.75" x14ac:dyDescent="0.2">
      <c r="A1784" s="102"/>
      <c r="B1784" s="103"/>
      <c r="C1784" s="103"/>
      <c r="D1784" s="104"/>
      <c r="E1784" s="105"/>
      <c r="F1784" s="106"/>
      <c r="G1784" s="107"/>
      <c r="H1784" s="108"/>
      <c r="I1784" s="108"/>
      <c r="J1784" s="109"/>
      <c r="K1784" s="109"/>
      <c r="L1784" s="8"/>
      <c r="M1784" s="110"/>
      <c r="N1784" s="110"/>
      <c r="O1784" s="103"/>
      <c r="P1784" s="103"/>
      <c r="Q1784" s="11"/>
      <c r="R1784" s="30"/>
      <c r="S1784" s="8"/>
      <c r="T1784" s="113"/>
      <c r="U1784" s="111"/>
      <c r="V1784" s="111"/>
      <c r="W1784" s="110"/>
      <c r="X1784" s="103"/>
      <c r="Y1784" s="103"/>
      <c r="Z1784" s="114"/>
      <c r="AA1784" s="10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4"/>
      <c r="DR1784" s="1"/>
      <c r="DS1784" s="1"/>
      <c r="DT1784" s="1"/>
      <c r="DU1784" s="1"/>
      <c r="DV1784" s="1"/>
      <c r="DW1784" s="1"/>
    </row>
    <row r="1785" spans="1:127" ht="12.75" x14ac:dyDescent="0.2">
      <c r="A1785" s="102"/>
      <c r="B1785" s="103"/>
      <c r="C1785" s="103"/>
      <c r="D1785" s="104"/>
      <c r="E1785" s="105"/>
      <c r="F1785" s="106"/>
      <c r="G1785" s="107"/>
      <c r="H1785" s="108"/>
      <c r="I1785" s="108"/>
      <c r="J1785" s="109"/>
      <c r="K1785" s="109"/>
      <c r="L1785" s="8"/>
      <c r="M1785" s="110"/>
      <c r="N1785" s="110"/>
      <c r="O1785" s="103"/>
      <c r="P1785" s="103"/>
      <c r="Q1785" s="11"/>
      <c r="R1785" s="30"/>
      <c r="S1785" s="8"/>
      <c r="T1785" s="113"/>
      <c r="U1785" s="111"/>
      <c r="V1785" s="111"/>
      <c r="W1785" s="110"/>
      <c r="X1785" s="103"/>
      <c r="Y1785" s="103"/>
      <c r="Z1785" s="114"/>
      <c r="AA1785" s="10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4"/>
      <c r="DR1785" s="1"/>
      <c r="DS1785" s="1"/>
      <c r="DT1785" s="1"/>
      <c r="DU1785" s="1"/>
      <c r="DV1785" s="1"/>
      <c r="DW1785" s="1"/>
    </row>
    <row r="1786" spans="1:127" ht="12.75" x14ac:dyDescent="0.2">
      <c r="A1786" s="102"/>
      <c r="B1786" s="103"/>
      <c r="C1786" s="103"/>
      <c r="D1786" s="104"/>
      <c r="E1786" s="105"/>
      <c r="F1786" s="106"/>
      <c r="G1786" s="107"/>
      <c r="H1786" s="108"/>
      <c r="I1786" s="108"/>
      <c r="J1786" s="109"/>
      <c r="K1786" s="109"/>
      <c r="L1786" s="8"/>
      <c r="M1786" s="110"/>
      <c r="N1786" s="110"/>
      <c r="O1786" s="103"/>
      <c r="P1786" s="103"/>
      <c r="Q1786" s="11"/>
      <c r="R1786" s="30"/>
      <c r="S1786" s="8"/>
      <c r="T1786" s="113"/>
      <c r="U1786" s="111"/>
      <c r="V1786" s="111"/>
      <c r="W1786" s="110"/>
      <c r="X1786" s="103"/>
      <c r="Y1786" s="103"/>
      <c r="Z1786" s="114"/>
      <c r="AA1786" s="10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4"/>
      <c r="DR1786" s="1"/>
      <c r="DS1786" s="1"/>
      <c r="DT1786" s="1"/>
      <c r="DU1786" s="1"/>
      <c r="DV1786" s="1"/>
      <c r="DW1786" s="1"/>
    </row>
    <row r="1787" spans="1:127" ht="12.75" x14ac:dyDescent="0.2">
      <c r="A1787" s="102"/>
      <c r="B1787" s="103"/>
      <c r="C1787" s="103"/>
      <c r="D1787" s="104"/>
      <c r="E1787" s="105"/>
      <c r="F1787" s="106"/>
      <c r="G1787" s="107"/>
      <c r="H1787" s="108"/>
      <c r="I1787" s="108"/>
      <c r="J1787" s="109"/>
      <c r="K1787" s="109"/>
      <c r="L1787" s="8"/>
      <c r="M1787" s="110"/>
      <c r="N1787" s="110"/>
      <c r="O1787" s="103"/>
      <c r="P1787" s="103"/>
      <c r="Q1787" s="11"/>
      <c r="R1787" s="30"/>
      <c r="S1787" s="8"/>
      <c r="T1787" s="113"/>
      <c r="U1787" s="111"/>
      <c r="V1787" s="111"/>
      <c r="W1787" s="110"/>
      <c r="X1787" s="103"/>
      <c r="Y1787" s="103"/>
      <c r="Z1787" s="114"/>
      <c r="AA1787" s="10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4"/>
      <c r="DR1787" s="1"/>
      <c r="DS1787" s="1"/>
      <c r="DT1787" s="1"/>
      <c r="DU1787" s="1"/>
      <c r="DV1787" s="1"/>
      <c r="DW1787" s="1"/>
    </row>
    <row r="1788" spans="1:127" ht="12.75" x14ac:dyDescent="0.2">
      <c r="A1788" s="102"/>
      <c r="B1788" s="103"/>
      <c r="C1788" s="103"/>
      <c r="D1788" s="104"/>
      <c r="E1788" s="105"/>
      <c r="F1788" s="106"/>
      <c r="G1788" s="107"/>
      <c r="H1788" s="108"/>
      <c r="I1788" s="108"/>
      <c r="J1788" s="109"/>
      <c r="K1788" s="109"/>
      <c r="L1788" s="8"/>
      <c r="M1788" s="110"/>
      <c r="N1788" s="110"/>
      <c r="O1788" s="103"/>
      <c r="P1788" s="103"/>
      <c r="Q1788" s="11"/>
      <c r="R1788" s="30"/>
      <c r="S1788" s="8"/>
      <c r="T1788" s="113"/>
      <c r="U1788" s="111"/>
      <c r="V1788" s="111"/>
      <c r="W1788" s="110"/>
      <c r="X1788" s="103"/>
      <c r="Y1788" s="103"/>
      <c r="Z1788" s="114"/>
      <c r="AA1788" s="10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4"/>
      <c r="DR1788" s="1"/>
      <c r="DS1788" s="1"/>
      <c r="DT1788" s="1"/>
      <c r="DU1788" s="1"/>
      <c r="DV1788" s="1"/>
      <c r="DW1788" s="1"/>
    </row>
    <row r="1789" spans="1:127" ht="12.75" x14ac:dyDescent="0.2">
      <c r="A1789" s="102"/>
      <c r="B1789" s="103"/>
      <c r="C1789" s="103"/>
      <c r="D1789" s="104"/>
      <c r="E1789" s="105"/>
      <c r="F1789" s="106"/>
      <c r="G1789" s="107"/>
      <c r="H1789" s="108"/>
      <c r="I1789" s="108"/>
      <c r="J1789" s="109"/>
      <c r="K1789" s="109"/>
      <c r="L1789" s="8"/>
      <c r="M1789" s="110"/>
      <c r="N1789" s="110"/>
      <c r="O1789" s="103"/>
      <c r="P1789" s="103"/>
      <c r="Q1789" s="11"/>
      <c r="R1789" s="30"/>
      <c r="S1789" s="8"/>
      <c r="T1789" s="113"/>
      <c r="U1789" s="111"/>
      <c r="V1789" s="111"/>
      <c r="W1789" s="110"/>
      <c r="X1789" s="103"/>
      <c r="Y1789" s="103"/>
      <c r="Z1789" s="114"/>
      <c r="AA1789" s="10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4"/>
      <c r="DR1789" s="1"/>
      <c r="DS1789" s="1"/>
      <c r="DT1789" s="1"/>
      <c r="DU1789" s="1"/>
      <c r="DV1789" s="1"/>
      <c r="DW1789" s="1"/>
    </row>
    <row r="1790" spans="1:127" ht="12.75" x14ac:dyDescent="0.2">
      <c r="A1790" s="102"/>
      <c r="B1790" s="103"/>
      <c r="C1790" s="103"/>
      <c r="D1790" s="104"/>
      <c r="E1790" s="105"/>
      <c r="F1790" s="106"/>
      <c r="G1790" s="107"/>
      <c r="H1790" s="108"/>
      <c r="I1790" s="108"/>
      <c r="J1790" s="109"/>
      <c r="K1790" s="109"/>
      <c r="L1790" s="8"/>
      <c r="M1790" s="110"/>
      <c r="N1790" s="110"/>
      <c r="O1790" s="103"/>
      <c r="P1790" s="103"/>
      <c r="Q1790" s="11"/>
      <c r="R1790" s="30"/>
      <c r="S1790" s="8"/>
      <c r="T1790" s="113"/>
      <c r="U1790" s="111"/>
      <c r="V1790" s="111"/>
      <c r="W1790" s="110"/>
      <c r="X1790" s="103"/>
      <c r="Y1790" s="103"/>
      <c r="Z1790" s="114"/>
      <c r="AA1790" s="10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4"/>
      <c r="DR1790" s="1"/>
      <c r="DS1790" s="1"/>
      <c r="DT1790" s="1"/>
      <c r="DU1790" s="1"/>
      <c r="DV1790" s="1"/>
      <c r="DW1790" s="1"/>
    </row>
    <row r="1791" spans="1:127" ht="12.75" x14ac:dyDescent="0.2">
      <c r="A1791" s="102"/>
      <c r="B1791" s="103"/>
      <c r="C1791" s="103"/>
      <c r="D1791" s="104"/>
      <c r="E1791" s="105"/>
      <c r="F1791" s="106"/>
      <c r="G1791" s="107"/>
      <c r="H1791" s="108"/>
      <c r="I1791" s="108"/>
      <c r="J1791" s="109"/>
      <c r="K1791" s="109"/>
      <c r="L1791" s="8"/>
      <c r="M1791" s="110"/>
      <c r="N1791" s="110"/>
      <c r="O1791" s="103"/>
      <c r="P1791" s="103"/>
      <c r="Q1791" s="11"/>
      <c r="R1791" s="30"/>
      <c r="S1791" s="8"/>
      <c r="T1791" s="113"/>
      <c r="U1791" s="111"/>
      <c r="V1791" s="111"/>
      <c r="W1791" s="110"/>
      <c r="X1791" s="103"/>
      <c r="Y1791" s="103"/>
      <c r="Z1791" s="114"/>
      <c r="AA1791" s="10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4"/>
      <c r="DR1791" s="1"/>
      <c r="DS1791" s="1"/>
      <c r="DT1791" s="1"/>
      <c r="DU1791" s="1"/>
      <c r="DV1791" s="1"/>
      <c r="DW1791" s="1"/>
    </row>
    <row r="1792" spans="1:127" ht="12.75" x14ac:dyDescent="0.2">
      <c r="A1792" s="102"/>
      <c r="B1792" s="103"/>
      <c r="C1792" s="103"/>
      <c r="D1792" s="104"/>
      <c r="E1792" s="105"/>
      <c r="F1792" s="106"/>
      <c r="G1792" s="107"/>
      <c r="H1792" s="108"/>
      <c r="I1792" s="108"/>
      <c r="J1792" s="109"/>
      <c r="K1792" s="109"/>
      <c r="L1792" s="8"/>
      <c r="M1792" s="110"/>
      <c r="N1792" s="110"/>
      <c r="O1792" s="103"/>
      <c r="P1792" s="103"/>
      <c r="Q1792" s="11"/>
      <c r="R1792" s="30"/>
      <c r="S1792" s="8"/>
      <c r="T1792" s="113"/>
      <c r="U1792" s="111"/>
      <c r="V1792" s="111"/>
      <c r="W1792" s="110"/>
      <c r="X1792" s="103"/>
      <c r="Y1792" s="103"/>
      <c r="Z1792" s="114"/>
      <c r="AA1792" s="10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4"/>
      <c r="DR1792" s="1"/>
      <c r="DS1792" s="1"/>
      <c r="DT1792" s="1"/>
      <c r="DU1792" s="1"/>
      <c r="DV1792" s="1"/>
      <c r="DW1792" s="1"/>
    </row>
    <row r="1793" spans="1:127" ht="12.75" x14ac:dyDescent="0.2">
      <c r="A1793" s="102"/>
      <c r="B1793" s="103"/>
      <c r="C1793" s="103"/>
      <c r="D1793" s="104"/>
      <c r="E1793" s="105"/>
      <c r="F1793" s="106"/>
      <c r="G1793" s="107"/>
      <c r="H1793" s="108"/>
      <c r="I1793" s="108"/>
      <c r="J1793" s="109"/>
      <c r="K1793" s="109"/>
      <c r="L1793" s="8"/>
      <c r="M1793" s="110"/>
      <c r="N1793" s="110"/>
      <c r="O1793" s="103"/>
      <c r="P1793" s="103"/>
      <c r="Q1793" s="11"/>
      <c r="R1793" s="30"/>
      <c r="S1793" s="8"/>
      <c r="T1793" s="113"/>
      <c r="U1793" s="111"/>
      <c r="V1793" s="111"/>
      <c r="W1793" s="110"/>
      <c r="X1793" s="103"/>
      <c r="Y1793" s="103"/>
      <c r="Z1793" s="114"/>
      <c r="AA1793" s="10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4"/>
      <c r="DR1793" s="1"/>
      <c r="DS1793" s="1"/>
      <c r="DT1793" s="1"/>
      <c r="DU1793" s="1"/>
      <c r="DV1793" s="1"/>
      <c r="DW1793" s="1"/>
    </row>
    <row r="1794" spans="1:127" ht="12.75" x14ac:dyDescent="0.2">
      <c r="A1794" s="102"/>
      <c r="B1794" s="103"/>
      <c r="C1794" s="103"/>
      <c r="D1794" s="104"/>
      <c r="E1794" s="105"/>
      <c r="F1794" s="106"/>
      <c r="G1794" s="107"/>
      <c r="H1794" s="108"/>
      <c r="I1794" s="108"/>
      <c r="J1794" s="109"/>
      <c r="K1794" s="109"/>
      <c r="L1794" s="8"/>
      <c r="M1794" s="110"/>
      <c r="N1794" s="110"/>
      <c r="O1794" s="103"/>
      <c r="P1794" s="103"/>
      <c r="Q1794" s="11"/>
      <c r="R1794" s="30"/>
      <c r="S1794" s="8"/>
      <c r="T1794" s="113"/>
      <c r="U1794" s="111"/>
      <c r="V1794" s="111"/>
      <c r="W1794" s="110"/>
      <c r="X1794" s="103"/>
      <c r="Y1794" s="103"/>
      <c r="Z1794" s="114"/>
      <c r="AA1794" s="10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4"/>
      <c r="DR1794" s="1"/>
      <c r="DS1794" s="1"/>
      <c r="DT1794" s="1"/>
      <c r="DU1794" s="1"/>
      <c r="DV1794" s="1"/>
      <c r="DW1794" s="1"/>
    </row>
    <row r="1795" spans="1:127" ht="12.75" x14ac:dyDescent="0.2">
      <c r="A1795" s="102"/>
      <c r="B1795" s="103"/>
      <c r="C1795" s="103"/>
      <c r="D1795" s="104"/>
      <c r="E1795" s="105"/>
      <c r="F1795" s="106"/>
      <c r="G1795" s="107"/>
      <c r="H1795" s="108"/>
      <c r="I1795" s="108"/>
      <c r="J1795" s="109"/>
      <c r="K1795" s="109"/>
      <c r="L1795" s="8"/>
      <c r="M1795" s="110"/>
      <c r="N1795" s="110"/>
      <c r="O1795" s="103"/>
      <c r="P1795" s="103"/>
      <c r="Q1795" s="11"/>
      <c r="R1795" s="30"/>
      <c r="S1795" s="8"/>
      <c r="T1795" s="113"/>
      <c r="U1795" s="111"/>
      <c r="V1795" s="111"/>
      <c r="W1795" s="110"/>
      <c r="X1795" s="103"/>
      <c r="Y1795" s="103"/>
      <c r="Z1795" s="114"/>
      <c r="AA1795" s="10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4"/>
      <c r="DR1795" s="1"/>
      <c r="DS1795" s="1"/>
      <c r="DT1795" s="1"/>
      <c r="DU1795" s="1"/>
      <c r="DV1795" s="1"/>
      <c r="DW1795" s="1"/>
    </row>
    <row r="1796" spans="1:127" ht="12.75" x14ac:dyDescent="0.2">
      <c r="A1796" s="102"/>
      <c r="B1796" s="103"/>
      <c r="C1796" s="103"/>
      <c r="D1796" s="104"/>
      <c r="E1796" s="105"/>
      <c r="F1796" s="106"/>
      <c r="G1796" s="107"/>
      <c r="H1796" s="108"/>
      <c r="I1796" s="108"/>
      <c r="J1796" s="109"/>
      <c r="K1796" s="109"/>
      <c r="L1796" s="8"/>
      <c r="M1796" s="110"/>
      <c r="N1796" s="110"/>
      <c r="O1796" s="103"/>
      <c r="P1796" s="103"/>
      <c r="Q1796" s="11"/>
      <c r="R1796" s="30"/>
      <c r="S1796" s="8"/>
      <c r="T1796" s="113"/>
      <c r="U1796" s="111"/>
      <c r="V1796" s="111"/>
      <c r="W1796" s="110"/>
      <c r="X1796" s="103"/>
      <c r="Y1796" s="103"/>
      <c r="Z1796" s="114"/>
      <c r="AA1796" s="10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4"/>
      <c r="DR1796" s="1"/>
      <c r="DS1796" s="1"/>
      <c r="DT1796" s="1"/>
      <c r="DU1796" s="1"/>
      <c r="DV1796" s="1"/>
      <c r="DW1796" s="1"/>
    </row>
    <row r="1797" spans="1:127" ht="12.75" x14ac:dyDescent="0.2">
      <c r="A1797" s="102"/>
      <c r="B1797" s="103"/>
      <c r="C1797" s="103"/>
      <c r="D1797" s="104"/>
      <c r="E1797" s="105"/>
      <c r="F1797" s="106"/>
      <c r="G1797" s="107"/>
      <c r="H1797" s="108"/>
      <c r="I1797" s="108"/>
      <c r="J1797" s="109"/>
      <c r="K1797" s="109"/>
      <c r="L1797" s="8"/>
      <c r="M1797" s="110"/>
      <c r="N1797" s="110"/>
      <c r="O1797" s="103"/>
      <c r="P1797" s="103"/>
      <c r="Q1797" s="11"/>
      <c r="R1797" s="30"/>
      <c r="S1797" s="8"/>
      <c r="T1797" s="113"/>
      <c r="U1797" s="111"/>
      <c r="V1797" s="111"/>
      <c r="W1797" s="110"/>
      <c r="X1797" s="103"/>
      <c r="Y1797" s="103"/>
      <c r="Z1797" s="114"/>
      <c r="AA1797" s="10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4"/>
      <c r="DR1797" s="1"/>
      <c r="DS1797" s="1"/>
      <c r="DT1797" s="1"/>
      <c r="DU1797" s="1"/>
      <c r="DV1797" s="1"/>
      <c r="DW1797" s="1"/>
    </row>
    <row r="1798" spans="1:127" ht="12.75" x14ac:dyDescent="0.2">
      <c r="A1798" s="102"/>
      <c r="B1798" s="103"/>
      <c r="C1798" s="103"/>
      <c r="D1798" s="104"/>
      <c r="E1798" s="105"/>
      <c r="F1798" s="106"/>
      <c r="G1798" s="107"/>
      <c r="H1798" s="108"/>
      <c r="I1798" s="108"/>
      <c r="J1798" s="109"/>
      <c r="K1798" s="109"/>
      <c r="L1798" s="8"/>
      <c r="M1798" s="110"/>
      <c r="N1798" s="110"/>
      <c r="O1798" s="103"/>
      <c r="P1798" s="103"/>
      <c r="Q1798" s="11"/>
      <c r="R1798" s="30"/>
      <c r="S1798" s="8"/>
      <c r="T1798" s="113"/>
      <c r="U1798" s="111"/>
      <c r="V1798" s="111"/>
      <c r="W1798" s="110"/>
      <c r="X1798" s="103"/>
      <c r="Y1798" s="103"/>
      <c r="Z1798" s="114"/>
      <c r="AA1798" s="10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4"/>
      <c r="DR1798" s="1"/>
      <c r="DS1798" s="1"/>
      <c r="DT1798" s="1"/>
      <c r="DU1798" s="1"/>
      <c r="DV1798" s="1"/>
      <c r="DW1798" s="1"/>
    </row>
    <row r="1799" spans="1:127" ht="12.75" x14ac:dyDescent="0.2">
      <c r="A1799" s="102"/>
      <c r="B1799" s="103"/>
      <c r="C1799" s="103"/>
      <c r="D1799" s="104"/>
      <c r="E1799" s="105"/>
      <c r="F1799" s="106"/>
      <c r="G1799" s="107"/>
      <c r="H1799" s="108"/>
      <c r="I1799" s="108"/>
      <c r="J1799" s="109"/>
      <c r="K1799" s="109"/>
      <c r="L1799" s="8"/>
      <c r="M1799" s="110"/>
      <c r="N1799" s="110"/>
      <c r="O1799" s="103"/>
      <c r="P1799" s="103"/>
      <c r="Q1799" s="11"/>
      <c r="R1799" s="30"/>
      <c r="S1799" s="8"/>
      <c r="T1799" s="113"/>
      <c r="U1799" s="111"/>
      <c r="V1799" s="111"/>
      <c r="W1799" s="110"/>
      <c r="X1799" s="103"/>
      <c r="Y1799" s="103"/>
      <c r="Z1799" s="114"/>
      <c r="AA1799" s="10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4"/>
      <c r="DR1799" s="1"/>
      <c r="DS1799" s="1"/>
      <c r="DT1799" s="1"/>
      <c r="DU1799" s="1"/>
      <c r="DV1799" s="1"/>
      <c r="DW1799" s="1"/>
    </row>
    <row r="1800" spans="1:127" ht="12.75" x14ac:dyDescent="0.2">
      <c r="A1800" s="102"/>
      <c r="B1800" s="103"/>
      <c r="C1800" s="103"/>
      <c r="D1800" s="104"/>
      <c r="E1800" s="105"/>
      <c r="F1800" s="106"/>
      <c r="G1800" s="107"/>
      <c r="H1800" s="108"/>
      <c r="I1800" s="108"/>
      <c r="J1800" s="109"/>
      <c r="K1800" s="109"/>
      <c r="L1800" s="8"/>
      <c r="M1800" s="110"/>
      <c r="N1800" s="110"/>
      <c r="O1800" s="103"/>
      <c r="P1800" s="103"/>
      <c r="Q1800" s="11"/>
      <c r="R1800" s="30"/>
      <c r="S1800" s="8"/>
      <c r="T1800" s="113"/>
      <c r="U1800" s="111"/>
      <c r="V1800" s="111"/>
      <c r="W1800" s="110"/>
      <c r="X1800" s="103"/>
      <c r="Y1800" s="103"/>
      <c r="Z1800" s="114"/>
      <c r="AA1800" s="10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4"/>
      <c r="DR1800" s="1"/>
      <c r="DS1800" s="1"/>
      <c r="DT1800" s="1"/>
      <c r="DU1800" s="1"/>
      <c r="DV1800" s="1"/>
      <c r="DW1800" s="1"/>
    </row>
    <row r="1801" spans="1:127" ht="12.75" x14ac:dyDescent="0.2">
      <c r="A1801" s="102"/>
      <c r="B1801" s="103"/>
      <c r="C1801" s="103"/>
      <c r="D1801" s="104"/>
      <c r="E1801" s="105"/>
      <c r="F1801" s="106"/>
      <c r="G1801" s="107"/>
      <c r="H1801" s="108"/>
      <c r="I1801" s="108"/>
      <c r="J1801" s="109"/>
      <c r="K1801" s="109"/>
      <c r="L1801" s="8"/>
      <c r="M1801" s="110"/>
      <c r="N1801" s="110"/>
      <c r="O1801" s="103"/>
      <c r="P1801" s="103"/>
      <c r="Q1801" s="11"/>
      <c r="R1801" s="30"/>
      <c r="S1801" s="8"/>
      <c r="T1801" s="113"/>
      <c r="U1801" s="111"/>
      <c r="V1801" s="111"/>
      <c r="W1801" s="110"/>
      <c r="X1801" s="103"/>
      <c r="Y1801" s="103"/>
      <c r="Z1801" s="114"/>
      <c r="AA1801" s="10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4"/>
      <c r="DR1801" s="1"/>
      <c r="DS1801" s="1"/>
      <c r="DT1801" s="1"/>
      <c r="DU1801" s="1"/>
      <c r="DV1801" s="1"/>
      <c r="DW1801" s="1"/>
    </row>
    <row r="1802" spans="1:127" ht="12.75" x14ac:dyDescent="0.2">
      <c r="A1802" s="102"/>
      <c r="B1802" s="103"/>
      <c r="C1802" s="103"/>
      <c r="D1802" s="104"/>
      <c r="E1802" s="105"/>
      <c r="F1802" s="106"/>
      <c r="G1802" s="107"/>
      <c r="H1802" s="108"/>
      <c r="I1802" s="108"/>
      <c r="J1802" s="109"/>
      <c r="K1802" s="109"/>
      <c r="L1802" s="8"/>
      <c r="M1802" s="110"/>
      <c r="N1802" s="110"/>
      <c r="O1802" s="103"/>
      <c r="P1802" s="103"/>
      <c r="Q1802" s="11"/>
      <c r="R1802" s="30"/>
      <c r="S1802" s="8"/>
      <c r="T1802" s="113"/>
      <c r="U1802" s="111"/>
      <c r="V1802" s="111"/>
      <c r="W1802" s="110"/>
      <c r="X1802" s="103"/>
      <c r="Y1802" s="103"/>
      <c r="Z1802" s="114"/>
      <c r="AA1802" s="10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4"/>
      <c r="DR1802" s="1"/>
      <c r="DS1802" s="1"/>
      <c r="DT1802" s="1"/>
      <c r="DU1802" s="1"/>
      <c r="DV1802" s="1"/>
      <c r="DW1802" s="1"/>
    </row>
    <row r="1803" spans="1:127" ht="12.75" x14ac:dyDescent="0.2">
      <c r="A1803" s="102"/>
      <c r="B1803" s="103"/>
      <c r="C1803" s="103"/>
      <c r="D1803" s="104"/>
      <c r="E1803" s="105"/>
      <c r="F1803" s="106"/>
      <c r="G1803" s="107"/>
      <c r="H1803" s="108"/>
      <c r="I1803" s="108"/>
      <c r="J1803" s="109"/>
      <c r="K1803" s="109"/>
      <c r="L1803" s="8"/>
      <c r="M1803" s="110"/>
      <c r="N1803" s="110"/>
      <c r="O1803" s="103"/>
      <c r="P1803" s="103"/>
      <c r="Q1803" s="11"/>
      <c r="R1803" s="30"/>
      <c r="S1803" s="8"/>
      <c r="T1803" s="113"/>
      <c r="U1803" s="111"/>
      <c r="V1803" s="111"/>
      <c r="W1803" s="110"/>
      <c r="X1803" s="103"/>
      <c r="Y1803" s="103"/>
      <c r="Z1803" s="114"/>
      <c r="AA1803" s="10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4"/>
      <c r="DR1803" s="1"/>
      <c r="DS1803" s="1"/>
      <c r="DT1803" s="1"/>
      <c r="DU1803" s="1"/>
      <c r="DV1803" s="1"/>
      <c r="DW1803" s="1"/>
    </row>
    <row r="1804" spans="1:127" ht="12.75" x14ac:dyDescent="0.2">
      <c r="A1804" s="102"/>
      <c r="B1804" s="103"/>
      <c r="C1804" s="103"/>
      <c r="D1804" s="104"/>
      <c r="E1804" s="105"/>
      <c r="F1804" s="106"/>
      <c r="G1804" s="107"/>
      <c r="H1804" s="108"/>
      <c r="I1804" s="108"/>
      <c r="J1804" s="109"/>
      <c r="K1804" s="109"/>
      <c r="L1804" s="8"/>
      <c r="M1804" s="110"/>
      <c r="N1804" s="110"/>
      <c r="O1804" s="103"/>
      <c r="P1804" s="103"/>
      <c r="Q1804" s="11"/>
      <c r="R1804" s="30"/>
      <c r="S1804" s="8"/>
      <c r="T1804" s="113"/>
      <c r="U1804" s="111"/>
      <c r="V1804" s="111"/>
      <c r="W1804" s="110"/>
      <c r="X1804" s="103"/>
      <c r="Y1804" s="103"/>
      <c r="Z1804" s="114"/>
      <c r="AA1804" s="10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4"/>
      <c r="DR1804" s="1"/>
      <c r="DS1804" s="1"/>
      <c r="DT1804" s="1"/>
      <c r="DU1804" s="1"/>
      <c r="DV1804" s="1"/>
      <c r="DW1804" s="1"/>
    </row>
    <row r="1805" spans="1:127" ht="12.75" x14ac:dyDescent="0.2">
      <c r="A1805" s="102"/>
      <c r="B1805" s="103"/>
      <c r="C1805" s="103"/>
      <c r="D1805" s="104"/>
      <c r="E1805" s="105"/>
      <c r="F1805" s="106"/>
      <c r="G1805" s="107"/>
      <c r="H1805" s="108"/>
      <c r="I1805" s="108"/>
      <c r="J1805" s="109"/>
      <c r="K1805" s="109"/>
      <c r="L1805" s="8"/>
      <c r="M1805" s="110"/>
      <c r="N1805" s="110"/>
      <c r="O1805" s="103"/>
      <c r="P1805" s="103"/>
      <c r="Q1805" s="11"/>
      <c r="R1805" s="30"/>
      <c r="S1805" s="8"/>
      <c r="T1805" s="113"/>
      <c r="U1805" s="111"/>
      <c r="V1805" s="111"/>
      <c r="W1805" s="110"/>
      <c r="X1805" s="103"/>
      <c r="Y1805" s="103"/>
      <c r="Z1805" s="114"/>
      <c r="AA1805" s="10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4"/>
      <c r="DR1805" s="1"/>
      <c r="DS1805" s="1"/>
      <c r="DT1805" s="1"/>
      <c r="DU1805" s="1"/>
      <c r="DV1805" s="1"/>
      <c r="DW1805" s="1"/>
    </row>
    <row r="1806" spans="1:127" ht="12.75" x14ac:dyDescent="0.2">
      <c r="A1806" s="102"/>
      <c r="B1806" s="103"/>
      <c r="C1806" s="103"/>
      <c r="D1806" s="104"/>
      <c r="E1806" s="105"/>
      <c r="F1806" s="106"/>
      <c r="G1806" s="107"/>
      <c r="H1806" s="108"/>
      <c r="I1806" s="108"/>
      <c r="J1806" s="109"/>
      <c r="K1806" s="109"/>
      <c r="L1806" s="8"/>
      <c r="M1806" s="110"/>
      <c r="N1806" s="110"/>
      <c r="O1806" s="103"/>
      <c r="P1806" s="103"/>
      <c r="Q1806" s="11"/>
      <c r="R1806" s="30"/>
      <c r="S1806" s="8"/>
      <c r="T1806" s="113"/>
      <c r="U1806" s="111"/>
      <c r="V1806" s="111"/>
      <c r="W1806" s="110"/>
      <c r="X1806" s="103"/>
      <c r="Y1806" s="103"/>
      <c r="Z1806" s="114"/>
      <c r="AA1806" s="10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4"/>
      <c r="DR1806" s="1"/>
      <c r="DS1806" s="1"/>
      <c r="DT1806" s="1"/>
      <c r="DU1806" s="1"/>
      <c r="DV1806" s="1"/>
      <c r="DW1806" s="1"/>
    </row>
    <row r="1807" spans="1:127" ht="12.75" x14ac:dyDescent="0.2">
      <c r="A1807" s="102"/>
      <c r="B1807" s="103"/>
      <c r="C1807" s="103"/>
      <c r="D1807" s="104"/>
      <c r="E1807" s="105"/>
      <c r="F1807" s="106"/>
      <c r="G1807" s="107"/>
      <c r="H1807" s="108"/>
      <c r="I1807" s="108"/>
      <c r="J1807" s="109"/>
      <c r="K1807" s="109"/>
      <c r="L1807" s="8"/>
      <c r="M1807" s="110"/>
      <c r="N1807" s="110"/>
      <c r="O1807" s="103"/>
      <c r="P1807" s="103"/>
      <c r="Q1807" s="11"/>
      <c r="R1807" s="30"/>
      <c r="S1807" s="8"/>
      <c r="T1807" s="113"/>
      <c r="U1807" s="111"/>
      <c r="V1807" s="111"/>
      <c r="W1807" s="110"/>
      <c r="X1807" s="103"/>
      <c r="Y1807" s="103"/>
      <c r="Z1807" s="114"/>
      <c r="AA1807" s="10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4"/>
      <c r="DR1807" s="1"/>
      <c r="DS1807" s="1"/>
      <c r="DT1807" s="1"/>
      <c r="DU1807" s="1"/>
      <c r="DV1807" s="1"/>
      <c r="DW1807" s="1"/>
    </row>
    <row r="1808" spans="1:127" ht="12.75" x14ac:dyDescent="0.2">
      <c r="A1808" s="102"/>
      <c r="B1808" s="103"/>
      <c r="C1808" s="103"/>
      <c r="D1808" s="104"/>
      <c r="E1808" s="105"/>
      <c r="F1808" s="106"/>
      <c r="G1808" s="107"/>
      <c r="H1808" s="108"/>
      <c r="I1808" s="108"/>
      <c r="J1808" s="109"/>
      <c r="K1808" s="109"/>
      <c r="L1808" s="8"/>
      <c r="M1808" s="110"/>
      <c r="N1808" s="110"/>
      <c r="O1808" s="103"/>
      <c r="P1808" s="103"/>
      <c r="Q1808" s="11"/>
      <c r="R1808" s="30"/>
      <c r="S1808" s="8"/>
      <c r="T1808" s="113"/>
      <c r="U1808" s="111"/>
      <c r="V1808" s="111"/>
      <c r="W1808" s="110"/>
      <c r="X1808" s="103"/>
      <c r="Y1808" s="103"/>
      <c r="Z1808" s="114"/>
      <c r="AA1808" s="10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4"/>
      <c r="DR1808" s="1"/>
      <c r="DS1808" s="1"/>
      <c r="DT1808" s="1"/>
      <c r="DU1808" s="1"/>
      <c r="DV1808" s="1"/>
      <c r="DW1808" s="1"/>
    </row>
    <row r="1809" spans="1:127" ht="12.75" x14ac:dyDescent="0.2">
      <c r="A1809" s="102"/>
      <c r="B1809" s="103"/>
      <c r="C1809" s="103"/>
      <c r="D1809" s="104"/>
      <c r="E1809" s="105"/>
      <c r="F1809" s="106"/>
      <c r="G1809" s="107"/>
      <c r="H1809" s="108"/>
      <c r="I1809" s="108"/>
      <c r="J1809" s="109"/>
      <c r="K1809" s="109"/>
      <c r="L1809" s="8"/>
      <c r="M1809" s="110"/>
      <c r="N1809" s="110"/>
      <c r="O1809" s="103"/>
      <c r="P1809" s="103"/>
      <c r="Q1809" s="11"/>
      <c r="R1809" s="30"/>
      <c r="S1809" s="8"/>
      <c r="T1809" s="113"/>
      <c r="U1809" s="111"/>
      <c r="V1809" s="111"/>
      <c r="W1809" s="110"/>
      <c r="X1809" s="103"/>
      <c r="Y1809" s="103"/>
      <c r="Z1809" s="114"/>
      <c r="AA1809" s="10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4"/>
      <c r="DR1809" s="1"/>
      <c r="DS1809" s="1"/>
      <c r="DT1809" s="1"/>
      <c r="DU1809" s="1"/>
      <c r="DV1809" s="1"/>
      <c r="DW1809" s="1"/>
    </row>
    <row r="1810" spans="1:127" ht="12.75" x14ac:dyDescent="0.2">
      <c r="A1810" s="102"/>
      <c r="B1810" s="103"/>
      <c r="C1810" s="103"/>
      <c r="D1810" s="104"/>
      <c r="E1810" s="105"/>
      <c r="F1810" s="106"/>
      <c r="G1810" s="107"/>
      <c r="H1810" s="108"/>
      <c r="I1810" s="108"/>
      <c r="J1810" s="109"/>
      <c r="K1810" s="109"/>
      <c r="L1810" s="8"/>
      <c r="M1810" s="110"/>
      <c r="N1810" s="110"/>
      <c r="O1810" s="103"/>
      <c r="P1810" s="103"/>
      <c r="Q1810" s="11"/>
      <c r="R1810" s="30"/>
      <c r="S1810" s="8"/>
      <c r="T1810" s="113"/>
      <c r="U1810" s="111"/>
      <c r="V1810" s="111"/>
      <c r="W1810" s="110"/>
      <c r="X1810" s="103"/>
      <c r="Y1810" s="103"/>
      <c r="Z1810" s="114"/>
      <c r="AA1810" s="10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4"/>
      <c r="DR1810" s="1"/>
      <c r="DS1810" s="1"/>
      <c r="DT1810" s="1"/>
      <c r="DU1810" s="1"/>
      <c r="DV1810" s="1"/>
      <c r="DW1810" s="1"/>
    </row>
    <row r="1811" spans="1:127" ht="12.75" x14ac:dyDescent="0.2">
      <c r="A1811" s="102"/>
      <c r="B1811" s="103"/>
      <c r="C1811" s="103"/>
      <c r="D1811" s="104"/>
      <c r="E1811" s="105"/>
      <c r="F1811" s="106"/>
      <c r="G1811" s="107"/>
      <c r="H1811" s="108"/>
      <c r="I1811" s="108"/>
      <c r="J1811" s="109"/>
      <c r="K1811" s="109"/>
      <c r="L1811" s="8"/>
      <c r="M1811" s="110"/>
      <c r="N1811" s="110"/>
      <c r="O1811" s="103"/>
      <c r="P1811" s="103"/>
      <c r="Q1811" s="11"/>
      <c r="R1811" s="30"/>
      <c r="S1811" s="8"/>
      <c r="T1811" s="113"/>
      <c r="U1811" s="111"/>
      <c r="V1811" s="111"/>
      <c r="W1811" s="110"/>
      <c r="X1811" s="103"/>
      <c r="Y1811" s="103"/>
      <c r="Z1811" s="114"/>
      <c r="AA1811" s="10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4"/>
      <c r="DR1811" s="1"/>
      <c r="DS1811" s="1"/>
      <c r="DT1811" s="1"/>
      <c r="DU1811" s="1"/>
      <c r="DV1811" s="1"/>
      <c r="DW1811" s="1"/>
    </row>
    <row r="1812" spans="1:127" ht="12.75" x14ac:dyDescent="0.2">
      <c r="A1812" s="102"/>
      <c r="B1812" s="103"/>
      <c r="C1812" s="103"/>
      <c r="D1812" s="104"/>
      <c r="E1812" s="105"/>
      <c r="F1812" s="106"/>
      <c r="G1812" s="107"/>
      <c r="H1812" s="108"/>
      <c r="I1812" s="108"/>
      <c r="J1812" s="109"/>
      <c r="K1812" s="109"/>
      <c r="L1812" s="8"/>
      <c r="M1812" s="110"/>
      <c r="N1812" s="110"/>
      <c r="O1812" s="103"/>
      <c r="P1812" s="103"/>
      <c r="Q1812" s="11"/>
      <c r="R1812" s="30"/>
      <c r="S1812" s="8"/>
      <c r="T1812" s="113"/>
      <c r="U1812" s="111"/>
      <c r="V1812" s="111"/>
      <c r="W1812" s="110"/>
      <c r="X1812" s="103"/>
      <c r="Y1812" s="103"/>
      <c r="Z1812" s="114"/>
      <c r="AA1812" s="10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4"/>
      <c r="DR1812" s="1"/>
      <c r="DS1812" s="1"/>
      <c r="DT1812" s="1"/>
      <c r="DU1812" s="1"/>
      <c r="DV1812" s="1"/>
      <c r="DW1812" s="1"/>
    </row>
    <row r="1813" spans="1:127" ht="12.75" x14ac:dyDescent="0.2">
      <c r="A1813" s="102"/>
      <c r="B1813" s="103"/>
      <c r="C1813" s="103"/>
      <c r="D1813" s="104"/>
      <c r="E1813" s="105"/>
      <c r="F1813" s="106"/>
      <c r="G1813" s="107"/>
      <c r="H1813" s="108"/>
      <c r="I1813" s="108"/>
      <c r="J1813" s="109"/>
      <c r="K1813" s="109"/>
      <c r="L1813" s="8"/>
      <c r="M1813" s="110"/>
      <c r="N1813" s="110"/>
      <c r="O1813" s="103"/>
      <c r="P1813" s="103"/>
      <c r="Q1813" s="11"/>
      <c r="R1813" s="30"/>
      <c r="S1813" s="8"/>
      <c r="T1813" s="113"/>
      <c r="U1813" s="111"/>
      <c r="V1813" s="111"/>
      <c r="W1813" s="110"/>
      <c r="X1813" s="103"/>
      <c r="Y1813" s="103"/>
      <c r="Z1813" s="114"/>
      <c r="AA1813" s="10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4"/>
      <c r="DR1813" s="1"/>
      <c r="DS1813" s="1"/>
      <c r="DT1813" s="1"/>
      <c r="DU1813" s="1"/>
      <c r="DV1813" s="1"/>
      <c r="DW1813" s="1"/>
    </row>
    <row r="1814" spans="1:127" ht="12.75" x14ac:dyDescent="0.2">
      <c r="A1814" s="102"/>
      <c r="B1814" s="103"/>
      <c r="C1814" s="103"/>
      <c r="D1814" s="104"/>
      <c r="E1814" s="105"/>
      <c r="F1814" s="106"/>
      <c r="G1814" s="107"/>
      <c r="H1814" s="108"/>
      <c r="I1814" s="108"/>
      <c r="J1814" s="109"/>
      <c r="K1814" s="109"/>
      <c r="L1814" s="8"/>
      <c r="M1814" s="110"/>
      <c r="N1814" s="110"/>
      <c r="O1814" s="103"/>
      <c r="P1814" s="103"/>
      <c r="Q1814" s="11"/>
      <c r="R1814" s="30"/>
      <c r="S1814" s="8"/>
      <c r="T1814" s="113"/>
      <c r="U1814" s="111"/>
      <c r="V1814" s="111"/>
      <c r="W1814" s="110"/>
      <c r="X1814" s="103"/>
      <c r="Y1814" s="103"/>
      <c r="Z1814" s="114"/>
      <c r="AA1814" s="10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4"/>
      <c r="DR1814" s="1"/>
      <c r="DS1814" s="1"/>
      <c r="DT1814" s="1"/>
      <c r="DU1814" s="1"/>
      <c r="DV1814" s="1"/>
      <c r="DW1814" s="1"/>
    </row>
    <row r="1815" spans="1:127" ht="12.75" x14ac:dyDescent="0.2">
      <c r="A1815" s="102"/>
      <c r="B1815" s="103"/>
      <c r="C1815" s="103"/>
      <c r="D1815" s="104"/>
      <c r="E1815" s="105"/>
      <c r="F1815" s="106"/>
      <c r="G1815" s="107"/>
      <c r="H1815" s="108"/>
      <c r="I1815" s="108"/>
      <c r="J1815" s="109"/>
      <c r="K1815" s="109"/>
      <c r="L1815" s="8"/>
      <c r="M1815" s="110"/>
      <c r="N1815" s="110"/>
      <c r="O1815" s="103"/>
      <c r="P1815" s="103"/>
      <c r="Q1815" s="11"/>
      <c r="R1815" s="30"/>
      <c r="S1815" s="8"/>
      <c r="T1815" s="113"/>
      <c r="U1815" s="111"/>
      <c r="V1815" s="111"/>
      <c r="W1815" s="110"/>
      <c r="X1815" s="103"/>
      <c r="Y1815" s="103"/>
      <c r="Z1815" s="114"/>
      <c r="AA1815" s="10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4"/>
      <c r="DR1815" s="1"/>
      <c r="DS1815" s="1"/>
      <c r="DT1815" s="1"/>
      <c r="DU1815" s="1"/>
      <c r="DV1815" s="1"/>
      <c r="DW1815" s="1"/>
    </row>
    <row r="1816" spans="1:127" ht="12.75" x14ac:dyDescent="0.2">
      <c r="A1816" s="102"/>
      <c r="B1816" s="103"/>
      <c r="C1816" s="103"/>
      <c r="D1816" s="104"/>
      <c r="E1816" s="105"/>
      <c r="F1816" s="106"/>
      <c r="G1816" s="107"/>
      <c r="H1816" s="108"/>
      <c r="I1816" s="108"/>
      <c r="J1816" s="109"/>
      <c r="K1816" s="109"/>
      <c r="L1816" s="8"/>
      <c r="M1816" s="110"/>
      <c r="N1816" s="110"/>
      <c r="O1816" s="103"/>
      <c r="P1816" s="103"/>
      <c r="Q1816" s="11"/>
      <c r="R1816" s="30"/>
      <c r="S1816" s="8"/>
      <c r="T1816" s="113"/>
      <c r="U1816" s="111"/>
      <c r="V1816" s="111"/>
      <c r="W1816" s="110"/>
      <c r="X1816" s="103"/>
      <c r="Y1816" s="103"/>
      <c r="Z1816" s="114"/>
      <c r="AA1816" s="10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4"/>
      <c r="DR1816" s="1"/>
      <c r="DS1816" s="1"/>
      <c r="DT1816" s="1"/>
      <c r="DU1816" s="1"/>
      <c r="DV1816" s="1"/>
      <c r="DW1816" s="1"/>
    </row>
    <row r="1817" spans="1:127" ht="12.75" x14ac:dyDescent="0.2">
      <c r="A1817" s="102"/>
      <c r="B1817" s="103"/>
      <c r="C1817" s="103"/>
      <c r="D1817" s="104"/>
      <c r="E1817" s="105"/>
      <c r="F1817" s="106"/>
      <c r="G1817" s="107"/>
      <c r="H1817" s="108"/>
      <c r="I1817" s="108"/>
      <c r="J1817" s="109"/>
      <c r="K1817" s="109"/>
      <c r="L1817" s="8"/>
      <c r="M1817" s="110"/>
      <c r="N1817" s="110"/>
      <c r="O1817" s="103"/>
      <c r="P1817" s="103"/>
      <c r="Q1817" s="11"/>
      <c r="R1817" s="30"/>
      <c r="S1817" s="8"/>
      <c r="T1817" s="113"/>
      <c r="U1817" s="111"/>
      <c r="V1817" s="111"/>
      <c r="W1817" s="110"/>
      <c r="X1817" s="103"/>
      <c r="Y1817" s="103"/>
      <c r="Z1817" s="114"/>
      <c r="AA1817" s="10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4"/>
      <c r="DR1817" s="1"/>
      <c r="DS1817" s="1"/>
      <c r="DT1817" s="1"/>
      <c r="DU1817" s="1"/>
      <c r="DV1817" s="1"/>
      <c r="DW1817" s="1"/>
    </row>
    <row r="1818" spans="1:127" ht="12.75" x14ac:dyDescent="0.2">
      <c r="A1818" s="102"/>
      <c r="B1818" s="103"/>
      <c r="C1818" s="103"/>
      <c r="D1818" s="104"/>
      <c r="E1818" s="105"/>
      <c r="F1818" s="106"/>
      <c r="G1818" s="107"/>
      <c r="H1818" s="108"/>
      <c r="I1818" s="108"/>
      <c r="J1818" s="109"/>
      <c r="K1818" s="109"/>
      <c r="L1818" s="8"/>
      <c r="M1818" s="110"/>
      <c r="N1818" s="110"/>
      <c r="O1818" s="103"/>
      <c r="P1818" s="103"/>
      <c r="Q1818" s="11"/>
      <c r="R1818" s="30"/>
      <c r="S1818" s="8"/>
      <c r="T1818" s="113"/>
      <c r="U1818" s="111"/>
      <c r="V1818" s="111"/>
      <c r="W1818" s="110"/>
      <c r="X1818" s="103"/>
      <c r="Y1818" s="103"/>
      <c r="Z1818" s="114"/>
      <c r="AA1818" s="10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4"/>
      <c r="DR1818" s="1"/>
      <c r="DS1818" s="1"/>
      <c r="DT1818" s="1"/>
      <c r="DU1818" s="1"/>
      <c r="DV1818" s="1"/>
      <c r="DW1818" s="1"/>
    </row>
    <row r="1819" spans="1:127" ht="12.75" x14ac:dyDescent="0.2">
      <c r="A1819" s="102"/>
      <c r="B1819" s="103"/>
      <c r="C1819" s="103"/>
      <c r="D1819" s="104"/>
      <c r="E1819" s="105"/>
      <c r="F1819" s="106"/>
      <c r="G1819" s="107"/>
      <c r="H1819" s="108"/>
      <c r="I1819" s="108"/>
      <c r="J1819" s="109"/>
      <c r="K1819" s="109"/>
      <c r="L1819" s="8"/>
      <c r="M1819" s="110"/>
      <c r="N1819" s="110"/>
      <c r="O1819" s="103"/>
      <c r="P1819" s="103"/>
      <c r="Q1819" s="11"/>
      <c r="R1819" s="30"/>
      <c r="S1819" s="8"/>
      <c r="T1819" s="113"/>
      <c r="U1819" s="111"/>
      <c r="V1819" s="111"/>
      <c r="W1819" s="110"/>
      <c r="X1819" s="103"/>
      <c r="Y1819" s="103"/>
      <c r="Z1819" s="114"/>
      <c r="AA1819" s="10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4"/>
      <c r="DR1819" s="1"/>
      <c r="DS1819" s="1"/>
      <c r="DT1819" s="1"/>
      <c r="DU1819" s="1"/>
      <c r="DV1819" s="1"/>
      <c r="DW1819" s="1"/>
    </row>
    <row r="1820" spans="1:127" ht="12.75" x14ac:dyDescent="0.2">
      <c r="A1820" s="102"/>
      <c r="B1820" s="103"/>
      <c r="C1820" s="103"/>
      <c r="D1820" s="104"/>
      <c r="E1820" s="105"/>
      <c r="F1820" s="106"/>
      <c r="G1820" s="107"/>
      <c r="H1820" s="108"/>
      <c r="I1820" s="108"/>
      <c r="J1820" s="109"/>
      <c r="K1820" s="109"/>
      <c r="L1820" s="8"/>
      <c r="M1820" s="110"/>
      <c r="N1820" s="110"/>
      <c r="O1820" s="103"/>
      <c r="P1820" s="103"/>
      <c r="Q1820" s="11"/>
      <c r="R1820" s="30"/>
      <c r="S1820" s="8"/>
      <c r="T1820" s="113"/>
      <c r="U1820" s="111"/>
      <c r="V1820" s="111"/>
      <c r="W1820" s="110"/>
      <c r="X1820" s="103"/>
      <c r="Y1820" s="103"/>
      <c r="Z1820" s="114"/>
      <c r="AA1820" s="10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4"/>
      <c r="DR1820" s="1"/>
      <c r="DS1820" s="1"/>
      <c r="DT1820" s="1"/>
      <c r="DU1820" s="1"/>
      <c r="DV1820" s="1"/>
      <c r="DW1820" s="1"/>
    </row>
    <row r="1821" spans="1:127" ht="12.75" x14ac:dyDescent="0.2">
      <c r="A1821" s="102"/>
      <c r="B1821" s="103"/>
      <c r="C1821" s="103"/>
      <c r="D1821" s="104"/>
      <c r="E1821" s="105"/>
      <c r="F1821" s="106"/>
      <c r="G1821" s="107"/>
      <c r="H1821" s="108"/>
      <c r="I1821" s="108"/>
      <c r="J1821" s="109"/>
      <c r="K1821" s="109"/>
      <c r="L1821" s="8"/>
      <c r="M1821" s="110"/>
      <c r="N1821" s="110"/>
      <c r="O1821" s="103"/>
      <c r="P1821" s="103"/>
      <c r="Q1821" s="11"/>
      <c r="R1821" s="30"/>
      <c r="S1821" s="8"/>
      <c r="T1821" s="113"/>
      <c r="U1821" s="111"/>
      <c r="V1821" s="111"/>
      <c r="W1821" s="110"/>
      <c r="X1821" s="103"/>
      <c r="Y1821" s="103"/>
      <c r="Z1821" s="114"/>
      <c r="AA1821" s="10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4"/>
      <c r="DR1821" s="1"/>
      <c r="DS1821" s="1"/>
      <c r="DT1821" s="1"/>
      <c r="DU1821" s="1"/>
      <c r="DV1821" s="1"/>
      <c r="DW1821" s="1"/>
    </row>
    <row r="1822" spans="1:127" ht="12.75" x14ac:dyDescent="0.2">
      <c r="A1822" s="102"/>
      <c r="B1822" s="103"/>
      <c r="C1822" s="103"/>
      <c r="D1822" s="104"/>
      <c r="E1822" s="105"/>
      <c r="F1822" s="106"/>
      <c r="G1822" s="107"/>
      <c r="H1822" s="108"/>
      <c r="I1822" s="108"/>
      <c r="J1822" s="109"/>
      <c r="K1822" s="109"/>
      <c r="L1822" s="8"/>
      <c r="M1822" s="110"/>
      <c r="N1822" s="110"/>
      <c r="O1822" s="103"/>
      <c r="P1822" s="103"/>
      <c r="Q1822" s="11"/>
      <c r="R1822" s="30"/>
      <c r="S1822" s="8"/>
      <c r="T1822" s="113"/>
      <c r="U1822" s="111"/>
      <c r="V1822" s="111"/>
      <c r="W1822" s="110"/>
      <c r="X1822" s="103"/>
      <c r="Y1822" s="103"/>
      <c r="Z1822" s="114"/>
      <c r="AA1822" s="10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4"/>
      <c r="DR1822" s="1"/>
      <c r="DS1822" s="1"/>
      <c r="DT1822" s="1"/>
      <c r="DU1822" s="1"/>
      <c r="DV1822" s="1"/>
      <c r="DW1822" s="1"/>
    </row>
    <row r="1823" spans="1:127" ht="12.75" x14ac:dyDescent="0.2">
      <c r="A1823" s="102"/>
      <c r="B1823" s="103"/>
      <c r="C1823" s="103"/>
      <c r="D1823" s="104"/>
      <c r="E1823" s="105"/>
      <c r="F1823" s="106"/>
      <c r="G1823" s="107"/>
      <c r="H1823" s="108"/>
      <c r="I1823" s="108"/>
      <c r="J1823" s="109"/>
      <c r="K1823" s="109"/>
      <c r="L1823" s="8"/>
      <c r="M1823" s="110"/>
      <c r="N1823" s="110"/>
      <c r="O1823" s="103"/>
      <c r="P1823" s="103"/>
      <c r="Q1823" s="11"/>
      <c r="R1823" s="30"/>
      <c r="S1823" s="8"/>
      <c r="T1823" s="113"/>
      <c r="U1823" s="111"/>
      <c r="V1823" s="111"/>
      <c r="W1823" s="110"/>
      <c r="X1823" s="103"/>
      <c r="Y1823" s="103"/>
      <c r="Z1823" s="114"/>
      <c r="AA1823" s="10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4"/>
      <c r="DR1823" s="1"/>
      <c r="DS1823" s="1"/>
      <c r="DT1823" s="1"/>
      <c r="DU1823" s="1"/>
      <c r="DV1823" s="1"/>
      <c r="DW1823" s="1"/>
    </row>
    <row r="1824" spans="1:127" ht="12.75" x14ac:dyDescent="0.2">
      <c r="A1824" s="102"/>
      <c r="B1824" s="103"/>
      <c r="C1824" s="103"/>
      <c r="D1824" s="104"/>
      <c r="E1824" s="105"/>
      <c r="F1824" s="106"/>
      <c r="G1824" s="107"/>
      <c r="H1824" s="108"/>
      <c r="I1824" s="108"/>
      <c r="J1824" s="109"/>
      <c r="K1824" s="109"/>
      <c r="L1824" s="8"/>
      <c r="M1824" s="110"/>
      <c r="N1824" s="110"/>
      <c r="O1824" s="103"/>
      <c r="P1824" s="103"/>
      <c r="Q1824" s="11"/>
      <c r="R1824" s="30"/>
      <c r="S1824" s="8"/>
      <c r="T1824" s="113"/>
      <c r="U1824" s="111"/>
      <c r="V1824" s="111"/>
      <c r="W1824" s="110"/>
      <c r="X1824" s="103"/>
      <c r="Y1824" s="103"/>
      <c r="Z1824" s="114"/>
      <c r="AA1824" s="10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4"/>
      <c r="DR1824" s="1"/>
      <c r="DS1824" s="1"/>
      <c r="DT1824" s="1"/>
      <c r="DU1824" s="1"/>
      <c r="DV1824" s="1"/>
      <c r="DW1824" s="1"/>
    </row>
    <row r="1825" spans="1:127" ht="12.75" x14ac:dyDescent="0.2">
      <c r="A1825" s="102"/>
      <c r="B1825" s="103"/>
      <c r="C1825" s="103"/>
      <c r="D1825" s="104"/>
      <c r="E1825" s="105"/>
      <c r="F1825" s="106"/>
      <c r="G1825" s="107"/>
      <c r="H1825" s="108"/>
      <c r="I1825" s="108"/>
      <c r="J1825" s="109"/>
      <c r="K1825" s="109"/>
      <c r="L1825" s="8"/>
      <c r="M1825" s="110"/>
      <c r="N1825" s="110"/>
      <c r="O1825" s="103"/>
      <c r="P1825" s="103"/>
      <c r="Q1825" s="11"/>
      <c r="R1825" s="30"/>
      <c r="S1825" s="8"/>
      <c r="T1825" s="113"/>
      <c r="U1825" s="111"/>
      <c r="V1825" s="111"/>
      <c r="W1825" s="110"/>
      <c r="X1825" s="103"/>
      <c r="Y1825" s="103"/>
      <c r="Z1825" s="114"/>
      <c r="AA1825" s="10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4"/>
      <c r="DR1825" s="1"/>
      <c r="DS1825" s="1"/>
      <c r="DT1825" s="1"/>
      <c r="DU1825" s="1"/>
      <c r="DV1825" s="1"/>
      <c r="DW1825" s="1"/>
    </row>
    <row r="1826" spans="1:127" ht="12.75" x14ac:dyDescent="0.2">
      <c r="A1826" s="102"/>
      <c r="B1826" s="103"/>
      <c r="C1826" s="103"/>
      <c r="D1826" s="104"/>
      <c r="E1826" s="105"/>
      <c r="F1826" s="106"/>
      <c r="G1826" s="107"/>
      <c r="H1826" s="108"/>
      <c r="I1826" s="108"/>
      <c r="J1826" s="109"/>
      <c r="K1826" s="109"/>
      <c r="L1826" s="8"/>
      <c r="M1826" s="110"/>
      <c r="N1826" s="110"/>
      <c r="O1826" s="103"/>
      <c r="P1826" s="103"/>
      <c r="Q1826" s="11"/>
      <c r="R1826" s="30"/>
      <c r="S1826" s="8"/>
      <c r="T1826" s="113"/>
      <c r="U1826" s="111"/>
      <c r="V1826" s="111"/>
      <c r="W1826" s="110"/>
      <c r="X1826" s="103"/>
      <c r="Y1826" s="103"/>
      <c r="Z1826" s="114"/>
      <c r="AA1826" s="10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4"/>
      <c r="DR1826" s="1"/>
      <c r="DS1826" s="1"/>
      <c r="DT1826" s="1"/>
      <c r="DU1826" s="1"/>
      <c r="DV1826" s="1"/>
      <c r="DW1826" s="1"/>
    </row>
    <row r="1827" spans="1:127" ht="12.75" x14ac:dyDescent="0.2">
      <c r="A1827" s="102"/>
      <c r="B1827" s="103"/>
      <c r="C1827" s="103"/>
      <c r="D1827" s="104"/>
      <c r="E1827" s="105"/>
      <c r="F1827" s="106"/>
      <c r="G1827" s="107"/>
      <c r="H1827" s="108"/>
      <c r="I1827" s="108"/>
      <c r="J1827" s="109"/>
      <c r="K1827" s="109"/>
      <c r="L1827" s="8"/>
      <c r="M1827" s="110"/>
      <c r="N1827" s="110"/>
      <c r="O1827" s="103"/>
      <c r="P1827" s="103"/>
      <c r="Q1827" s="11"/>
      <c r="R1827" s="30"/>
      <c r="S1827" s="8"/>
      <c r="T1827" s="113"/>
      <c r="U1827" s="111"/>
      <c r="V1827" s="111"/>
      <c r="W1827" s="110"/>
      <c r="X1827" s="103"/>
      <c r="Y1827" s="103"/>
      <c r="Z1827" s="114"/>
      <c r="AA1827" s="10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4"/>
      <c r="DR1827" s="1"/>
      <c r="DS1827" s="1"/>
      <c r="DT1827" s="1"/>
      <c r="DU1827" s="1"/>
      <c r="DV1827" s="1"/>
      <c r="DW1827" s="1"/>
    </row>
    <row r="1828" spans="1:127" ht="12.75" x14ac:dyDescent="0.2">
      <c r="A1828" s="102"/>
      <c r="B1828" s="103"/>
      <c r="C1828" s="103"/>
      <c r="D1828" s="104"/>
      <c r="E1828" s="105"/>
      <c r="F1828" s="106"/>
      <c r="G1828" s="107"/>
      <c r="H1828" s="108"/>
      <c r="I1828" s="108"/>
      <c r="J1828" s="109"/>
      <c r="K1828" s="109"/>
      <c r="L1828" s="8"/>
      <c r="M1828" s="110"/>
      <c r="N1828" s="110"/>
      <c r="O1828" s="103"/>
      <c r="P1828" s="103"/>
      <c r="Q1828" s="11"/>
      <c r="R1828" s="30"/>
      <c r="S1828" s="8"/>
      <c r="T1828" s="113"/>
      <c r="U1828" s="111"/>
      <c r="V1828" s="111"/>
      <c r="W1828" s="110"/>
      <c r="X1828" s="103"/>
      <c r="Y1828" s="103"/>
      <c r="Z1828" s="114"/>
      <c r="AA1828" s="10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4"/>
      <c r="DR1828" s="1"/>
      <c r="DS1828" s="1"/>
      <c r="DT1828" s="1"/>
      <c r="DU1828" s="1"/>
      <c r="DV1828" s="1"/>
      <c r="DW1828" s="1"/>
    </row>
    <row r="1829" spans="1:127" ht="12.75" x14ac:dyDescent="0.2">
      <c r="A1829" s="102"/>
      <c r="B1829" s="103"/>
      <c r="C1829" s="103"/>
      <c r="D1829" s="104"/>
      <c r="E1829" s="105"/>
      <c r="F1829" s="106"/>
      <c r="G1829" s="107"/>
      <c r="H1829" s="108"/>
      <c r="I1829" s="108"/>
      <c r="J1829" s="109"/>
      <c r="K1829" s="109"/>
      <c r="L1829" s="8"/>
      <c r="M1829" s="110"/>
      <c r="N1829" s="110"/>
      <c r="O1829" s="103"/>
      <c r="P1829" s="103"/>
      <c r="Q1829" s="11"/>
      <c r="R1829" s="30"/>
      <c r="S1829" s="8"/>
      <c r="T1829" s="113"/>
      <c r="U1829" s="111"/>
      <c r="V1829" s="111"/>
      <c r="W1829" s="110"/>
      <c r="X1829" s="103"/>
      <c r="Y1829" s="103"/>
      <c r="Z1829" s="114"/>
      <c r="AA1829" s="10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4"/>
      <c r="DR1829" s="1"/>
      <c r="DS1829" s="1"/>
      <c r="DT1829" s="1"/>
      <c r="DU1829" s="1"/>
      <c r="DV1829" s="1"/>
      <c r="DW1829" s="1"/>
    </row>
    <row r="1830" spans="1:127" ht="12.75" x14ac:dyDescent="0.2">
      <c r="A1830" s="102"/>
      <c r="B1830" s="103"/>
      <c r="C1830" s="103"/>
      <c r="D1830" s="104"/>
      <c r="E1830" s="105"/>
      <c r="F1830" s="106"/>
      <c r="G1830" s="107"/>
      <c r="H1830" s="108"/>
      <c r="I1830" s="108"/>
      <c r="J1830" s="109"/>
      <c r="K1830" s="109"/>
      <c r="L1830" s="8"/>
      <c r="M1830" s="110"/>
      <c r="N1830" s="110"/>
      <c r="O1830" s="103"/>
      <c r="P1830" s="103"/>
      <c r="Q1830" s="11"/>
      <c r="R1830" s="30"/>
      <c r="S1830" s="8"/>
      <c r="T1830" s="113"/>
      <c r="U1830" s="111"/>
      <c r="V1830" s="111"/>
      <c r="W1830" s="110"/>
      <c r="X1830" s="103"/>
      <c r="Y1830" s="103"/>
      <c r="Z1830" s="114"/>
      <c r="AA1830" s="10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4"/>
      <c r="DR1830" s="1"/>
      <c r="DS1830" s="1"/>
      <c r="DT1830" s="1"/>
      <c r="DU1830" s="1"/>
      <c r="DV1830" s="1"/>
      <c r="DW1830" s="1"/>
    </row>
    <row r="1831" spans="1:127" ht="12.75" x14ac:dyDescent="0.2">
      <c r="A1831" s="102"/>
      <c r="B1831" s="103"/>
      <c r="C1831" s="103"/>
      <c r="D1831" s="104"/>
      <c r="E1831" s="105"/>
      <c r="F1831" s="106"/>
      <c r="G1831" s="107"/>
      <c r="H1831" s="108"/>
      <c r="I1831" s="108"/>
      <c r="J1831" s="109"/>
      <c r="K1831" s="109"/>
      <c r="L1831" s="8"/>
      <c r="M1831" s="110"/>
      <c r="N1831" s="110"/>
      <c r="O1831" s="103"/>
      <c r="P1831" s="103"/>
      <c r="Q1831" s="11"/>
      <c r="R1831" s="30"/>
      <c r="S1831" s="8"/>
      <c r="T1831" s="113"/>
      <c r="U1831" s="111"/>
      <c r="V1831" s="111"/>
      <c r="W1831" s="110"/>
      <c r="X1831" s="103"/>
      <c r="Y1831" s="103"/>
      <c r="Z1831" s="114"/>
      <c r="AA1831" s="10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4"/>
      <c r="DR1831" s="1"/>
      <c r="DS1831" s="1"/>
      <c r="DT1831" s="1"/>
      <c r="DU1831" s="1"/>
      <c r="DV1831" s="1"/>
      <c r="DW1831" s="1"/>
    </row>
    <row r="1832" spans="1:127" ht="12.75" x14ac:dyDescent="0.2">
      <c r="A1832" s="102"/>
      <c r="B1832" s="103"/>
      <c r="C1832" s="103"/>
      <c r="D1832" s="104"/>
      <c r="E1832" s="105"/>
      <c r="F1832" s="106"/>
      <c r="G1832" s="107"/>
      <c r="H1832" s="108"/>
      <c r="I1832" s="108"/>
      <c r="J1832" s="109"/>
      <c r="K1832" s="109"/>
      <c r="L1832" s="8"/>
      <c r="M1832" s="110"/>
      <c r="N1832" s="110"/>
      <c r="O1832" s="103"/>
      <c r="P1832" s="103"/>
      <c r="Q1832" s="11"/>
      <c r="R1832" s="30"/>
      <c r="S1832" s="8"/>
      <c r="T1832" s="113"/>
      <c r="U1832" s="111"/>
      <c r="V1832" s="111"/>
      <c r="W1832" s="110"/>
      <c r="X1832" s="103"/>
      <c r="Y1832" s="103"/>
      <c r="Z1832" s="114"/>
      <c r="AA1832" s="10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4"/>
      <c r="DR1832" s="1"/>
      <c r="DS1832" s="1"/>
      <c r="DT1832" s="1"/>
      <c r="DU1832" s="1"/>
      <c r="DV1832" s="1"/>
      <c r="DW1832" s="1"/>
    </row>
    <row r="1833" spans="1:127" ht="12.75" x14ac:dyDescent="0.2">
      <c r="A1833" s="102"/>
      <c r="B1833" s="103"/>
      <c r="C1833" s="103"/>
      <c r="D1833" s="104"/>
      <c r="E1833" s="105"/>
      <c r="F1833" s="106"/>
      <c r="G1833" s="107"/>
      <c r="H1833" s="108"/>
      <c r="I1833" s="108"/>
      <c r="J1833" s="109"/>
      <c r="K1833" s="109"/>
      <c r="L1833" s="8"/>
      <c r="M1833" s="110"/>
      <c r="N1833" s="110"/>
      <c r="O1833" s="103"/>
      <c r="P1833" s="103"/>
      <c r="Q1833" s="11"/>
      <c r="R1833" s="30"/>
      <c r="S1833" s="8"/>
      <c r="T1833" s="113"/>
      <c r="U1833" s="111"/>
      <c r="V1833" s="111"/>
      <c r="W1833" s="110"/>
      <c r="X1833" s="103"/>
      <c r="Y1833" s="103"/>
      <c r="Z1833" s="114"/>
      <c r="AA1833" s="10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4"/>
      <c r="DR1833" s="1"/>
      <c r="DS1833" s="1"/>
      <c r="DT1833" s="1"/>
      <c r="DU1833" s="1"/>
      <c r="DV1833" s="1"/>
      <c r="DW1833" s="1"/>
    </row>
    <row r="1834" spans="1:127" ht="12.75" x14ac:dyDescent="0.2">
      <c r="A1834" s="102"/>
      <c r="B1834" s="103"/>
      <c r="C1834" s="103"/>
      <c r="D1834" s="104"/>
      <c r="E1834" s="105"/>
      <c r="F1834" s="106"/>
      <c r="G1834" s="107"/>
      <c r="H1834" s="108"/>
      <c r="I1834" s="108"/>
      <c r="J1834" s="109"/>
      <c r="K1834" s="109"/>
      <c r="L1834" s="8"/>
      <c r="M1834" s="110"/>
      <c r="N1834" s="110"/>
      <c r="O1834" s="103"/>
      <c r="P1834" s="103"/>
      <c r="Q1834" s="11"/>
      <c r="R1834" s="30"/>
      <c r="S1834" s="8"/>
      <c r="T1834" s="113"/>
      <c r="U1834" s="111"/>
      <c r="V1834" s="111"/>
      <c r="W1834" s="110"/>
      <c r="X1834" s="103"/>
      <c r="Y1834" s="103"/>
      <c r="Z1834" s="114"/>
      <c r="AA1834" s="10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4"/>
      <c r="DR1834" s="1"/>
      <c r="DS1834" s="1"/>
      <c r="DT1834" s="1"/>
      <c r="DU1834" s="1"/>
      <c r="DV1834" s="1"/>
      <c r="DW1834" s="1"/>
    </row>
    <row r="1835" spans="1:127" ht="12.75" x14ac:dyDescent="0.2">
      <c r="A1835" s="102"/>
      <c r="B1835" s="103"/>
      <c r="C1835" s="103"/>
      <c r="D1835" s="104"/>
      <c r="E1835" s="105"/>
      <c r="F1835" s="106"/>
      <c r="G1835" s="107"/>
      <c r="H1835" s="108"/>
      <c r="I1835" s="108"/>
      <c r="J1835" s="109"/>
      <c r="K1835" s="109"/>
      <c r="L1835" s="8"/>
      <c r="M1835" s="110"/>
      <c r="N1835" s="110"/>
      <c r="O1835" s="103"/>
      <c r="P1835" s="103"/>
      <c r="Q1835" s="11"/>
      <c r="R1835" s="30"/>
      <c r="S1835" s="8"/>
      <c r="T1835" s="113"/>
      <c r="U1835" s="111"/>
      <c r="V1835" s="111"/>
      <c r="W1835" s="110"/>
      <c r="X1835" s="103"/>
      <c r="Y1835" s="103"/>
      <c r="Z1835" s="114"/>
      <c r="AA1835" s="10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4"/>
      <c r="DR1835" s="1"/>
      <c r="DS1835" s="1"/>
      <c r="DT1835" s="1"/>
      <c r="DU1835" s="1"/>
      <c r="DV1835" s="1"/>
      <c r="DW1835" s="1"/>
    </row>
    <row r="1836" spans="1:127" ht="12.75" x14ac:dyDescent="0.2">
      <c r="A1836" s="102"/>
      <c r="B1836" s="103"/>
      <c r="C1836" s="103"/>
      <c r="D1836" s="104"/>
      <c r="E1836" s="105"/>
      <c r="F1836" s="106"/>
      <c r="G1836" s="107"/>
      <c r="H1836" s="108"/>
      <c r="I1836" s="108"/>
      <c r="J1836" s="109"/>
      <c r="K1836" s="109"/>
      <c r="L1836" s="8"/>
      <c r="M1836" s="110"/>
      <c r="N1836" s="110"/>
      <c r="O1836" s="103"/>
      <c r="P1836" s="103"/>
      <c r="Q1836" s="11"/>
      <c r="R1836" s="30"/>
      <c r="S1836" s="8"/>
      <c r="T1836" s="113"/>
      <c r="U1836" s="111"/>
      <c r="V1836" s="111"/>
      <c r="W1836" s="110"/>
      <c r="X1836" s="103"/>
      <c r="Y1836" s="103"/>
      <c r="Z1836" s="114"/>
      <c r="AA1836" s="10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4"/>
      <c r="DR1836" s="1"/>
      <c r="DS1836" s="1"/>
      <c r="DT1836" s="1"/>
      <c r="DU1836" s="1"/>
      <c r="DV1836" s="1"/>
      <c r="DW1836" s="1"/>
    </row>
    <row r="1837" spans="1:127" ht="12.75" x14ac:dyDescent="0.2">
      <c r="A1837" s="102"/>
      <c r="B1837" s="103"/>
      <c r="C1837" s="103"/>
      <c r="D1837" s="104"/>
      <c r="E1837" s="105"/>
      <c r="F1837" s="106"/>
      <c r="G1837" s="107"/>
      <c r="H1837" s="108"/>
      <c r="I1837" s="108"/>
      <c r="J1837" s="109"/>
      <c r="K1837" s="109"/>
      <c r="L1837" s="8"/>
      <c r="M1837" s="110"/>
      <c r="N1837" s="110"/>
      <c r="O1837" s="103"/>
      <c r="P1837" s="103"/>
      <c r="Q1837" s="11"/>
      <c r="R1837" s="30"/>
      <c r="S1837" s="8"/>
      <c r="T1837" s="113"/>
      <c r="U1837" s="111"/>
      <c r="V1837" s="111"/>
      <c r="W1837" s="110"/>
      <c r="X1837" s="103"/>
      <c r="Y1837" s="103"/>
      <c r="Z1837" s="114"/>
      <c r="AA1837" s="10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4"/>
      <c r="DR1837" s="1"/>
      <c r="DS1837" s="1"/>
      <c r="DT1837" s="1"/>
      <c r="DU1837" s="1"/>
      <c r="DV1837" s="1"/>
      <c r="DW1837" s="1"/>
    </row>
    <row r="1838" spans="1:127" ht="12.75" x14ac:dyDescent="0.2">
      <c r="A1838" s="102"/>
      <c r="B1838" s="103"/>
      <c r="C1838" s="103"/>
      <c r="D1838" s="104"/>
      <c r="E1838" s="105"/>
      <c r="F1838" s="106"/>
      <c r="G1838" s="107"/>
      <c r="H1838" s="108"/>
      <c r="I1838" s="108"/>
      <c r="J1838" s="109"/>
      <c r="K1838" s="109"/>
      <c r="L1838" s="8"/>
      <c r="M1838" s="110"/>
      <c r="N1838" s="110"/>
      <c r="O1838" s="103"/>
      <c r="P1838" s="103"/>
      <c r="Q1838" s="11"/>
      <c r="R1838" s="30"/>
      <c r="S1838" s="8"/>
      <c r="T1838" s="113"/>
      <c r="U1838" s="111"/>
      <c r="V1838" s="111"/>
      <c r="W1838" s="110"/>
      <c r="X1838" s="103"/>
      <c r="Y1838" s="103"/>
      <c r="Z1838" s="114"/>
      <c r="AA1838" s="10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4"/>
      <c r="DR1838" s="1"/>
      <c r="DS1838" s="1"/>
      <c r="DT1838" s="1"/>
      <c r="DU1838" s="1"/>
      <c r="DV1838" s="1"/>
      <c r="DW1838" s="1"/>
    </row>
    <row r="1839" spans="1:127" ht="12.75" x14ac:dyDescent="0.2">
      <c r="A1839" s="102"/>
      <c r="B1839" s="103"/>
      <c r="C1839" s="103"/>
      <c r="D1839" s="104"/>
      <c r="E1839" s="105"/>
      <c r="F1839" s="106"/>
      <c r="G1839" s="107"/>
      <c r="H1839" s="108"/>
      <c r="I1839" s="108"/>
      <c r="J1839" s="109"/>
      <c r="K1839" s="109"/>
      <c r="L1839" s="8"/>
      <c r="M1839" s="110"/>
      <c r="N1839" s="110"/>
      <c r="O1839" s="103"/>
      <c r="P1839" s="103"/>
      <c r="Q1839" s="11"/>
      <c r="R1839" s="30"/>
      <c r="S1839" s="8"/>
      <c r="T1839" s="113"/>
      <c r="U1839" s="111"/>
      <c r="V1839" s="111"/>
      <c r="W1839" s="110"/>
      <c r="X1839" s="103"/>
      <c r="Y1839" s="103"/>
      <c r="Z1839" s="114"/>
      <c r="AA1839" s="10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4"/>
      <c r="DR1839" s="1"/>
      <c r="DS1839" s="1"/>
      <c r="DT1839" s="1"/>
      <c r="DU1839" s="1"/>
      <c r="DV1839" s="1"/>
      <c r="DW1839" s="1"/>
    </row>
    <row r="1840" spans="1:127" ht="12.75" x14ac:dyDescent="0.2">
      <c r="A1840" s="102"/>
      <c r="B1840" s="103"/>
      <c r="C1840" s="103"/>
      <c r="D1840" s="104"/>
      <c r="E1840" s="105"/>
      <c r="F1840" s="106"/>
      <c r="G1840" s="107"/>
      <c r="H1840" s="108"/>
      <c r="I1840" s="108"/>
      <c r="J1840" s="109"/>
      <c r="K1840" s="109"/>
      <c r="L1840" s="8"/>
      <c r="M1840" s="110"/>
      <c r="N1840" s="110"/>
      <c r="O1840" s="103"/>
      <c r="P1840" s="103"/>
      <c r="Q1840" s="11"/>
      <c r="R1840" s="30"/>
      <c r="S1840" s="8"/>
      <c r="T1840" s="113"/>
      <c r="U1840" s="111"/>
      <c r="V1840" s="111"/>
      <c r="W1840" s="110"/>
      <c r="X1840" s="103"/>
      <c r="Y1840" s="103"/>
      <c r="Z1840" s="114"/>
      <c r="AA1840" s="10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4"/>
      <c r="DR1840" s="1"/>
      <c r="DS1840" s="1"/>
      <c r="DT1840" s="1"/>
      <c r="DU1840" s="1"/>
      <c r="DV1840" s="1"/>
      <c r="DW1840" s="1"/>
    </row>
    <row r="1841" spans="1:127" ht="12.75" x14ac:dyDescent="0.2">
      <c r="A1841" s="102"/>
      <c r="B1841" s="103"/>
      <c r="C1841" s="103"/>
      <c r="D1841" s="104"/>
      <c r="E1841" s="105"/>
      <c r="F1841" s="106"/>
      <c r="G1841" s="107"/>
      <c r="H1841" s="108"/>
      <c r="I1841" s="108"/>
      <c r="J1841" s="109"/>
      <c r="K1841" s="109"/>
      <c r="L1841" s="8"/>
      <c r="M1841" s="110"/>
      <c r="N1841" s="110"/>
      <c r="O1841" s="103"/>
      <c r="P1841" s="103"/>
      <c r="Q1841" s="11"/>
      <c r="R1841" s="30"/>
      <c r="S1841" s="8"/>
      <c r="T1841" s="113"/>
      <c r="U1841" s="111"/>
      <c r="V1841" s="111"/>
      <c r="W1841" s="110"/>
      <c r="X1841" s="103"/>
      <c r="Y1841" s="103"/>
      <c r="Z1841" s="114"/>
      <c r="AA1841" s="10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4"/>
      <c r="DR1841" s="1"/>
      <c r="DS1841" s="1"/>
      <c r="DT1841" s="1"/>
      <c r="DU1841" s="1"/>
      <c r="DV1841" s="1"/>
      <c r="DW1841" s="1"/>
    </row>
    <row r="1842" spans="1:127" ht="12.75" x14ac:dyDescent="0.2">
      <c r="A1842" s="102"/>
      <c r="B1842" s="103"/>
      <c r="C1842" s="103"/>
      <c r="D1842" s="104"/>
      <c r="E1842" s="105"/>
      <c r="F1842" s="106"/>
      <c r="G1842" s="107"/>
      <c r="H1842" s="108"/>
      <c r="I1842" s="108"/>
      <c r="J1842" s="109"/>
      <c r="K1842" s="109"/>
      <c r="L1842" s="8"/>
      <c r="M1842" s="110"/>
      <c r="N1842" s="110"/>
      <c r="O1842" s="103"/>
      <c r="P1842" s="103"/>
      <c r="Q1842" s="11"/>
      <c r="R1842" s="30"/>
      <c r="S1842" s="8"/>
      <c r="T1842" s="113"/>
      <c r="U1842" s="111"/>
      <c r="V1842" s="111"/>
      <c r="W1842" s="110"/>
      <c r="X1842" s="103"/>
      <c r="Y1842" s="103"/>
      <c r="Z1842" s="114"/>
      <c r="AA1842" s="10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4"/>
      <c r="DR1842" s="1"/>
      <c r="DS1842" s="1"/>
      <c r="DT1842" s="1"/>
      <c r="DU1842" s="1"/>
      <c r="DV1842" s="1"/>
      <c r="DW1842" s="1"/>
    </row>
    <row r="1843" spans="1:127" ht="12.75" x14ac:dyDescent="0.2">
      <c r="A1843" s="102"/>
      <c r="B1843" s="103"/>
      <c r="C1843" s="103"/>
      <c r="D1843" s="104"/>
      <c r="E1843" s="105"/>
      <c r="F1843" s="106"/>
      <c r="G1843" s="107"/>
      <c r="H1843" s="108"/>
      <c r="I1843" s="108"/>
      <c r="J1843" s="109"/>
      <c r="K1843" s="109"/>
      <c r="L1843" s="8"/>
      <c r="M1843" s="110"/>
      <c r="N1843" s="110"/>
      <c r="O1843" s="103"/>
      <c r="P1843" s="103"/>
      <c r="Q1843" s="11"/>
      <c r="R1843" s="30"/>
      <c r="S1843" s="8"/>
      <c r="T1843" s="113"/>
      <c r="U1843" s="111"/>
      <c r="V1843" s="111"/>
      <c r="W1843" s="110"/>
      <c r="X1843" s="103"/>
      <c r="Y1843" s="103"/>
      <c r="Z1843" s="114"/>
      <c r="AA1843" s="10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4"/>
      <c r="DR1843" s="1"/>
      <c r="DS1843" s="1"/>
      <c r="DT1843" s="1"/>
      <c r="DU1843" s="1"/>
      <c r="DV1843" s="1"/>
      <c r="DW1843" s="1"/>
    </row>
    <row r="1844" spans="1:127" ht="12.75" x14ac:dyDescent="0.2">
      <c r="A1844" s="102"/>
      <c r="B1844" s="103"/>
      <c r="C1844" s="103"/>
      <c r="D1844" s="104"/>
      <c r="E1844" s="105"/>
      <c r="F1844" s="106"/>
      <c r="G1844" s="107"/>
      <c r="H1844" s="108"/>
      <c r="I1844" s="108"/>
      <c r="J1844" s="109"/>
      <c r="K1844" s="109"/>
      <c r="L1844" s="8"/>
      <c r="M1844" s="110"/>
      <c r="N1844" s="110"/>
      <c r="O1844" s="103"/>
      <c r="P1844" s="103"/>
      <c r="Q1844" s="11"/>
      <c r="R1844" s="30"/>
      <c r="S1844" s="8"/>
      <c r="T1844" s="113"/>
      <c r="U1844" s="111"/>
      <c r="V1844" s="111"/>
      <c r="W1844" s="110"/>
      <c r="X1844" s="103"/>
      <c r="Y1844" s="103"/>
      <c r="Z1844" s="114"/>
      <c r="AA1844" s="10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4"/>
      <c r="DR1844" s="1"/>
      <c r="DS1844" s="1"/>
      <c r="DT1844" s="1"/>
      <c r="DU1844" s="1"/>
      <c r="DV1844" s="1"/>
      <c r="DW1844" s="1"/>
    </row>
    <row r="1845" spans="1:127" ht="12.75" x14ac:dyDescent="0.2">
      <c r="A1845" s="102"/>
      <c r="B1845" s="103"/>
      <c r="C1845" s="103"/>
      <c r="D1845" s="104"/>
      <c r="E1845" s="105"/>
      <c r="F1845" s="106"/>
      <c r="G1845" s="107"/>
      <c r="H1845" s="108"/>
      <c r="I1845" s="108"/>
      <c r="J1845" s="109"/>
      <c r="K1845" s="109"/>
      <c r="L1845" s="8"/>
      <c r="M1845" s="110"/>
      <c r="N1845" s="110"/>
      <c r="O1845" s="103"/>
      <c r="P1845" s="103"/>
      <c r="Q1845" s="11"/>
      <c r="R1845" s="30"/>
      <c r="S1845" s="8"/>
      <c r="T1845" s="113"/>
      <c r="U1845" s="111"/>
      <c r="V1845" s="111"/>
      <c r="W1845" s="110"/>
      <c r="X1845" s="103"/>
      <c r="Y1845" s="103"/>
      <c r="Z1845" s="114"/>
      <c r="AA1845" s="10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4"/>
      <c r="DR1845" s="1"/>
      <c r="DS1845" s="1"/>
      <c r="DT1845" s="1"/>
      <c r="DU1845" s="1"/>
      <c r="DV1845" s="1"/>
      <c r="DW1845" s="1"/>
    </row>
    <row r="1846" spans="1:127" ht="12.75" x14ac:dyDescent="0.2">
      <c r="A1846" s="102"/>
      <c r="B1846" s="103"/>
      <c r="C1846" s="103"/>
      <c r="D1846" s="104"/>
      <c r="E1846" s="105"/>
      <c r="F1846" s="106"/>
      <c r="G1846" s="107"/>
      <c r="H1846" s="108"/>
      <c r="I1846" s="108"/>
      <c r="J1846" s="109"/>
      <c r="K1846" s="109"/>
      <c r="L1846" s="8"/>
      <c r="M1846" s="110"/>
      <c r="N1846" s="110"/>
      <c r="O1846" s="103"/>
      <c r="P1846" s="103"/>
      <c r="Q1846" s="11"/>
      <c r="R1846" s="30"/>
      <c r="S1846" s="8"/>
      <c r="T1846" s="113"/>
      <c r="U1846" s="111"/>
      <c r="V1846" s="111"/>
      <c r="W1846" s="110"/>
      <c r="X1846" s="103"/>
      <c r="Y1846" s="103"/>
      <c r="Z1846" s="114"/>
      <c r="AA1846" s="10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4"/>
      <c r="DR1846" s="1"/>
      <c r="DS1846" s="1"/>
      <c r="DT1846" s="1"/>
      <c r="DU1846" s="1"/>
      <c r="DV1846" s="1"/>
      <c r="DW1846" s="1"/>
    </row>
    <row r="1847" spans="1:127" ht="12.75" x14ac:dyDescent="0.2">
      <c r="A1847" s="102"/>
      <c r="B1847" s="103"/>
      <c r="C1847" s="103"/>
      <c r="D1847" s="104"/>
      <c r="E1847" s="105"/>
      <c r="F1847" s="106"/>
      <c r="G1847" s="107"/>
      <c r="H1847" s="108"/>
      <c r="I1847" s="108"/>
      <c r="J1847" s="109"/>
      <c r="K1847" s="109"/>
      <c r="L1847" s="8"/>
      <c r="M1847" s="110"/>
      <c r="N1847" s="110"/>
      <c r="O1847" s="103"/>
      <c r="P1847" s="103"/>
      <c r="Q1847" s="11"/>
      <c r="R1847" s="30"/>
      <c r="S1847" s="8"/>
      <c r="T1847" s="113"/>
      <c r="U1847" s="111"/>
      <c r="V1847" s="111"/>
      <c r="W1847" s="110"/>
      <c r="X1847" s="103"/>
      <c r="Y1847" s="103"/>
      <c r="Z1847" s="114"/>
      <c r="AA1847" s="10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4"/>
      <c r="DR1847" s="1"/>
      <c r="DS1847" s="1"/>
      <c r="DT1847" s="1"/>
      <c r="DU1847" s="1"/>
      <c r="DV1847" s="1"/>
      <c r="DW1847" s="1"/>
    </row>
    <row r="1848" spans="1:127" ht="12.75" x14ac:dyDescent="0.2">
      <c r="A1848" s="102"/>
      <c r="B1848" s="103"/>
      <c r="C1848" s="103"/>
      <c r="D1848" s="104"/>
      <c r="E1848" s="105"/>
      <c r="F1848" s="106"/>
      <c r="G1848" s="107"/>
      <c r="H1848" s="108"/>
      <c r="I1848" s="108"/>
      <c r="J1848" s="109"/>
      <c r="K1848" s="109"/>
      <c r="L1848" s="8"/>
      <c r="M1848" s="110"/>
      <c r="N1848" s="110"/>
      <c r="O1848" s="103"/>
      <c r="P1848" s="103"/>
      <c r="Q1848" s="11"/>
      <c r="R1848" s="30"/>
      <c r="S1848" s="8"/>
      <c r="T1848" s="113"/>
      <c r="U1848" s="111"/>
      <c r="V1848" s="111"/>
      <c r="W1848" s="110"/>
      <c r="X1848" s="103"/>
      <c r="Y1848" s="103"/>
      <c r="Z1848" s="114"/>
      <c r="AA1848" s="10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4"/>
      <c r="DR1848" s="1"/>
      <c r="DS1848" s="1"/>
      <c r="DT1848" s="1"/>
      <c r="DU1848" s="1"/>
      <c r="DV1848" s="1"/>
      <c r="DW1848" s="1"/>
    </row>
    <row r="1849" spans="1:127" ht="12.75" x14ac:dyDescent="0.2">
      <c r="A1849" s="102"/>
      <c r="B1849" s="103"/>
      <c r="C1849" s="103"/>
      <c r="D1849" s="104"/>
      <c r="E1849" s="105"/>
      <c r="F1849" s="106"/>
      <c r="G1849" s="107"/>
      <c r="H1849" s="108"/>
      <c r="I1849" s="108"/>
      <c r="J1849" s="109"/>
      <c r="K1849" s="109"/>
      <c r="L1849" s="8"/>
      <c r="M1849" s="110"/>
      <c r="N1849" s="110"/>
      <c r="O1849" s="103"/>
      <c r="P1849" s="103"/>
      <c r="Q1849" s="11"/>
      <c r="R1849" s="30"/>
      <c r="S1849" s="8"/>
      <c r="T1849" s="113"/>
      <c r="U1849" s="111"/>
      <c r="V1849" s="111"/>
      <c r="W1849" s="110"/>
      <c r="X1849" s="103"/>
      <c r="Y1849" s="103"/>
      <c r="Z1849" s="114"/>
      <c r="AA1849" s="10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4"/>
      <c r="DR1849" s="1"/>
      <c r="DS1849" s="1"/>
      <c r="DT1849" s="1"/>
      <c r="DU1849" s="1"/>
      <c r="DV1849" s="1"/>
      <c r="DW1849" s="1"/>
    </row>
    <row r="1850" spans="1:127" ht="12.75" x14ac:dyDescent="0.2">
      <c r="A1850" s="102"/>
      <c r="B1850" s="103"/>
      <c r="C1850" s="103"/>
      <c r="D1850" s="104"/>
      <c r="E1850" s="105"/>
      <c r="F1850" s="106"/>
      <c r="G1850" s="107"/>
      <c r="H1850" s="108"/>
      <c r="I1850" s="108"/>
      <c r="J1850" s="109"/>
      <c r="K1850" s="109"/>
      <c r="L1850" s="8"/>
      <c r="M1850" s="110"/>
      <c r="N1850" s="110"/>
      <c r="O1850" s="103"/>
      <c r="P1850" s="103"/>
      <c r="Q1850" s="11"/>
      <c r="R1850" s="30"/>
      <c r="S1850" s="8"/>
      <c r="T1850" s="113"/>
      <c r="U1850" s="111"/>
      <c r="V1850" s="111"/>
      <c r="W1850" s="110"/>
      <c r="X1850" s="103"/>
      <c r="Y1850" s="103"/>
      <c r="Z1850" s="114"/>
      <c r="AA1850" s="10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4"/>
      <c r="DR1850" s="1"/>
      <c r="DS1850" s="1"/>
      <c r="DT1850" s="1"/>
      <c r="DU1850" s="1"/>
      <c r="DV1850" s="1"/>
      <c r="DW1850" s="1"/>
    </row>
    <row r="1851" spans="1:127" ht="12.75" x14ac:dyDescent="0.2">
      <c r="A1851" s="102"/>
      <c r="B1851" s="103"/>
      <c r="C1851" s="103"/>
      <c r="D1851" s="104"/>
      <c r="E1851" s="105"/>
      <c r="F1851" s="106"/>
      <c r="G1851" s="107"/>
      <c r="H1851" s="108"/>
      <c r="I1851" s="108"/>
      <c r="J1851" s="109"/>
      <c r="K1851" s="109"/>
      <c r="L1851" s="8"/>
      <c r="M1851" s="110"/>
      <c r="N1851" s="110"/>
      <c r="O1851" s="103"/>
      <c r="P1851" s="103"/>
      <c r="Q1851" s="11"/>
      <c r="R1851" s="30"/>
      <c r="S1851" s="8"/>
      <c r="T1851" s="113"/>
      <c r="U1851" s="111"/>
      <c r="V1851" s="111"/>
      <c r="W1851" s="110"/>
      <c r="X1851" s="103"/>
      <c r="Y1851" s="103"/>
      <c r="Z1851" s="114"/>
      <c r="AA1851" s="10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4"/>
      <c r="DR1851" s="1"/>
      <c r="DS1851" s="1"/>
      <c r="DT1851" s="1"/>
      <c r="DU1851" s="1"/>
      <c r="DV1851" s="1"/>
      <c r="DW1851" s="1"/>
    </row>
    <row r="1852" spans="1:127" ht="12.75" x14ac:dyDescent="0.2">
      <c r="A1852" s="102"/>
      <c r="B1852" s="103"/>
      <c r="C1852" s="103"/>
      <c r="D1852" s="104"/>
      <c r="E1852" s="105"/>
      <c r="F1852" s="106"/>
      <c r="G1852" s="107"/>
      <c r="H1852" s="108"/>
      <c r="I1852" s="108"/>
      <c r="J1852" s="109"/>
      <c r="K1852" s="109"/>
      <c r="L1852" s="8"/>
      <c r="M1852" s="110"/>
      <c r="N1852" s="110"/>
      <c r="O1852" s="103"/>
      <c r="P1852" s="103"/>
      <c r="Q1852" s="11"/>
      <c r="R1852" s="30"/>
      <c r="S1852" s="8"/>
      <c r="T1852" s="113"/>
      <c r="U1852" s="111"/>
      <c r="V1852" s="111"/>
      <c r="W1852" s="110"/>
      <c r="X1852" s="103"/>
      <c r="Y1852" s="103"/>
      <c r="Z1852" s="114"/>
      <c r="AA1852" s="10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4"/>
      <c r="DR1852" s="1"/>
      <c r="DS1852" s="1"/>
      <c r="DT1852" s="1"/>
      <c r="DU1852" s="1"/>
      <c r="DV1852" s="1"/>
      <c r="DW1852" s="1"/>
    </row>
    <row r="1853" spans="1:127" ht="12.75" x14ac:dyDescent="0.2">
      <c r="A1853" s="102"/>
      <c r="B1853" s="103"/>
      <c r="C1853" s="103"/>
      <c r="D1853" s="104"/>
      <c r="E1853" s="105"/>
      <c r="F1853" s="106"/>
      <c r="G1853" s="107"/>
      <c r="H1853" s="108"/>
      <c r="I1853" s="108"/>
      <c r="J1853" s="109"/>
      <c r="K1853" s="109"/>
      <c r="L1853" s="8"/>
      <c r="M1853" s="110"/>
      <c r="N1853" s="110"/>
      <c r="O1853" s="103"/>
      <c r="P1853" s="103"/>
      <c r="Q1853" s="11"/>
      <c r="R1853" s="30"/>
      <c r="S1853" s="8"/>
      <c r="T1853" s="113"/>
      <c r="U1853" s="111"/>
      <c r="V1853" s="111"/>
      <c r="W1853" s="110"/>
      <c r="X1853" s="103"/>
      <c r="Y1853" s="103"/>
      <c r="Z1853" s="114"/>
      <c r="AA1853" s="10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4"/>
      <c r="DR1853" s="1"/>
      <c r="DS1853" s="1"/>
      <c r="DT1853" s="1"/>
      <c r="DU1853" s="1"/>
      <c r="DV1853" s="1"/>
      <c r="DW1853" s="1"/>
    </row>
    <row r="1854" spans="1:127" ht="12.75" x14ac:dyDescent="0.2">
      <c r="A1854" s="102"/>
      <c r="B1854" s="103"/>
      <c r="C1854" s="103"/>
      <c r="D1854" s="104"/>
      <c r="E1854" s="105"/>
      <c r="F1854" s="106"/>
      <c r="G1854" s="107"/>
      <c r="H1854" s="108"/>
      <c r="I1854" s="108"/>
      <c r="J1854" s="109"/>
      <c r="K1854" s="109"/>
      <c r="L1854" s="8"/>
      <c r="M1854" s="110"/>
      <c r="N1854" s="110"/>
      <c r="O1854" s="103"/>
      <c r="P1854" s="103"/>
      <c r="Q1854" s="11"/>
      <c r="R1854" s="30"/>
      <c r="S1854" s="8"/>
      <c r="T1854" s="113"/>
      <c r="U1854" s="111"/>
      <c r="V1854" s="111"/>
      <c r="W1854" s="110"/>
      <c r="X1854" s="103"/>
      <c r="Y1854" s="103"/>
      <c r="Z1854" s="114"/>
      <c r="AA1854" s="10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4"/>
      <c r="DR1854" s="1"/>
      <c r="DS1854" s="1"/>
      <c r="DT1854" s="1"/>
      <c r="DU1854" s="1"/>
      <c r="DV1854" s="1"/>
      <c r="DW1854" s="1"/>
    </row>
    <row r="1855" spans="1:127" ht="12.75" x14ac:dyDescent="0.2">
      <c r="A1855" s="102"/>
      <c r="B1855" s="103"/>
      <c r="C1855" s="103"/>
      <c r="D1855" s="104"/>
      <c r="E1855" s="105"/>
      <c r="F1855" s="106"/>
      <c r="G1855" s="107"/>
      <c r="H1855" s="108"/>
      <c r="I1855" s="108"/>
      <c r="J1855" s="109"/>
      <c r="K1855" s="109"/>
      <c r="L1855" s="8"/>
      <c r="M1855" s="110"/>
      <c r="N1855" s="110"/>
      <c r="O1855" s="103"/>
      <c r="P1855" s="103"/>
      <c r="Q1855" s="11"/>
      <c r="R1855" s="30"/>
      <c r="S1855" s="8"/>
      <c r="T1855" s="113"/>
      <c r="U1855" s="111"/>
      <c r="V1855" s="111"/>
      <c r="W1855" s="110"/>
      <c r="X1855" s="103"/>
      <c r="Y1855" s="103"/>
      <c r="Z1855" s="114"/>
      <c r="AA1855" s="10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4"/>
      <c r="DR1855" s="1"/>
      <c r="DS1855" s="1"/>
      <c r="DT1855" s="1"/>
      <c r="DU1855" s="1"/>
      <c r="DV1855" s="1"/>
      <c r="DW1855" s="1"/>
    </row>
    <row r="1856" spans="1:127" ht="12.75" x14ac:dyDescent="0.2">
      <c r="A1856" s="102"/>
      <c r="B1856" s="103"/>
      <c r="C1856" s="103"/>
      <c r="D1856" s="104"/>
      <c r="E1856" s="105"/>
      <c r="F1856" s="106"/>
      <c r="G1856" s="107"/>
      <c r="H1856" s="108"/>
      <c r="I1856" s="108"/>
      <c r="J1856" s="109"/>
      <c r="K1856" s="109"/>
      <c r="L1856" s="8"/>
      <c r="M1856" s="110"/>
      <c r="N1856" s="110"/>
      <c r="O1856" s="103"/>
      <c r="P1856" s="103"/>
      <c r="Q1856" s="11"/>
      <c r="R1856" s="30"/>
      <c r="S1856" s="8"/>
      <c r="T1856" s="113"/>
      <c r="U1856" s="111"/>
      <c r="V1856" s="111"/>
      <c r="W1856" s="110"/>
      <c r="X1856" s="103"/>
      <c r="Y1856" s="103"/>
      <c r="Z1856" s="114"/>
      <c r="AA1856" s="10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4"/>
      <c r="DR1856" s="1"/>
      <c r="DS1856" s="1"/>
      <c r="DT1856" s="1"/>
      <c r="DU1856" s="1"/>
      <c r="DV1856" s="1"/>
      <c r="DW1856" s="1"/>
    </row>
    <row r="1857" spans="1:127" ht="12.75" x14ac:dyDescent="0.2">
      <c r="A1857" s="102"/>
      <c r="B1857" s="103"/>
      <c r="C1857" s="103"/>
      <c r="D1857" s="104"/>
      <c r="E1857" s="105"/>
      <c r="F1857" s="106"/>
      <c r="G1857" s="107"/>
      <c r="H1857" s="108"/>
      <c r="I1857" s="108"/>
      <c r="J1857" s="109"/>
      <c r="K1857" s="109"/>
      <c r="L1857" s="8"/>
      <c r="M1857" s="110"/>
      <c r="N1857" s="110"/>
      <c r="O1857" s="103"/>
      <c r="P1857" s="103"/>
      <c r="Q1857" s="11"/>
      <c r="R1857" s="30"/>
      <c r="S1857" s="8"/>
      <c r="T1857" s="113"/>
      <c r="U1857" s="111"/>
      <c r="V1857" s="111"/>
      <c r="W1857" s="110"/>
      <c r="X1857" s="103"/>
      <c r="Y1857" s="103"/>
      <c r="Z1857" s="114"/>
      <c r="AA1857" s="10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4"/>
      <c r="DR1857" s="1"/>
      <c r="DS1857" s="1"/>
      <c r="DT1857" s="1"/>
      <c r="DU1857" s="1"/>
      <c r="DV1857" s="1"/>
      <c r="DW1857" s="1"/>
    </row>
    <row r="1858" spans="1:127" ht="12.75" x14ac:dyDescent="0.2">
      <c r="A1858" s="102"/>
      <c r="B1858" s="103"/>
      <c r="C1858" s="103"/>
      <c r="D1858" s="104"/>
      <c r="E1858" s="105"/>
      <c r="F1858" s="106"/>
      <c r="G1858" s="107"/>
      <c r="H1858" s="108"/>
      <c r="I1858" s="108"/>
      <c r="J1858" s="109"/>
      <c r="K1858" s="109"/>
      <c r="L1858" s="8"/>
      <c r="M1858" s="110"/>
      <c r="N1858" s="110"/>
      <c r="O1858" s="103"/>
      <c r="P1858" s="103"/>
      <c r="Q1858" s="11"/>
      <c r="R1858" s="30"/>
      <c r="S1858" s="8"/>
      <c r="T1858" s="113"/>
      <c r="U1858" s="111"/>
      <c r="V1858" s="111"/>
      <c r="W1858" s="110"/>
      <c r="X1858" s="103"/>
      <c r="Y1858" s="103"/>
      <c r="Z1858" s="114"/>
      <c r="AA1858" s="10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4"/>
      <c r="DR1858" s="1"/>
      <c r="DS1858" s="1"/>
      <c r="DT1858" s="1"/>
      <c r="DU1858" s="1"/>
      <c r="DV1858" s="1"/>
      <c r="DW1858" s="1"/>
    </row>
    <row r="1859" spans="1:127" ht="12.75" x14ac:dyDescent="0.2">
      <c r="A1859" s="102"/>
      <c r="B1859" s="103"/>
      <c r="C1859" s="103"/>
      <c r="D1859" s="104"/>
      <c r="E1859" s="105"/>
      <c r="F1859" s="106"/>
      <c r="G1859" s="107"/>
      <c r="H1859" s="108"/>
      <c r="I1859" s="108"/>
      <c r="J1859" s="109"/>
      <c r="K1859" s="109"/>
      <c r="L1859" s="8"/>
      <c r="M1859" s="110"/>
      <c r="N1859" s="110"/>
      <c r="O1859" s="103"/>
      <c r="P1859" s="103"/>
      <c r="Q1859" s="11"/>
      <c r="R1859" s="30"/>
      <c r="S1859" s="8"/>
      <c r="T1859" s="113"/>
      <c r="U1859" s="111"/>
      <c r="V1859" s="111"/>
      <c r="W1859" s="110"/>
      <c r="X1859" s="103"/>
      <c r="Y1859" s="103"/>
      <c r="Z1859" s="114"/>
      <c r="AA1859" s="10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4"/>
      <c r="DR1859" s="1"/>
      <c r="DS1859" s="1"/>
      <c r="DT1859" s="1"/>
      <c r="DU1859" s="1"/>
      <c r="DV1859" s="1"/>
      <c r="DW1859" s="1"/>
    </row>
    <row r="1860" spans="1:127" ht="12.75" x14ac:dyDescent="0.2">
      <c r="A1860" s="102"/>
      <c r="B1860" s="103"/>
      <c r="C1860" s="103"/>
      <c r="D1860" s="104"/>
      <c r="E1860" s="105"/>
      <c r="F1860" s="106"/>
      <c r="G1860" s="107"/>
      <c r="H1860" s="108"/>
      <c r="I1860" s="108"/>
      <c r="J1860" s="109"/>
      <c r="K1860" s="109"/>
      <c r="L1860" s="8"/>
      <c r="M1860" s="110"/>
      <c r="N1860" s="110"/>
      <c r="O1860" s="103"/>
      <c r="P1860" s="103"/>
      <c r="Q1860" s="11"/>
      <c r="R1860" s="30"/>
      <c r="S1860" s="8"/>
      <c r="T1860" s="113"/>
      <c r="U1860" s="111"/>
      <c r="V1860" s="111"/>
      <c r="W1860" s="110"/>
      <c r="X1860" s="103"/>
      <c r="Y1860" s="103"/>
      <c r="Z1860" s="114"/>
      <c r="AA1860" s="10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4"/>
      <c r="DR1860" s="1"/>
      <c r="DS1860" s="1"/>
      <c r="DT1860" s="1"/>
      <c r="DU1860" s="1"/>
      <c r="DV1860" s="1"/>
      <c r="DW1860" s="1"/>
    </row>
    <row r="1861" spans="1:127" ht="12.75" x14ac:dyDescent="0.2">
      <c r="A1861" s="102"/>
      <c r="B1861" s="103"/>
      <c r="C1861" s="103"/>
      <c r="D1861" s="104"/>
      <c r="E1861" s="105"/>
      <c r="F1861" s="106"/>
      <c r="G1861" s="107"/>
      <c r="H1861" s="108"/>
      <c r="I1861" s="108"/>
      <c r="J1861" s="109"/>
      <c r="K1861" s="109"/>
      <c r="L1861" s="8"/>
      <c r="M1861" s="110"/>
      <c r="N1861" s="110"/>
      <c r="O1861" s="103"/>
      <c r="P1861" s="103"/>
      <c r="Q1861" s="11"/>
      <c r="R1861" s="30"/>
      <c r="S1861" s="8"/>
      <c r="T1861" s="113"/>
      <c r="U1861" s="111"/>
      <c r="V1861" s="111"/>
      <c r="W1861" s="110"/>
      <c r="X1861" s="103"/>
      <c r="Y1861" s="103"/>
      <c r="Z1861" s="114"/>
      <c r="AA1861" s="10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4"/>
      <c r="DR1861" s="1"/>
      <c r="DS1861" s="1"/>
      <c r="DT1861" s="1"/>
      <c r="DU1861" s="1"/>
      <c r="DV1861" s="1"/>
      <c r="DW1861" s="1"/>
    </row>
    <row r="1862" spans="1:127" ht="12.75" x14ac:dyDescent="0.2">
      <c r="A1862" s="102"/>
      <c r="B1862" s="103"/>
      <c r="C1862" s="103"/>
      <c r="D1862" s="104"/>
      <c r="E1862" s="105"/>
      <c r="F1862" s="106"/>
      <c r="G1862" s="107"/>
      <c r="H1862" s="108"/>
      <c r="I1862" s="108"/>
      <c r="J1862" s="109"/>
      <c r="K1862" s="109"/>
      <c r="L1862" s="8"/>
      <c r="M1862" s="110"/>
      <c r="N1862" s="110"/>
      <c r="O1862" s="103"/>
      <c r="P1862" s="103"/>
      <c r="Q1862" s="11"/>
      <c r="R1862" s="30"/>
      <c r="S1862" s="8"/>
      <c r="T1862" s="113"/>
      <c r="U1862" s="111"/>
      <c r="V1862" s="111"/>
      <c r="W1862" s="110"/>
      <c r="X1862" s="103"/>
      <c r="Y1862" s="103"/>
      <c r="Z1862" s="114"/>
      <c r="AA1862" s="10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4"/>
      <c r="DR1862" s="1"/>
      <c r="DS1862" s="1"/>
      <c r="DT1862" s="1"/>
      <c r="DU1862" s="1"/>
      <c r="DV1862" s="1"/>
      <c r="DW1862" s="1"/>
    </row>
    <row r="1863" spans="1:127" ht="12.75" x14ac:dyDescent="0.2">
      <c r="A1863" s="102"/>
      <c r="B1863" s="103"/>
      <c r="C1863" s="103"/>
      <c r="D1863" s="104"/>
      <c r="E1863" s="105"/>
      <c r="F1863" s="106"/>
      <c r="G1863" s="107"/>
      <c r="H1863" s="108"/>
      <c r="I1863" s="108"/>
      <c r="J1863" s="109"/>
      <c r="K1863" s="109"/>
      <c r="L1863" s="8"/>
      <c r="M1863" s="110"/>
      <c r="N1863" s="110"/>
      <c r="O1863" s="103"/>
      <c r="P1863" s="103"/>
      <c r="Q1863" s="11"/>
      <c r="R1863" s="30"/>
      <c r="S1863" s="8"/>
      <c r="T1863" s="113"/>
      <c r="U1863" s="111"/>
      <c r="V1863" s="111"/>
      <c r="W1863" s="110"/>
      <c r="X1863" s="103"/>
      <c r="Y1863" s="103"/>
      <c r="Z1863" s="114"/>
      <c r="AA1863" s="10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4"/>
      <c r="DR1863" s="1"/>
      <c r="DS1863" s="1"/>
      <c r="DT1863" s="1"/>
      <c r="DU1863" s="1"/>
      <c r="DV1863" s="1"/>
      <c r="DW1863" s="1"/>
    </row>
    <row r="1864" spans="1:127" ht="12.75" x14ac:dyDescent="0.2">
      <c r="A1864" s="102"/>
      <c r="B1864" s="103"/>
      <c r="C1864" s="103"/>
      <c r="D1864" s="104"/>
      <c r="E1864" s="105"/>
      <c r="F1864" s="106"/>
      <c r="G1864" s="107"/>
      <c r="H1864" s="108"/>
      <c r="I1864" s="108"/>
      <c r="J1864" s="109"/>
      <c r="K1864" s="109"/>
      <c r="L1864" s="8"/>
      <c r="M1864" s="110"/>
      <c r="N1864" s="110"/>
      <c r="O1864" s="103"/>
      <c r="P1864" s="103"/>
      <c r="Q1864" s="11"/>
      <c r="R1864" s="30"/>
      <c r="S1864" s="8"/>
      <c r="T1864" s="113"/>
      <c r="U1864" s="111"/>
      <c r="V1864" s="111"/>
      <c r="W1864" s="110"/>
      <c r="X1864" s="103"/>
      <c r="Y1864" s="103"/>
      <c r="Z1864" s="114"/>
      <c r="AA1864" s="10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4"/>
      <c r="DR1864" s="1"/>
      <c r="DS1864" s="1"/>
      <c r="DT1864" s="1"/>
      <c r="DU1864" s="1"/>
      <c r="DV1864" s="1"/>
      <c r="DW1864" s="1"/>
    </row>
    <row r="1865" spans="1:127" ht="12.75" x14ac:dyDescent="0.2">
      <c r="A1865" s="102"/>
      <c r="B1865" s="103"/>
      <c r="C1865" s="103"/>
      <c r="D1865" s="104"/>
      <c r="E1865" s="105"/>
      <c r="F1865" s="106"/>
      <c r="G1865" s="107"/>
      <c r="H1865" s="108"/>
      <c r="I1865" s="108"/>
      <c r="J1865" s="109"/>
      <c r="K1865" s="109"/>
      <c r="L1865" s="8"/>
      <c r="M1865" s="110"/>
      <c r="N1865" s="110"/>
      <c r="O1865" s="103"/>
      <c r="P1865" s="103"/>
      <c r="Q1865" s="11"/>
      <c r="R1865" s="30"/>
      <c r="S1865" s="8"/>
      <c r="T1865" s="113"/>
      <c r="U1865" s="111"/>
      <c r="V1865" s="111"/>
      <c r="W1865" s="110"/>
      <c r="X1865" s="103"/>
      <c r="Y1865" s="103"/>
      <c r="Z1865" s="114"/>
      <c r="AA1865" s="10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4"/>
      <c r="DR1865" s="1"/>
      <c r="DS1865" s="1"/>
      <c r="DT1865" s="1"/>
      <c r="DU1865" s="1"/>
      <c r="DV1865" s="1"/>
      <c r="DW1865" s="1"/>
    </row>
    <row r="1866" spans="1:127" ht="12.75" x14ac:dyDescent="0.2">
      <c r="A1866" s="102"/>
      <c r="B1866" s="103"/>
      <c r="C1866" s="103"/>
      <c r="D1866" s="104"/>
      <c r="E1866" s="105"/>
      <c r="F1866" s="106"/>
      <c r="G1866" s="107"/>
      <c r="H1866" s="108"/>
      <c r="I1866" s="108"/>
      <c r="J1866" s="109"/>
      <c r="K1866" s="109"/>
      <c r="L1866" s="8"/>
      <c r="M1866" s="110"/>
      <c r="N1866" s="110"/>
      <c r="O1866" s="103"/>
      <c r="P1866" s="103"/>
      <c r="Q1866" s="11"/>
      <c r="R1866" s="30"/>
      <c r="S1866" s="8"/>
      <c r="T1866" s="113"/>
      <c r="U1866" s="111"/>
      <c r="V1866" s="111"/>
      <c r="W1866" s="110"/>
      <c r="X1866" s="103"/>
      <c r="Y1866" s="103"/>
      <c r="Z1866" s="114"/>
      <c r="AA1866" s="10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4"/>
      <c r="DR1866" s="1"/>
      <c r="DS1866" s="1"/>
      <c r="DT1866" s="1"/>
      <c r="DU1866" s="1"/>
      <c r="DV1866" s="1"/>
      <c r="DW1866" s="1"/>
    </row>
    <row r="1867" spans="1:127" ht="12.75" x14ac:dyDescent="0.2">
      <c r="A1867" s="102"/>
      <c r="B1867" s="103"/>
      <c r="C1867" s="103"/>
      <c r="D1867" s="104"/>
      <c r="E1867" s="105"/>
      <c r="F1867" s="106"/>
      <c r="G1867" s="107"/>
      <c r="H1867" s="108"/>
      <c r="I1867" s="108"/>
      <c r="J1867" s="109"/>
      <c r="K1867" s="109"/>
      <c r="L1867" s="8"/>
      <c r="M1867" s="110"/>
      <c r="N1867" s="110"/>
      <c r="O1867" s="103"/>
      <c r="P1867" s="103"/>
      <c r="Q1867" s="11"/>
      <c r="R1867" s="30"/>
      <c r="S1867" s="8"/>
      <c r="T1867" s="113"/>
      <c r="U1867" s="111"/>
      <c r="V1867" s="111"/>
      <c r="W1867" s="110"/>
      <c r="X1867" s="103"/>
      <c r="Y1867" s="103"/>
      <c r="Z1867" s="114"/>
      <c r="AA1867" s="10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4"/>
      <c r="DR1867" s="1"/>
      <c r="DS1867" s="1"/>
      <c r="DT1867" s="1"/>
      <c r="DU1867" s="1"/>
      <c r="DV1867" s="1"/>
      <c r="DW1867" s="1"/>
    </row>
    <row r="1868" spans="1:127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4"/>
      <c r="DR1868" s="1"/>
      <c r="DS1868" s="1"/>
      <c r="DT1868" s="1"/>
      <c r="DU1868" s="1"/>
      <c r="DV1868" s="1"/>
      <c r="DW1868" s="1"/>
    </row>
    <row r="1869" spans="1:127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4"/>
      <c r="DR1869" s="1"/>
      <c r="DS1869" s="1"/>
      <c r="DT1869" s="1"/>
      <c r="DU1869" s="1"/>
      <c r="DV1869" s="1"/>
      <c r="DW1869" s="1"/>
    </row>
    <row r="1870" spans="1:127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4"/>
      <c r="DR1870" s="1"/>
      <c r="DS1870" s="1"/>
      <c r="DT1870" s="1"/>
      <c r="DU1870" s="1"/>
      <c r="DV1870" s="1"/>
      <c r="DW1870" s="1"/>
    </row>
    <row r="1871" spans="1:127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4"/>
      <c r="DR1871" s="1"/>
      <c r="DS1871" s="1"/>
      <c r="DT1871" s="1"/>
      <c r="DU1871" s="1"/>
      <c r="DV1871" s="1"/>
      <c r="DW1871" s="1"/>
    </row>
    <row r="1872" spans="1:127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4"/>
      <c r="DR1872" s="1"/>
      <c r="DS1872" s="1"/>
      <c r="DT1872" s="1"/>
      <c r="DU1872" s="1"/>
      <c r="DV1872" s="1"/>
      <c r="DW1872" s="1"/>
    </row>
    <row r="1873" spans="1:127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4"/>
      <c r="DR1873" s="1"/>
      <c r="DS1873" s="1"/>
      <c r="DT1873" s="1"/>
      <c r="DU1873" s="1"/>
      <c r="DV1873" s="1"/>
      <c r="DW1873" s="1"/>
    </row>
    <row r="1874" spans="1:127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4"/>
      <c r="DR1874" s="1"/>
      <c r="DS1874" s="1"/>
      <c r="DT1874" s="1"/>
      <c r="DU1874" s="1"/>
      <c r="DV1874" s="1"/>
      <c r="DW1874" s="1"/>
    </row>
    <row r="1875" spans="1:127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4"/>
      <c r="DR1875" s="1"/>
      <c r="DS1875" s="1"/>
      <c r="DT1875" s="1"/>
      <c r="DU1875" s="1"/>
      <c r="DV1875" s="1"/>
      <c r="DW1875" s="1"/>
    </row>
    <row r="1876" spans="1:127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4"/>
      <c r="DR1876" s="1"/>
      <c r="DS1876" s="1"/>
      <c r="DT1876" s="1"/>
      <c r="DU1876" s="1"/>
      <c r="DV1876" s="1"/>
      <c r="DW1876" s="1"/>
    </row>
    <row r="1877" spans="1:127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4"/>
      <c r="DR1877" s="1"/>
      <c r="DS1877" s="1"/>
      <c r="DT1877" s="1"/>
      <c r="DU1877" s="1"/>
      <c r="DV1877" s="1"/>
      <c r="DW1877" s="1"/>
    </row>
    <row r="1878" spans="1:127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4"/>
      <c r="DR1878" s="1"/>
      <c r="DS1878" s="1"/>
      <c r="DT1878" s="1"/>
      <c r="DU1878" s="1"/>
      <c r="DV1878" s="1"/>
      <c r="DW1878" s="1"/>
    </row>
    <row r="1879" spans="1:127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4"/>
      <c r="DR1879" s="1"/>
      <c r="DS1879" s="1"/>
      <c r="DT1879" s="1"/>
      <c r="DU1879" s="1"/>
      <c r="DV1879" s="1"/>
      <c r="DW1879" s="1"/>
    </row>
    <row r="1880" spans="1:127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4"/>
      <c r="DR1880" s="1"/>
      <c r="DS1880" s="1"/>
      <c r="DT1880" s="1"/>
      <c r="DU1880" s="1"/>
      <c r="DV1880" s="1"/>
      <c r="DW1880" s="1"/>
    </row>
    <row r="1881" spans="1:127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4"/>
      <c r="DR1881" s="1"/>
      <c r="DS1881" s="1"/>
      <c r="DT1881" s="1"/>
      <c r="DU1881" s="1"/>
      <c r="DV1881" s="1"/>
      <c r="DW1881" s="1"/>
    </row>
    <row r="1882" spans="1:127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4"/>
      <c r="DR1882" s="1"/>
      <c r="DS1882" s="1"/>
      <c r="DT1882" s="1"/>
      <c r="DU1882" s="1"/>
      <c r="DV1882" s="1"/>
      <c r="DW1882" s="1"/>
    </row>
    <row r="1883" spans="1:127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4"/>
      <c r="DR1883" s="1"/>
      <c r="DS1883" s="1"/>
      <c r="DT1883" s="1"/>
      <c r="DU1883" s="1"/>
      <c r="DV1883" s="1"/>
      <c r="DW1883" s="1"/>
    </row>
    <row r="1884" spans="1:127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4"/>
      <c r="DR1884" s="1"/>
      <c r="DS1884" s="1"/>
      <c r="DT1884" s="1"/>
      <c r="DU1884" s="1"/>
      <c r="DV1884" s="1"/>
      <c r="DW1884" s="1"/>
    </row>
    <row r="1885" spans="1:127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4"/>
      <c r="DR1885" s="1"/>
      <c r="DS1885" s="1"/>
      <c r="DT1885" s="1"/>
      <c r="DU1885" s="1"/>
      <c r="DV1885" s="1"/>
      <c r="DW1885" s="1"/>
    </row>
    <row r="1886" spans="1:127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4"/>
      <c r="DR1886" s="1"/>
      <c r="DS1886" s="1"/>
      <c r="DT1886" s="1"/>
      <c r="DU1886" s="1"/>
      <c r="DV1886" s="1"/>
      <c r="DW1886" s="1"/>
    </row>
    <row r="1887" spans="1:127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4"/>
      <c r="DR1887" s="1"/>
      <c r="DS1887" s="1"/>
      <c r="DT1887" s="1"/>
      <c r="DU1887" s="1"/>
      <c r="DV1887" s="1"/>
      <c r="DW1887" s="1"/>
    </row>
    <row r="1888" spans="1:127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4"/>
      <c r="DR1888" s="1"/>
      <c r="DS1888" s="1"/>
      <c r="DT1888" s="1"/>
      <c r="DU1888" s="1"/>
      <c r="DV1888" s="1"/>
      <c r="DW1888" s="1"/>
    </row>
    <row r="1889" spans="1:127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4"/>
      <c r="DR1889" s="1"/>
      <c r="DS1889" s="1"/>
      <c r="DT1889" s="1"/>
      <c r="DU1889" s="1"/>
      <c r="DV1889" s="1"/>
      <c r="DW1889" s="1"/>
    </row>
    <row r="1890" spans="1:127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4"/>
      <c r="DR1890" s="1"/>
      <c r="DS1890" s="1"/>
      <c r="DT1890" s="1"/>
      <c r="DU1890" s="1"/>
      <c r="DV1890" s="1"/>
      <c r="DW1890" s="1"/>
    </row>
    <row r="1891" spans="1:127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4"/>
      <c r="DR1891" s="1"/>
      <c r="DS1891" s="1"/>
      <c r="DT1891" s="1"/>
      <c r="DU1891" s="1"/>
      <c r="DV1891" s="1"/>
      <c r="DW1891" s="1"/>
    </row>
    <row r="1892" spans="1:127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4"/>
      <c r="DR1892" s="1"/>
      <c r="DS1892" s="1"/>
      <c r="DT1892" s="1"/>
      <c r="DU1892" s="1"/>
      <c r="DV1892" s="1"/>
      <c r="DW1892" s="1"/>
    </row>
    <row r="1893" spans="1:127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4"/>
      <c r="DR1893" s="1"/>
      <c r="DS1893" s="1"/>
      <c r="DT1893" s="1"/>
      <c r="DU1893" s="1"/>
      <c r="DV1893" s="1"/>
      <c r="DW1893" s="1"/>
    </row>
    <row r="1894" spans="1:127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4"/>
      <c r="DR1894" s="1"/>
      <c r="DS1894" s="1"/>
      <c r="DT1894" s="1"/>
      <c r="DU1894" s="1"/>
      <c r="DV1894" s="1"/>
      <c r="DW1894" s="1"/>
    </row>
    <row r="1895" spans="1:127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4"/>
      <c r="DR1895" s="1"/>
      <c r="DS1895" s="1"/>
      <c r="DT1895" s="1"/>
      <c r="DU1895" s="1"/>
      <c r="DV1895" s="1"/>
      <c r="DW1895" s="1"/>
    </row>
    <row r="1896" spans="1:127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4"/>
      <c r="DR1896" s="1"/>
      <c r="DS1896" s="1"/>
      <c r="DT1896" s="1"/>
      <c r="DU1896" s="1"/>
      <c r="DV1896" s="1"/>
      <c r="DW1896" s="1"/>
    </row>
    <row r="1897" spans="1:127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4"/>
      <c r="DR1897" s="1"/>
      <c r="DS1897" s="1"/>
      <c r="DT1897" s="1"/>
      <c r="DU1897" s="1"/>
      <c r="DV1897" s="1"/>
      <c r="DW1897" s="1"/>
    </row>
    <row r="1898" spans="1:127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4"/>
      <c r="DR1898" s="1"/>
      <c r="DS1898" s="1"/>
      <c r="DT1898" s="1"/>
      <c r="DU1898" s="1"/>
      <c r="DV1898" s="1"/>
      <c r="DW1898" s="1"/>
    </row>
    <row r="1899" spans="1:127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4"/>
      <c r="DR1899" s="1"/>
      <c r="DS1899" s="1"/>
      <c r="DT1899" s="1"/>
      <c r="DU1899" s="1"/>
      <c r="DV1899" s="1"/>
      <c r="DW1899" s="1"/>
    </row>
    <row r="1900" spans="1:127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4"/>
      <c r="DR1900" s="1"/>
      <c r="DS1900" s="1"/>
      <c r="DT1900" s="1"/>
      <c r="DU1900" s="1"/>
      <c r="DV1900" s="1"/>
      <c r="DW1900" s="1"/>
    </row>
    <row r="1901" spans="1:127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4"/>
      <c r="DR1901" s="1"/>
      <c r="DS1901" s="1"/>
      <c r="DT1901" s="1"/>
      <c r="DU1901" s="1"/>
      <c r="DV1901" s="1"/>
      <c r="DW1901" s="1"/>
    </row>
    <row r="1902" spans="1:127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4"/>
      <c r="DR1902" s="1"/>
      <c r="DS1902" s="1"/>
      <c r="DT1902" s="1"/>
      <c r="DU1902" s="1"/>
      <c r="DV1902" s="1"/>
      <c r="DW1902" s="1"/>
    </row>
    <row r="1903" spans="1:127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4"/>
      <c r="DR1903" s="1"/>
      <c r="DS1903" s="1"/>
      <c r="DT1903" s="1"/>
      <c r="DU1903" s="1"/>
      <c r="DV1903" s="1"/>
      <c r="DW1903" s="1"/>
    </row>
    <row r="1904" spans="1:127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4"/>
      <c r="DR1904" s="1"/>
      <c r="DS1904" s="1"/>
      <c r="DT1904" s="1"/>
      <c r="DU1904" s="1"/>
      <c r="DV1904" s="1"/>
      <c r="DW1904" s="1"/>
    </row>
    <row r="1905" spans="1:127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4"/>
      <c r="DR1905" s="1"/>
      <c r="DS1905" s="1"/>
      <c r="DT1905" s="1"/>
      <c r="DU1905" s="1"/>
      <c r="DV1905" s="1"/>
      <c r="DW1905" s="1"/>
    </row>
    <row r="1906" spans="1:127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4"/>
      <c r="DR1906" s="1"/>
      <c r="DS1906" s="1"/>
      <c r="DT1906" s="1"/>
      <c r="DU1906" s="1"/>
      <c r="DV1906" s="1"/>
      <c r="DW1906" s="1"/>
    </row>
    <row r="1907" spans="1:127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4"/>
      <c r="DR1907" s="1"/>
      <c r="DS1907" s="1"/>
      <c r="DT1907" s="1"/>
      <c r="DU1907" s="1"/>
      <c r="DV1907" s="1"/>
      <c r="DW1907" s="1"/>
    </row>
    <row r="1908" spans="1:127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4"/>
      <c r="DR1908" s="1"/>
      <c r="DS1908" s="1"/>
      <c r="DT1908" s="1"/>
      <c r="DU1908" s="1"/>
      <c r="DV1908" s="1"/>
      <c r="DW1908" s="1"/>
    </row>
    <row r="1909" spans="1:127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4"/>
      <c r="DR1909" s="1"/>
      <c r="DS1909" s="1"/>
      <c r="DT1909" s="1"/>
      <c r="DU1909" s="1"/>
      <c r="DV1909" s="1"/>
      <c r="DW1909" s="1"/>
    </row>
    <row r="1910" spans="1:127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4"/>
      <c r="DR1910" s="1"/>
      <c r="DS1910" s="1"/>
      <c r="DT1910" s="1"/>
      <c r="DU1910" s="1"/>
      <c r="DV1910" s="1"/>
      <c r="DW1910" s="1"/>
    </row>
    <row r="1911" spans="1:127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4"/>
      <c r="DR1911" s="1"/>
      <c r="DS1911" s="1"/>
      <c r="DT1911" s="1"/>
      <c r="DU1911" s="1"/>
      <c r="DV1911" s="1"/>
      <c r="DW1911" s="1"/>
    </row>
    <row r="1912" spans="1:127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4"/>
      <c r="DR1912" s="1"/>
      <c r="DS1912" s="1"/>
      <c r="DT1912" s="1"/>
      <c r="DU1912" s="1"/>
      <c r="DV1912" s="1"/>
      <c r="DW1912" s="1"/>
    </row>
    <row r="1913" spans="1:127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4"/>
      <c r="DR1913" s="1"/>
      <c r="DS1913" s="1"/>
      <c r="DT1913" s="1"/>
      <c r="DU1913" s="1"/>
      <c r="DV1913" s="1"/>
      <c r="DW1913" s="1"/>
    </row>
    <row r="1914" spans="1:127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4"/>
      <c r="DR1914" s="1"/>
      <c r="DS1914" s="1"/>
      <c r="DT1914" s="1"/>
      <c r="DU1914" s="1"/>
      <c r="DV1914" s="1"/>
      <c r="DW1914" s="1"/>
    </row>
    <row r="1915" spans="1:127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4"/>
      <c r="DR1915" s="1"/>
      <c r="DS1915" s="1"/>
      <c r="DT1915" s="1"/>
      <c r="DU1915" s="1"/>
      <c r="DV1915" s="1"/>
      <c r="DW1915" s="1"/>
    </row>
    <row r="1916" spans="1:127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4"/>
      <c r="DR1916" s="1"/>
      <c r="DS1916" s="1"/>
      <c r="DT1916" s="1"/>
      <c r="DU1916" s="1"/>
      <c r="DV1916" s="1"/>
      <c r="DW1916" s="1"/>
    </row>
    <row r="1917" spans="1:127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4"/>
      <c r="DR1917" s="1"/>
      <c r="DS1917" s="1"/>
      <c r="DT1917" s="1"/>
      <c r="DU1917" s="1"/>
      <c r="DV1917" s="1"/>
      <c r="DW1917" s="1"/>
    </row>
    <row r="1918" spans="1:127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4"/>
      <c r="DR1918" s="1"/>
      <c r="DS1918" s="1"/>
      <c r="DT1918" s="1"/>
      <c r="DU1918" s="1"/>
      <c r="DV1918" s="1"/>
      <c r="DW1918" s="1"/>
    </row>
    <row r="1919" spans="1:127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4"/>
      <c r="DR1919" s="1"/>
      <c r="DS1919" s="1"/>
      <c r="DT1919" s="1"/>
      <c r="DU1919" s="1"/>
      <c r="DV1919" s="1"/>
      <c r="DW1919" s="1"/>
    </row>
    <row r="1920" spans="1:127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4"/>
      <c r="DR1920" s="1"/>
      <c r="DS1920" s="1"/>
      <c r="DT1920" s="1"/>
      <c r="DU1920" s="1"/>
      <c r="DV1920" s="1"/>
      <c r="DW1920" s="1"/>
    </row>
    <row r="1921" spans="1:127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4"/>
      <c r="DR1921" s="1"/>
      <c r="DS1921" s="1"/>
      <c r="DT1921" s="1"/>
      <c r="DU1921" s="1"/>
      <c r="DV1921" s="1"/>
      <c r="DW1921" s="1"/>
    </row>
    <row r="1922" spans="1:127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4"/>
      <c r="DR1922" s="1"/>
      <c r="DS1922" s="1"/>
      <c r="DT1922" s="1"/>
      <c r="DU1922" s="1"/>
      <c r="DV1922" s="1"/>
      <c r="DW1922" s="1"/>
    </row>
    <row r="1923" spans="1:127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4"/>
      <c r="DR1923" s="1"/>
      <c r="DS1923" s="1"/>
      <c r="DT1923" s="1"/>
      <c r="DU1923" s="1"/>
      <c r="DV1923" s="1"/>
      <c r="DW1923" s="1"/>
    </row>
    <row r="1924" spans="1:127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4"/>
      <c r="DR1924" s="1"/>
      <c r="DS1924" s="1"/>
      <c r="DT1924" s="1"/>
      <c r="DU1924" s="1"/>
      <c r="DV1924" s="1"/>
      <c r="DW1924" s="1"/>
    </row>
    <row r="1925" spans="1:127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4"/>
      <c r="DR1925" s="1"/>
      <c r="DS1925" s="1"/>
      <c r="DT1925" s="1"/>
      <c r="DU1925" s="1"/>
      <c r="DV1925" s="1"/>
      <c r="DW1925" s="1"/>
    </row>
    <row r="1926" spans="1:127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4"/>
      <c r="DR1926" s="1"/>
      <c r="DS1926" s="1"/>
      <c r="DT1926" s="1"/>
      <c r="DU1926" s="1"/>
      <c r="DV1926" s="1"/>
      <c r="DW1926" s="1"/>
    </row>
    <row r="1927" spans="1:127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4"/>
      <c r="DR1927" s="1"/>
      <c r="DS1927" s="1"/>
      <c r="DT1927" s="1"/>
      <c r="DU1927" s="1"/>
      <c r="DV1927" s="1"/>
      <c r="DW1927" s="1"/>
    </row>
    <row r="1928" spans="1:127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4"/>
      <c r="DR1928" s="1"/>
      <c r="DS1928" s="1"/>
      <c r="DT1928" s="1"/>
      <c r="DU1928" s="1"/>
      <c r="DV1928" s="1"/>
      <c r="DW1928" s="1"/>
    </row>
    <row r="1929" spans="1:127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4"/>
      <c r="DR1929" s="1"/>
      <c r="DS1929" s="1"/>
      <c r="DT1929" s="1"/>
      <c r="DU1929" s="1"/>
      <c r="DV1929" s="1"/>
      <c r="DW1929" s="1"/>
    </row>
    <row r="1930" spans="1:127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4"/>
      <c r="DR1930" s="1"/>
      <c r="DS1930" s="1"/>
      <c r="DT1930" s="1"/>
      <c r="DU1930" s="1"/>
      <c r="DV1930" s="1"/>
      <c r="DW1930" s="1"/>
    </row>
    <row r="1931" spans="1:127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4"/>
      <c r="DR1931" s="1"/>
      <c r="DS1931" s="1"/>
      <c r="DT1931" s="1"/>
      <c r="DU1931" s="1"/>
      <c r="DV1931" s="1"/>
      <c r="DW1931" s="1"/>
    </row>
    <row r="1932" spans="1:127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4"/>
      <c r="DR1932" s="1"/>
      <c r="DS1932" s="1"/>
      <c r="DT1932" s="1"/>
      <c r="DU1932" s="1"/>
      <c r="DV1932" s="1"/>
      <c r="DW1932" s="1"/>
    </row>
    <row r="1933" spans="1:127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4"/>
      <c r="DR1933" s="1"/>
      <c r="DS1933" s="1"/>
      <c r="DT1933" s="1"/>
      <c r="DU1933" s="1"/>
      <c r="DV1933" s="1"/>
      <c r="DW1933" s="1"/>
    </row>
    <row r="1934" spans="1:127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4"/>
      <c r="DR1934" s="1"/>
      <c r="DS1934" s="1"/>
      <c r="DT1934" s="1"/>
      <c r="DU1934" s="1"/>
      <c r="DV1934" s="1"/>
      <c r="DW1934" s="1"/>
    </row>
    <row r="1935" spans="1:127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4"/>
      <c r="DR1935" s="1"/>
      <c r="DS1935" s="1"/>
      <c r="DT1935" s="1"/>
      <c r="DU1935" s="1"/>
      <c r="DV1935" s="1"/>
      <c r="DW1935" s="1"/>
    </row>
    <row r="1936" spans="1:127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4"/>
      <c r="DR1936" s="1"/>
      <c r="DS1936" s="1"/>
      <c r="DT1936" s="1"/>
      <c r="DU1936" s="1"/>
      <c r="DV1936" s="1"/>
      <c r="DW1936" s="1"/>
    </row>
    <row r="1937" spans="1:127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4"/>
      <c r="DR1937" s="1"/>
      <c r="DS1937" s="1"/>
      <c r="DT1937" s="1"/>
      <c r="DU1937" s="1"/>
      <c r="DV1937" s="1"/>
      <c r="DW1937" s="1"/>
    </row>
    <row r="1938" spans="1:127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4"/>
      <c r="DR1938" s="1"/>
      <c r="DS1938" s="1"/>
      <c r="DT1938" s="1"/>
      <c r="DU1938" s="1"/>
      <c r="DV1938" s="1"/>
      <c r="DW1938" s="1"/>
    </row>
    <row r="1939" spans="1:127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4"/>
      <c r="DR1939" s="1"/>
      <c r="DS1939" s="1"/>
      <c r="DT1939" s="1"/>
      <c r="DU1939" s="1"/>
      <c r="DV1939" s="1"/>
      <c r="DW1939" s="1"/>
    </row>
    <row r="1940" spans="1:127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4"/>
      <c r="DR1940" s="1"/>
      <c r="DS1940" s="1"/>
      <c r="DT1940" s="1"/>
      <c r="DU1940" s="1"/>
      <c r="DV1940" s="1"/>
      <c r="DW1940" s="1"/>
    </row>
    <row r="1941" spans="1:127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4"/>
      <c r="DR1941" s="1"/>
      <c r="DS1941" s="1"/>
      <c r="DT1941" s="1"/>
      <c r="DU1941" s="1"/>
      <c r="DV1941" s="1"/>
      <c r="DW1941" s="1"/>
    </row>
    <row r="1942" spans="1:127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4"/>
      <c r="DR1942" s="1"/>
      <c r="DS1942" s="1"/>
      <c r="DT1942" s="1"/>
      <c r="DU1942" s="1"/>
      <c r="DV1942" s="1"/>
      <c r="DW1942" s="1"/>
    </row>
    <row r="1943" spans="1:127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4"/>
      <c r="DR1943" s="1"/>
      <c r="DS1943" s="1"/>
      <c r="DT1943" s="1"/>
      <c r="DU1943" s="1"/>
      <c r="DV1943" s="1"/>
      <c r="DW1943" s="1"/>
    </row>
    <row r="1944" spans="1:127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4"/>
      <c r="DR1944" s="1"/>
      <c r="DS1944" s="1"/>
      <c r="DT1944" s="1"/>
      <c r="DU1944" s="1"/>
      <c r="DV1944" s="1"/>
      <c r="DW1944" s="1"/>
    </row>
    <row r="1945" spans="1:127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4"/>
      <c r="DR1945" s="1"/>
      <c r="DS1945" s="1"/>
      <c r="DT1945" s="1"/>
      <c r="DU1945" s="1"/>
      <c r="DV1945" s="1"/>
      <c r="DW1945" s="1"/>
    </row>
    <row r="1946" spans="1:127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4"/>
      <c r="DR1946" s="1"/>
      <c r="DS1946" s="1"/>
      <c r="DT1946" s="1"/>
      <c r="DU1946" s="1"/>
      <c r="DV1946" s="1"/>
      <c r="DW1946" s="1"/>
    </row>
    <row r="1947" spans="1:127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4"/>
      <c r="DR1947" s="1"/>
      <c r="DS1947" s="1"/>
      <c r="DT1947" s="1"/>
      <c r="DU1947" s="1"/>
      <c r="DV1947" s="1"/>
      <c r="DW1947" s="1"/>
    </row>
    <row r="1948" spans="1:127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4"/>
      <c r="DR1948" s="1"/>
      <c r="DS1948" s="1"/>
      <c r="DT1948" s="1"/>
      <c r="DU1948" s="1"/>
      <c r="DV1948" s="1"/>
      <c r="DW1948" s="1"/>
    </row>
    <row r="1949" spans="1:127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4"/>
      <c r="DR1949" s="1"/>
      <c r="DS1949" s="1"/>
      <c r="DT1949" s="1"/>
      <c r="DU1949" s="1"/>
      <c r="DV1949" s="1"/>
      <c r="DW1949" s="1"/>
    </row>
    <row r="1950" spans="1:127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4"/>
      <c r="DR1950" s="1"/>
      <c r="DS1950" s="1"/>
      <c r="DT1950" s="1"/>
      <c r="DU1950" s="1"/>
      <c r="DV1950" s="1"/>
      <c r="DW1950" s="1"/>
    </row>
    <row r="1951" spans="1:127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4"/>
      <c r="DR1951" s="1"/>
      <c r="DS1951" s="1"/>
      <c r="DT1951" s="1"/>
      <c r="DU1951" s="1"/>
      <c r="DV1951" s="1"/>
      <c r="DW1951" s="1"/>
    </row>
    <row r="1952" spans="1:127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4"/>
      <c r="DR1952" s="1"/>
      <c r="DS1952" s="1"/>
      <c r="DT1952" s="1"/>
      <c r="DU1952" s="1"/>
      <c r="DV1952" s="1"/>
      <c r="DW1952" s="1"/>
    </row>
    <row r="1953" spans="1:127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4"/>
      <c r="DR1953" s="1"/>
      <c r="DS1953" s="1"/>
      <c r="DT1953" s="1"/>
      <c r="DU1953" s="1"/>
      <c r="DV1953" s="1"/>
      <c r="DW1953" s="1"/>
    </row>
    <row r="1954" spans="1:127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4"/>
      <c r="DR1954" s="1"/>
      <c r="DS1954" s="1"/>
      <c r="DT1954" s="1"/>
      <c r="DU1954" s="1"/>
      <c r="DV1954" s="1"/>
      <c r="DW1954" s="1"/>
    </row>
    <row r="1955" spans="1:127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4"/>
      <c r="DR1955" s="1"/>
      <c r="DS1955" s="1"/>
      <c r="DT1955" s="1"/>
      <c r="DU1955" s="1"/>
      <c r="DV1955" s="1"/>
      <c r="DW1955" s="1"/>
    </row>
    <row r="1956" spans="1:127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4"/>
      <c r="DR1956" s="1"/>
      <c r="DS1956" s="1"/>
      <c r="DT1956" s="1"/>
      <c r="DU1956" s="1"/>
      <c r="DV1956" s="1"/>
      <c r="DW1956" s="1"/>
    </row>
    <row r="1957" spans="1:127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4"/>
      <c r="DR1957" s="1"/>
      <c r="DS1957" s="1"/>
      <c r="DT1957" s="1"/>
      <c r="DU1957" s="1"/>
      <c r="DV1957" s="1"/>
      <c r="DW1957" s="1"/>
    </row>
    <row r="1958" spans="1:127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4"/>
      <c r="DR1958" s="1"/>
      <c r="DS1958" s="1"/>
      <c r="DT1958" s="1"/>
      <c r="DU1958" s="1"/>
      <c r="DV1958" s="1"/>
      <c r="DW1958" s="1"/>
    </row>
    <row r="1959" spans="1:127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4"/>
      <c r="DR1959" s="1"/>
      <c r="DS1959" s="1"/>
      <c r="DT1959" s="1"/>
      <c r="DU1959" s="1"/>
      <c r="DV1959" s="1"/>
      <c r="DW1959" s="1"/>
    </row>
    <row r="1960" spans="1:127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4"/>
      <c r="DR1960" s="1"/>
      <c r="DS1960" s="1"/>
      <c r="DT1960" s="1"/>
      <c r="DU1960" s="1"/>
      <c r="DV1960" s="1"/>
      <c r="DW1960" s="1"/>
    </row>
    <row r="1961" spans="1:127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4"/>
      <c r="DR1961" s="1"/>
      <c r="DS1961" s="1"/>
      <c r="DT1961" s="1"/>
      <c r="DU1961" s="1"/>
      <c r="DV1961" s="1"/>
      <c r="DW1961" s="1"/>
    </row>
    <row r="1962" spans="1:127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4"/>
      <c r="DR1962" s="1"/>
      <c r="DS1962" s="1"/>
      <c r="DT1962" s="1"/>
      <c r="DU1962" s="1"/>
      <c r="DV1962" s="1"/>
      <c r="DW1962" s="1"/>
    </row>
    <row r="1963" spans="1:127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4"/>
      <c r="DR1963" s="1"/>
      <c r="DS1963" s="1"/>
      <c r="DT1963" s="1"/>
      <c r="DU1963" s="1"/>
      <c r="DV1963" s="1"/>
      <c r="DW1963" s="1"/>
    </row>
    <row r="1964" spans="1:127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4"/>
      <c r="DR1964" s="1"/>
      <c r="DS1964" s="1"/>
      <c r="DT1964" s="1"/>
      <c r="DU1964" s="1"/>
      <c r="DV1964" s="1"/>
      <c r="DW1964" s="1"/>
    </row>
    <row r="1965" spans="1:127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4"/>
      <c r="DR1965" s="1"/>
      <c r="DS1965" s="1"/>
      <c r="DT1965" s="1"/>
      <c r="DU1965" s="1"/>
      <c r="DV1965" s="1"/>
      <c r="DW1965" s="1"/>
    </row>
    <row r="1966" spans="1:127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4"/>
      <c r="DR1966" s="1"/>
      <c r="DS1966" s="1"/>
      <c r="DT1966" s="1"/>
      <c r="DU1966" s="1"/>
      <c r="DV1966" s="1"/>
      <c r="DW1966" s="1"/>
    </row>
    <row r="1967" spans="1:127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4"/>
      <c r="DR1967" s="1"/>
      <c r="DS1967" s="1"/>
      <c r="DT1967" s="1"/>
      <c r="DU1967" s="1"/>
      <c r="DV1967" s="1"/>
      <c r="DW1967" s="1"/>
    </row>
    <row r="1968" spans="1:127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4"/>
      <c r="DR1968" s="1"/>
      <c r="DS1968" s="1"/>
      <c r="DT1968" s="1"/>
      <c r="DU1968" s="1"/>
      <c r="DV1968" s="1"/>
      <c r="DW1968" s="1"/>
    </row>
    <row r="1969" spans="1:127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4"/>
      <c r="DR1969" s="1"/>
      <c r="DS1969" s="1"/>
      <c r="DT1969" s="1"/>
      <c r="DU1969" s="1"/>
      <c r="DV1969" s="1"/>
      <c r="DW1969" s="1"/>
    </row>
    <row r="1970" spans="1:127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4"/>
      <c r="DR1970" s="1"/>
      <c r="DS1970" s="1"/>
      <c r="DT1970" s="1"/>
      <c r="DU1970" s="1"/>
      <c r="DV1970" s="1"/>
      <c r="DW1970" s="1"/>
    </row>
    <row r="1971" spans="1:127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4"/>
      <c r="DR1971" s="1"/>
      <c r="DS1971" s="1"/>
      <c r="DT1971" s="1"/>
      <c r="DU1971" s="1"/>
      <c r="DV1971" s="1"/>
      <c r="DW1971" s="1"/>
    </row>
    <row r="1972" spans="1:127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4"/>
      <c r="DR1972" s="1"/>
      <c r="DS1972" s="1"/>
      <c r="DT1972" s="1"/>
      <c r="DU1972" s="1"/>
      <c r="DV1972" s="1"/>
      <c r="DW1972" s="1"/>
    </row>
    <row r="1973" spans="1:127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4"/>
      <c r="DR1973" s="1"/>
      <c r="DS1973" s="1"/>
      <c r="DT1973" s="1"/>
      <c r="DU1973" s="1"/>
      <c r="DV1973" s="1"/>
      <c r="DW1973" s="1"/>
    </row>
    <row r="1974" spans="1:127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4"/>
      <c r="DR1974" s="1"/>
      <c r="DS1974" s="1"/>
      <c r="DT1974" s="1"/>
      <c r="DU1974" s="1"/>
      <c r="DV1974" s="1"/>
      <c r="DW1974" s="1"/>
    </row>
    <row r="1975" spans="1:127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4"/>
      <c r="DR1975" s="1"/>
      <c r="DS1975" s="1"/>
      <c r="DT1975" s="1"/>
      <c r="DU1975" s="1"/>
      <c r="DV1975" s="1"/>
      <c r="DW1975" s="1"/>
    </row>
    <row r="1976" spans="1:127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4"/>
      <c r="DR1976" s="1"/>
      <c r="DS1976" s="1"/>
      <c r="DT1976" s="1"/>
      <c r="DU1976" s="1"/>
      <c r="DV1976" s="1"/>
      <c r="DW1976" s="1"/>
    </row>
    <row r="1977" spans="1:127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4"/>
      <c r="DR1977" s="1"/>
      <c r="DS1977" s="1"/>
      <c r="DT1977" s="1"/>
      <c r="DU1977" s="1"/>
      <c r="DV1977" s="1"/>
      <c r="DW1977" s="1"/>
    </row>
    <row r="1978" spans="1:127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4"/>
      <c r="DR1978" s="1"/>
      <c r="DS1978" s="1"/>
      <c r="DT1978" s="1"/>
      <c r="DU1978" s="1"/>
      <c r="DV1978" s="1"/>
      <c r="DW1978" s="1"/>
    </row>
    <row r="1979" spans="1:127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4"/>
      <c r="DR1979" s="1"/>
      <c r="DS1979" s="1"/>
      <c r="DT1979" s="1"/>
      <c r="DU1979" s="1"/>
      <c r="DV1979" s="1"/>
      <c r="DW1979" s="1"/>
    </row>
    <row r="1980" spans="1:127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4"/>
      <c r="DR1980" s="1"/>
      <c r="DS1980" s="1"/>
      <c r="DT1980" s="1"/>
      <c r="DU1980" s="1"/>
      <c r="DV1980" s="1"/>
      <c r="DW1980" s="1"/>
    </row>
    <row r="1981" spans="1:127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4"/>
      <c r="DR1981" s="1"/>
      <c r="DS1981" s="1"/>
      <c r="DT1981" s="1"/>
      <c r="DU1981" s="1"/>
      <c r="DV1981" s="1"/>
      <c r="DW1981" s="1"/>
    </row>
    <row r="1982" spans="1:127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4"/>
      <c r="DR1982" s="1"/>
      <c r="DS1982" s="1"/>
      <c r="DT1982" s="1"/>
      <c r="DU1982" s="1"/>
      <c r="DV1982" s="1"/>
      <c r="DW1982" s="1"/>
    </row>
    <row r="1983" spans="1:127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4"/>
      <c r="DR1983" s="1"/>
      <c r="DS1983" s="1"/>
      <c r="DT1983" s="1"/>
      <c r="DU1983" s="1"/>
      <c r="DV1983" s="1"/>
      <c r="DW1983" s="1"/>
    </row>
    <row r="1984" spans="1:127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4"/>
      <c r="DR1984" s="1"/>
      <c r="DS1984" s="1"/>
      <c r="DT1984" s="1"/>
      <c r="DU1984" s="1"/>
      <c r="DV1984" s="1"/>
      <c r="DW1984" s="1"/>
    </row>
    <row r="1985" spans="1:127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4"/>
      <c r="DR1985" s="1"/>
      <c r="DS1985" s="1"/>
      <c r="DT1985" s="1"/>
      <c r="DU1985" s="1"/>
      <c r="DV1985" s="1"/>
      <c r="DW1985" s="1"/>
    </row>
    <row r="1986" spans="1:127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4"/>
      <c r="DR1986" s="1"/>
      <c r="DS1986" s="1"/>
      <c r="DT1986" s="1"/>
      <c r="DU1986" s="1"/>
      <c r="DV1986" s="1"/>
      <c r="DW1986" s="1"/>
    </row>
    <row r="1987" spans="1:127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4"/>
      <c r="DR1987" s="1"/>
      <c r="DS1987" s="1"/>
      <c r="DT1987" s="1"/>
      <c r="DU1987" s="1"/>
      <c r="DV1987" s="1"/>
      <c r="DW1987" s="1"/>
    </row>
    <row r="1988" spans="1:127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4"/>
      <c r="DR1988" s="1"/>
      <c r="DS1988" s="1"/>
      <c r="DT1988" s="1"/>
      <c r="DU1988" s="1"/>
      <c r="DV1988" s="1"/>
      <c r="DW1988" s="1"/>
    </row>
    <row r="1989" spans="1:127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4"/>
      <c r="DR1989" s="1"/>
      <c r="DS1989" s="1"/>
      <c r="DT1989" s="1"/>
      <c r="DU1989" s="1"/>
      <c r="DV1989" s="1"/>
      <c r="DW1989" s="1"/>
    </row>
    <row r="1990" spans="1:127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4"/>
      <c r="DR1990" s="1"/>
      <c r="DS1990" s="1"/>
      <c r="DT1990" s="1"/>
      <c r="DU1990" s="1"/>
      <c r="DV1990" s="1"/>
      <c r="DW1990" s="1"/>
    </row>
    <row r="1991" spans="1:127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4"/>
      <c r="DR1991" s="1"/>
      <c r="DS1991" s="1"/>
      <c r="DT1991" s="1"/>
      <c r="DU1991" s="1"/>
      <c r="DV1991" s="1"/>
      <c r="DW1991" s="1"/>
    </row>
    <row r="1992" spans="1:127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4"/>
      <c r="DR1992" s="1"/>
      <c r="DS1992" s="1"/>
      <c r="DT1992" s="1"/>
      <c r="DU1992" s="1"/>
      <c r="DV1992" s="1"/>
      <c r="DW1992" s="1"/>
    </row>
    <row r="1993" spans="1:127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4"/>
      <c r="DR1993" s="1"/>
      <c r="DS1993" s="1"/>
      <c r="DT1993" s="1"/>
      <c r="DU1993" s="1"/>
      <c r="DV1993" s="1"/>
      <c r="DW1993" s="1"/>
    </row>
    <row r="1994" spans="1:127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4"/>
      <c r="DR1994" s="1"/>
      <c r="DS1994" s="1"/>
      <c r="DT1994" s="1"/>
      <c r="DU1994" s="1"/>
      <c r="DV1994" s="1"/>
      <c r="DW1994" s="1"/>
    </row>
    <row r="1995" spans="1:127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4"/>
      <c r="DR1995" s="1"/>
      <c r="DS1995" s="1"/>
      <c r="DT1995" s="1"/>
      <c r="DU1995" s="1"/>
      <c r="DV1995" s="1"/>
      <c r="DW1995" s="1"/>
    </row>
    <row r="1996" spans="1:127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4"/>
      <c r="DR1996" s="1"/>
      <c r="DS1996" s="1"/>
      <c r="DT1996" s="1"/>
      <c r="DU1996" s="1"/>
      <c r="DV1996" s="1"/>
      <c r="DW1996" s="1"/>
    </row>
    <row r="1997" spans="1:127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4"/>
      <c r="DR1997" s="1"/>
      <c r="DS1997" s="1"/>
      <c r="DT1997" s="1"/>
      <c r="DU1997" s="1"/>
      <c r="DV1997" s="1"/>
      <c r="DW1997" s="1"/>
    </row>
    <row r="1998" spans="1:127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4"/>
      <c r="DR1998" s="1"/>
      <c r="DS1998" s="1"/>
      <c r="DT1998" s="1"/>
      <c r="DU1998" s="1"/>
      <c r="DV1998" s="1"/>
      <c r="DW1998" s="1"/>
    </row>
    <row r="1999" spans="1:127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4"/>
      <c r="DR1999" s="1"/>
      <c r="DS1999" s="1"/>
      <c r="DT1999" s="1"/>
      <c r="DU1999" s="1"/>
      <c r="DV1999" s="1"/>
      <c r="DW1999" s="1"/>
    </row>
    <row r="2000" spans="1:127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4"/>
      <c r="DR2000" s="1"/>
      <c r="DS2000" s="1"/>
      <c r="DT2000" s="1"/>
      <c r="DU2000" s="1"/>
      <c r="DV2000" s="1"/>
      <c r="DW2000" s="1"/>
    </row>
    <row r="2001" spans="1:127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4"/>
      <c r="DR2001" s="1"/>
      <c r="DS2001" s="1"/>
      <c r="DT2001" s="1"/>
      <c r="DU2001" s="1"/>
      <c r="DV2001" s="1"/>
      <c r="DW2001" s="1"/>
    </row>
    <row r="2002" spans="1:127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4"/>
      <c r="DR2002" s="1"/>
      <c r="DS2002" s="1"/>
      <c r="DT2002" s="1"/>
      <c r="DU2002" s="1"/>
      <c r="DV2002" s="1"/>
      <c r="DW2002" s="1"/>
    </row>
    <row r="2003" spans="1:127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4"/>
      <c r="DR2003" s="1"/>
      <c r="DS2003" s="1"/>
      <c r="DT2003" s="1"/>
      <c r="DU2003" s="1"/>
      <c r="DV2003" s="1"/>
      <c r="DW2003" s="1"/>
    </row>
    <row r="2004" spans="1:127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4"/>
      <c r="DR2004" s="1"/>
      <c r="DS2004" s="1"/>
      <c r="DT2004" s="1"/>
      <c r="DU2004" s="1"/>
      <c r="DV2004" s="1"/>
      <c r="DW2004" s="1"/>
    </row>
    <row r="2005" spans="1:127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4"/>
      <c r="DR2005" s="1"/>
      <c r="DS2005" s="1"/>
      <c r="DT2005" s="1"/>
      <c r="DU2005" s="1"/>
      <c r="DV2005" s="1"/>
      <c r="DW2005" s="1"/>
    </row>
    <row r="2006" spans="1:127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4"/>
      <c r="DR2006" s="1"/>
      <c r="DS2006" s="1"/>
      <c r="DT2006" s="1"/>
      <c r="DU2006" s="1"/>
      <c r="DV2006" s="1"/>
      <c r="DW2006" s="1"/>
    </row>
    <row r="2007" spans="1:127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4"/>
      <c r="DR2007" s="1"/>
      <c r="DS2007" s="1"/>
      <c r="DT2007" s="1"/>
      <c r="DU2007" s="1"/>
      <c r="DV2007" s="1"/>
      <c r="DW2007" s="1"/>
    </row>
    <row r="2008" spans="1:127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4"/>
      <c r="DR2008" s="1"/>
      <c r="DS2008" s="1"/>
      <c r="DT2008" s="1"/>
      <c r="DU2008" s="1"/>
      <c r="DV2008" s="1"/>
      <c r="DW2008" s="1"/>
    </row>
    <row r="2009" spans="1:127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4"/>
      <c r="DR2009" s="1"/>
      <c r="DS2009" s="1"/>
      <c r="DT2009" s="1"/>
      <c r="DU2009" s="1"/>
      <c r="DV2009" s="1"/>
      <c r="DW2009" s="1"/>
    </row>
    <row r="2010" spans="1:127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4"/>
      <c r="DR2010" s="1"/>
      <c r="DS2010" s="1"/>
      <c r="DT2010" s="1"/>
      <c r="DU2010" s="1"/>
      <c r="DV2010" s="1"/>
      <c r="DW2010" s="1"/>
    </row>
    <row r="2011" spans="1:127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4"/>
      <c r="DR2011" s="1"/>
      <c r="DS2011" s="1"/>
      <c r="DT2011" s="1"/>
      <c r="DU2011" s="1"/>
      <c r="DV2011" s="1"/>
      <c r="DW2011" s="1"/>
    </row>
    <row r="2012" spans="1:127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4"/>
      <c r="DR2012" s="1"/>
      <c r="DS2012" s="1"/>
      <c r="DT2012" s="1"/>
      <c r="DU2012" s="1"/>
      <c r="DV2012" s="1"/>
      <c r="DW2012" s="1"/>
    </row>
    <row r="2013" spans="1:127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4"/>
      <c r="DR2013" s="1"/>
      <c r="DS2013" s="1"/>
      <c r="DT2013" s="1"/>
      <c r="DU2013" s="1"/>
      <c r="DV2013" s="1"/>
      <c r="DW2013" s="1"/>
    </row>
    <row r="2014" spans="1:127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4"/>
      <c r="DR2014" s="1"/>
      <c r="DS2014" s="1"/>
      <c r="DT2014" s="1"/>
      <c r="DU2014" s="1"/>
      <c r="DV2014" s="1"/>
      <c r="DW2014" s="1"/>
    </row>
    <row r="2015" spans="1:127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4"/>
      <c r="DR2015" s="1"/>
      <c r="DS2015" s="1"/>
      <c r="DT2015" s="1"/>
      <c r="DU2015" s="1"/>
      <c r="DV2015" s="1"/>
      <c r="DW2015" s="1"/>
    </row>
    <row r="2016" spans="1:127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4"/>
      <c r="DR2016" s="1"/>
      <c r="DS2016" s="1"/>
      <c r="DT2016" s="1"/>
      <c r="DU2016" s="1"/>
      <c r="DV2016" s="1"/>
      <c r="DW2016" s="1"/>
    </row>
    <row r="2017" spans="1:127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4"/>
      <c r="DR2017" s="1"/>
      <c r="DS2017" s="1"/>
      <c r="DT2017" s="1"/>
      <c r="DU2017" s="1"/>
      <c r="DV2017" s="1"/>
      <c r="DW2017" s="1"/>
    </row>
    <row r="2018" spans="1:127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4"/>
      <c r="DR2018" s="1"/>
      <c r="DS2018" s="1"/>
      <c r="DT2018" s="1"/>
      <c r="DU2018" s="1"/>
      <c r="DV2018" s="1"/>
      <c r="DW2018" s="1"/>
    </row>
    <row r="2019" spans="1:127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4"/>
      <c r="DR2019" s="1"/>
      <c r="DS2019" s="1"/>
      <c r="DT2019" s="1"/>
      <c r="DU2019" s="1"/>
      <c r="DV2019" s="1"/>
      <c r="DW2019" s="1"/>
    </row>
    <row r="2020" spans="1:127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4"/>
      <c r="DR2020" s="1"/>
      <c r="DS2020" s="1"/>
      <c r="DT2020" s="1"/>
      <c r="DU2020" s="1"/>
      <c r="DV2020" s="1"/>
      <c r="DW2020" s="1"/>
    </row>
    <row r="2021" spans="1:127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4"/>
      <c r="DR2021" s="1"/>
      <c r="DS2021" s="1"/>
      <c r="DT2021" s="1"/>
      <c r="DU2021" s="1"/>
      <c r="DV2021" s="1"/>
      <c r="DW2021" s="1"/>
    </row>
    <row r="2022" spans="1:127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4"/>
      <c r="DR2022" s="1"/>
      <c r="DS2022" s="1"/>
      <c r="DT2022" s="1"/>
      <c r="DU2022" s="1"/>
      <c r="DV2022" s="1"/>
      <c r="DW2022" s="1"/>
    </row>
    <row r="2023" spans="1:127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4"/>
      <c r="DR2023" s="1"/>
      <c r="DS2023" s="1"/>
      <c r="DT2023" s="1"/>
      <c r="DU2023" s="1"/>
      <c r="DV2023" s="1"/>
      <c r="DW2023" s="1"/>
    </row>
    <row r="2024" spans="1:127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4"/>
      <c r="DR2024" s="1"/>
      <c r="DS2024" s="1"/>
      <c r="DT2024" s="1"/>
      <c r="DU2024" s="1"/>
      <c r="DV2024" s="1"/>
      <c r="DW2024" s="1"/>
    </row>
    <row r="2025" spans="1:127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4"/>
      <c r="DR2025" s="1"/>
      <c r="DS2025" s="1"/>
      <c r="DT2025" s="1"/>
      <c r="DU2025" s="1"/>
      <c r="DV2025" s="1"/>
      <c r="DW2025" s="1"/>
    </row>
    <row r="2026" spans="1:127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4"/>
      <c r="DR2026" s="1"/>
      <c r="DS2026" s="1"/>
      <c r="DT2026" s="1"/>
      <c r="DU2026" s="1"/>
      <c r="DV2026" s="1"/>
      <c r="DW2026" s="1"/>
    </row>
    <row r="2027" spans="1:127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4"/>
      <c r="DR2027" s="1"/>
      <c r="DS2027" s="1"/>
      <c r="DT2027" s="1"/>
      <c r="DU2027" s="1"/>
      <c r="DV2027" s="1"/>
      <c r="DW2027" s="1"/>
    </row>
    <row r="2028" spans="1:127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4"/>
      <c r="DR2028" s="1"/>
      <c r="DS2028" s="1"/>
      <c r="DT2028" s="1"/>
      <c r="DU2028" s="1"/>
      <c r="DV2028" s="1"/>
      <c r="DW2028" s="1"/>
    </row>
    <row r="2029" spans="1:127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4"/>
      <c r="DR2029" s="1"/>
      <c r="DS2029" s="1"/>
      <c r="DT2029" s="1"/>
      <c r="DU2029" s="1"/>
      <c r="DV2029" s="1"/>
      <c r="DW2029" s="1"/>
    </row>
    <row r="2030" spans="1:127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4"/>
      <c r="DR2030" s="1"/>
      <c r="DS2030" s="1"/>
      <c r="DT2030" s="1"/>
      <c r="DU2030" s="1"/>
      <c r="DV2030" s="1"/>
      <c r="DW2030" s="1"/>
    </row>
    <row r="2031" spans="1:127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4"/>
      <c r="DR2031" s="1"/>
      <c r="DS2031" s="1"/>
      <c r="DT2031" s="1"/>
      <c r="DU2031" s="1"/>
      <c r="DV2031" s="1"/>
      <c r="DW2031" s="1"/>
    </row>
    <row r="2032" spans="1:127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4"/>
      <c r="DR2032" s="1"/>
      <c r="DS2032" s="1"/>
      <c r="DT2032" s="1"/>
      <c r="DU2032" s="1"/>
      <c r="DV2032" s="1"/>
      <c r="DW2032" s="1"/>
    </row>
    <row r="2033" spans="1:127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4"/>
      <c r="DR2033" s="1"/>
      <c r="DS2033" s="1"/>
      <c r="DT2033" s="1"/>
      <c r="DU2033" s="1"/>
      <c r="DV2033" s="1"/>
      <c r="DW2033" s="1"/>
    </row>
    <row r="2034" spans="1:127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4"/>
      <c r="DR2034" s="1"/>
      <c r="DS2034" s="1"/>
      <c r="DT2034" s="1"/>
      <c r="DU2034" s="1"/>
      <c r="DV2034" s="1"/>
      <c r="DW2034" s="1"/>
    </row>
    <row r="2035" spans="1:127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4"/>
      <c r="DR2035" s="1"/>
      <c r="DS2035" s="1"/>
      <c r="DT2035" s="1"/>
      <c r="DU2035" s="1"/>
      <c r="DV2035" s="1"/>
      <c r="DW2035" s="1"/>
    </row>
    <row r="2036" spans="1:127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4"/>
      <c r="DR2036" s="1"/>
      <c r="DS2036" s="1"/>
      <c r="DT2036" s="1"/>
      <c r="DU2036" s="1"/>
      <c r="DV2036" s="1"/>
      <c r="DW2036" s="1"/>
    </row>
    <row r="2037" spans="1:127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4"/>
      <c r="DR2037" s="1"/>
      <c r="DS2037" s="1"/>
      <c r="DT2037" s="1"/>
      <c r="DU2037" s="1"/>
      <c r="DV2037" s="1"/>
      <c r="DW2037" s="1"/>
    </row>
    <row r="2038" spans="1:127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4"/>
      <c r="DR2038" s="1"/>
      <c r="DS2038" s="1"/>
      <c r="DT2038" s="1"/>
      <c r="DU2038" s="1"/>
      <c r="DV2038" s="1"/>
      <c r="DW2038" s="1"/>
    </row>
    <row r="2039" spans="1:127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4"/>
      <c r="DR2039" s="1"/>
      <c r="DS2039" s="1"/>
      <c r="DT2039" s="1"/>
      <c r="DU2039" s="1"/>
      <c r="DV2039" s="1"/>
      <c r="DW2039" s="1"/>
    </row>
    <row r="2040" spans="1:127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4"/>
      <c r="DR2040" s="1"/>
      <c r="DS2040" s="1"/>
      <c r="DT2040" s="1"/>
      <c r="DU2040" s="1"/>
      <c r="DV2040" s="1"/>
      <c r="DW2040" s="1"/>
    </row>
    <row r="2041" spans="1:127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4"/>
      <c r="DR2041" s="1"/>
      <c r="DS2041" s="1"/>
      <c r="DT2041" s="1"/>
      <c r="DU2041" s="1"/>
      <c r="DV2041" s="1"/>
      <c r="DW2041" s="1"/>
    </row>
    <row r="2042" spans="1:127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4"/>
      <c r="DR2042" s="1"/>
      <c r="DS2042" s="1"/>
      <c r="DT2042" s="1"/>
      <c r="DU2042" s="1"/>
      <c r="DV2042" s="1"/>
      <c r="DW2042" s="1"/>
    </row>
    <row r="2043" spans="1:127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4"/>
      <c r="DR2043" s="1"/>
      <c r="DS2043" s="1"/>
      <c r="DT2043" s="1"/>
      <c r="DU2043" s="1"/>
      <c r="DV2043" s="1"/>
      <c r="DW2043" s="1"/>
    </row>
    <row r="2044" spans="1:127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4"/>
      <c r="DR2044" s="1"/>
      <c r="DS2044" s="1"/>
      <c r="DT2044" s="1"/>
      <c r="DU2044" s="1"/>
      <c r="DV2044" s="1"/>
      <c r="DW2044" s="1"/>
    </row>
    <row r="2045" spans="1:127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4"/>
      <c r="DR2045" s="1"/>
      <c r="DS2045" s="1"/>
      <c r="DT2045" s="1"/>
      <c r="DU2045" s="1"/>
      <c r="DV2045" s="1"/>
      <c r="DW2045" s="1"/>
    </row>
    <row r="2046" spans="1:127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4"/>
      <c r="DR2046" s="1"/>
      <c r="DS2046" s="1"/>
      <c r="DT2046" s="1"/>
      <c r="DU2046" s="1"/>
      <c r="DV2046" s="1"/>
      <c r="DW2046" s="1"/>
    </row>
    <row r="2047" spans="1:127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4"/>
      <c r="DR2047" s="1"/>
      <c r="DS2047" s="1"/>
      <c r="DT2047" s="1"/>
      <c r="DU2047" s="1"/>
      <c r="DV2047" s="1"/>
      <c r="DW2047" s="1"/>
    </row>
    <row r="2048" spans="1:127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4"/>
      <c r="DR2048" s="1"/>
      <c r="DS2048" s="1"/>
      <c r="DT2048" s="1"/>
      <c r="DU2048" s="1"/>
      <c r="DV2048" s="1"/>
      <c r="DW2048" s="1"/>
    </row>
    <row r="2049" spans="1:127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4"/>
      <c r="DR2049" s="1"/>
      <c r="DS2049" s="1"/>
      <c r="DT2049" s="1"/>
      <c r="DU2049" s="1"/>
      <c r="DV2049" s="1"/>
      <c r="DW2049" s="1"/>
    </row>
    <row r="2050" spans="1:127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4"/>
      <c r="DR2050" s="1"/>
      <c r="DS2050" s="1"/>
      <c r="DT2050" s="1"/>
      <c r="DU2050" s="1"/>
      <c r="DV2050" s="1"/>
      <c r="DW2050" s="1"/>
    </row>
    <row r="2051" spans="1:127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4"/>
      <c r="DR2051" s="1"/>
      <c r="DS2051" s="1"/>
      <c r="DT2051" s="1"/>
      <c r="DU2051" s="1"/>
      <c r="DV2051" s="1"/>
      <c r="DW2051" s="1"/>
    </row>
    <row r="2052" spans="1:127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4"/>
      <c r="DR2052" s="1"/>
      <c r="DS2052" s="1"/>
      <c r="DT2052" s="1"/>
      <c r="DU2052" s="1"/>
      <c r="DV2052" s="1"/>
      <c r="DW2052" s="1"/>
    </row>
    <row r="2053" spans="1:127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4"/>
      <c r="DR2053" s="1"/>
      <c r="DS2053" s="1"/>
      <c r="DT2053" s="1"/>
      <c r="DU2053" s="1"/>
      <c r="DV2053" s="1"/>
      <c r="DW2053" s="1"/>
    </row>
    <row r="2054" spans="1:127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4"/>
      <c r="DR2054" s="1"/>
      <c r="DS2054" s="1"/>
      <c r="DT2054" s="1"/>
      <c r="DU2054" s="1"/>
      <c r="DV2054" s="1"/>
      <c r="DW2054" s="1"/>
    </row>
    <row r="2055" spans="1:127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4"/>
      <c r="DR2055" s="1"/>
      <c r="DS2055" s="1"/>
      <c r="DT2055" s="1"/>
      <c r="DU2055" s="1"/>
      <c r="DV2055" s="1"/>
      <c r="DW2055" s="1"/>
    </row>
    <row r="2056" spans="1:127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4"/>
      <c r="DR2056" s="1"/>
      <c r="DS2056" s="1"/>
      <c r="DT2056" s="1"/>
      <c r="DU2056" s="1"/>
      <c r="DV2056" s="1"/>
      <c r="DW2056" s="1"/>
    </row>
    <row r="2057" spans="1:127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4"/>
      <c r="DR2057" s="1"/>
      <c r="DS2057" s="1"/>
      <c r="DT2057" s="1"/>
      <c r="DU2057" s="1"/>
      <c r="DV2057" s="1"/>
      <c r="DW2057" s="1"/>
    </row>
    <row r="2058" spans="1:127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4"/>
      <c r="DR2058" s="1"/>
      <c r="DS2058" s="1"/>
      <c r="DT2058" s="1"/>
      <c r="DU2058" s="1"/>
      <c r="DV2058" s="1"/>
      <c r="DW2058" s="1"/>
    </row>
    <row r="2059" spans="1:127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4"/>
      <c r="DR2059" s="1"/>
      <c r="DS2059" s="1"/>
      <c r="DT2059" s="1"/>
      <c r="DU2059" s="1"/>
      <c r="DV2059" s="1"/>
      <c r="DW2059" s="1"/>
    </row>
    <row r="2060" spans="1:127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4"/>
      <c r="DR2060" s="1"/>
      <c r="DS2060" s="1"/>
      <c r="DT2060" s="1"/>
      <c r="DU2060" s="1"/>
      <c r="DV2060" s="1"/>
      <c r="DW2060" s="1"/>
    </row>
    <row r="2061" spans="1:127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4"/>
      <c r="DR2061" s="1"/>
      <c r="DS2061" s="1"/>
      <c r="DT2061" s="1"/>
      <c r="DU2061" s="1"/>
      <c r="DV2061" s="1"/>
      <c r="DW2061" s="1"/>
    </row>
    <row r="2062" spans="1:127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4"/>
      <c r="DR2062" s="1"/>
      <c r="DS2062" s="1"/>
      <c r="DT2062" s="1"/>
      <c r="DU2062" s="1"/>
      <c r="DV2062" s="1"/>
      <c r="DW2062" s="1"/>
    </row>
    <row r="2063" spans="1:127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4"/>
      <c r="DR2063" s="1"/>
      <c r="DS2063" s="1"/>
      <c r="DT2063" s="1"/>
      <c r="DU2063" s="1"/>
      <c r="DV2063" s="1"/>
      <c r="DW2063" s="1"/>
    </row>
    <row r="2064" spans="1:127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4"/>
      <c r="DR2064" s="1"/>
      <c r="DS2064" s="1"/>
      <c r="DT2064" s="1"/>
      <c r="DU2064" s="1"/>
      <c r="DV2064" s="1"/>
      <c r="DW2064" s="1"/>
    </row>
    <row r="2065" spans="1:127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4"/>
      <c r="DR2065" s="1"/>
      <c r="DS2065" s="1"/>
      <c r="DT2065" s="1"/>
      <c r="DU2065" s="1"/>
      <c r="DV2065" s="1"/>
      <c r="DW2065" s="1"/>
    </row>
    <row r="2066" spans="1:127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4"/>
      <c r="DR2066" s="1"/>
      <c r="DS2066" s="1"/>
      <c r="DT2066" s="1"/>
      <c r="DU2066" s="1"/>
      <c r="DV2066" s="1"/>
      <c r="DW2066" s="1"/>
    </row>
    <row r="2067" spans="1:127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4"/>
      <c r="DR2067" s="1"/>
      <c r="DS2067" s="1"/>
      <c r="DT2067" s="1"/>
      <c r="DU2067" s="1"/>
      <c r="DV2067" s="1"/>
      <c r="DW2067" s="1"/>
    </row>
    <row r="2068" spans="1:127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4"/>
      <c r="DR2068" s="1"/>
      <c r="DS2068" s="1"/>
      <c r="DT2068" s="1"/>
      <c r="DU2068" s="1"/>
      <c r="DV2068" s="1"/>
      <c r="DW2068" s="1"/>
    </row>
    <row r="2069" spans="1:127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4"/>
      <c r="DR2069" s="1"/>
      <c r="DS2069" s="1"/>
      <c r="DT2069" s="1"/>
      <c r="DU2069" s="1"/>
      <c r="DV2069" s="1"/>
      <c r="DW2069" s="1"/>
    </row>
    <row r="2070" spans="1:127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4"/>
      <c r="DR2070" s="1"/>
      <c r="DS2070" s="1"/>
      <c r="DT2070" s="1"/>
      <c r="DU2070" s="1"/>
      <c r="DV2070" s="1"/>
      <c r="DW2070" s="1"/>
    </row>
    <row r="2071" spans="1:127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4"/>
      <c r="DR2071" s="1"/>
      <c r="DS2071" s="1"/>
      <c r="DT2071" s="1"/>
      <c r="DU2071" s="1"/>
      <c r="DV2071" s="1"/>
      <c r="DW2071" s="1"/>
    </row>
    <row r="2072" spans="1:127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4"/>
      <c r="DR2072" s="1"/>
      <c r="DS2072" s="1"/>
      <c r="DT2072" s="1"/>
      <c r="DU2072" s="1"/>
      <c r="DV2072" s="1"/>
      <c r="DW2072" s="1"/>
    </row>
    <row r="2073" spans="1:127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4"/>
      <c r="DR2073" s="1"/>
      <c r="DS2073" s="1"/>
      <c r="DT2073" s="1"/>
      <c r="DU2073" s="1"/>
      <c r="DV2073" s="1"/>
      <c r="DW2073" s="1"/>
    </row>
    <row r="2074" spans="1:127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4"/>
      <c r="DR2074" s="1"/>
      <c r="DS2074" s="1"/>
      <c r="DT2074" s="1"/>
      <c r="DU2074" s="1"/>
      <c r="DV2074" s="1"/>
      <c r="DW2074" s="1"/>
    </row>
    <row r="2075" spans="1:127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4"/>
      <c r="DR2075" s="1"/>
      <c r="DS2075" s="1"/>
      <c r="DT2075" s="1"/>
      <c r="DU2075" s="1"/>
      <c r="DV2075" s="1"/>
      <c r="DW2075" s="1"/>
    </row>
    <row r="2076" spans="1:127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4"/>
      <c r="DR2076" s="1"/>
      <c r="DS2076" s="1"/>
      <c r="DT2076" s="1"/>
      <c r="DU2076" s="1"/>
      <c r="DV2076" s="1"/>
      <c r="DW2076" s="1"/>
    </row>
    <row r="2077" spans="1:127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4"/>
      <c r="DR2077" s="1"/>
      <c r="DS2077" s="1"/>
      <c r="DT2077" s="1"/>
      <c r="DU2077" s="1"/>
      <c r="DV2077" s="1"/>
      <c r="DW2077" s="1"/>
    </row>
    <row r="2078" spans="1:127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4"/>
      <c r="DR2078" s="1"/>
      <c r="DS2078" s="1"/>
      <c r="DT2078" s="1"/>
      <c r="DU2078" s="1"/>
      <c r="DV2078" s="1"/>
      <c r="DW2078" s="1"/>
    </row>
    <row r="2079" spans="1:127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4"/>
      <c r="DR2079" s="1"/>
      <c r="DS2079" s="1"/>
      <c r="DT2079" s="1"/>
      <c r="DU2079" s="1"/>
      <c r="DV2079" s="1"/>
      <c r="DW2079" s="1"/>
    </row>
    <row r="2080" spans="1:127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4"/>
      <c r="DR2080" s="1"/>
      <c r="DS2080" s="1"/>
      <c r="DT2080" s="1"/>
      <c r="DU2080" s="1"/>
      <c r="DV2080" s="1"/>
      <c r="DW2080" s="1"/>
    </row>
    <row r="2081" spans="1:127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4"/>
      <c r="DR2081" s="1"/>
      <c r="DS2081" s="1"/>
      <c r="DT2081" s="1"/>
      <c r="DU2081" s="1"/>
      <c r="DV2081" s="1"/>
      <c r="DW2081" s="1"/>
    </row>
    <row r="2082" spans="1:127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4"/>
      <c r="DR2082" s="1"/>
      <c r="DS2082" s="1"/>
      <c r="DT2082" s="1"/>
      <c r="DU2082" s="1"/>
      <c r="DV2082" s="1"/>
      <c r="DW2082" s="1"/>
    </row>
    <row r="2083" spans="1:127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4"/>
      <c r="DR2083" s="1"/>
      <c r="DS2083" s="1"/>
      <c r="DT2083" s="1"/>
      <c r="DU2083" s="1"/>
      <c r="DV2083" s="1"/>
      <c r="DW2083" s="1"/>
    </row>
    <row r="2084" spans="1:127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4"/>
      <c r="DR2084" s="1"/>
      <c r="DS2084" s="1"/>
      <c r="DT2084" s="1"/>
      <c r="DU2084" s="1"/>
      <c r="DV2084" s="1"/>
      <c r="DW2084" s="1"/>
    </row>
    <row r="2085" spans="1:127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4"/>
      <c r="DR2085" s="1"/>
      <c r="DS2085" s="1"/>
      <c r="DT2085" s="1"/>
      <c r="DU2085" s="1"/>
      <c r="DV2085" s="1"/>
      <c r="DW2085" s="1"/>
    </row>
    <row r="2086" spans="1:127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4"/>
      <c r="DR2086" s="1"/>
      <c r="DS2086" s="1"/>
      <c r="DT2086" s="1"/>
      <c r="DU2086" s="1"/>
      <c r="DV2086" s="1"/>
      <c r="DW2086" s="1"/>
    </row>
    <row r="2087" spans="1:127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4"/>
      <c r="DR2087" s="1"/>
      <c r="DS2087" s="1"/>
      <c r="DT2087" s="1"/>
      <c r="DU2087" s="1"/>
      <c r="DV2087" s="1"/>
      <c r="DW2087" s="1"/>
    </row>
    <row r="2088" spans="1:127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4"/>
      <c r="DR2088" s="1"/>
      <c r="DS2088" s="1"/>
      <c r="DT2088" s="1"/>
      <c r="DU2088" s="1"/>
      <c r="DV2088" s="1"/>
      <c r="DW2088" s="1"/>
    </row>
    <row r="2089" spans="1:127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4"/>
      <c r="DR2089" s="1"/>
      <c r="DS2089" s="1"/>
      <c r="DT2089" s="1"/>
      <c r="DU2089" s="1"/>
      <c r="DV2089" s="1"/>
      <c r="DW2089" s="1"/>
    </row>
    <row r="2090" spans="1:127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4"/>
      <c r="DR2090" s="1"/>
      <c r="DS2090" s="1"/>
      <c r="DT2090" s="1"/>
      <c r="DU2090" s="1"/>
      <c r="DV2090" s="1"/>
      <c r="DW2090" s="1"/>
    </row>
    <row r="2091" spans="1:127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4"/>
      <c r="DR2091" s="1"/>
      <c r="DS2091" s="1"/>
      <c r="DT2091" s="1"/>
      <c r="DU2091" s="1"/>
      <c r="DV2091" s="1"/>
      <c r="DW2091" s="1"/>
    </row>
    <row r="2092" spans="1:127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4"/>
      <c r="DR2092" s="1"/>
      <c r="DS2092" s="1"/>
      <c r="DT2092" s="1"/>
      <c r="DU2092" s="1"/>
      <c r="DV2092" s="1"/>
      <c r="DW2092" s="1"/>
    </row>
    <row r="2093" spans="1:127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4"/>
      <c r="DR2093" s="1"/>
      <c r="DS2093" s="1"/>
      <c r="DT2093" s="1"/>
      <c r="DU2093" s="1"/>
      <c r="DV2093" s="1"/>
      <c r="DW2093" s="1"/>
    </row>
    <row r="2094" spans="1:127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4"/>
      <c r="DR2094" s="1"/>
      <c r="DS2094" s="1"/>
      <c r="DT2094" s="1"/>
      <c r="DU2094" s="1"/>
      <c r="DV2094" s="1"/>
      <c r="DW2094" s="1"/>
    </row>
    <row r="2095" spans="1:127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4"/>
      <c r="DR2095" s="1"/>
      <c r="DS2095" s="1"/>
      <c r="DT2095" s="1"/>
      <c r="DU2095" s="1"/>
      <c r="DV2095" s="1"/>
      <c r="DW2095" s="1"/>
    </row>
    <row r="2096" spans="1:127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4"/>
      <c r="DR2096" s="1"/>
      <c r="DS2096" s="1"/>
      <c r="DT2096" s="1"/>
      <c r="DU2096" s="1"/>
      <c r="DV2096" s="1"/>
      <c r="DW2096" s="1"/>
    </row>
    <row r="2097" spans="1:127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4"/>
      <c r="DR2097" s="1"/>
      <c r="DS2097" s="1"/>
      <c r="DT2097" s="1"/>
      <c r="DU2097" s="1"/>
      <c r="DV2097" s="1"/>
      <c r="DW2097" s="1"/>
    </row>
    <row r="2098" spans="1:127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4"/>
      <c r="DR2098" s="1"/>
      <c r="DS2098" s="1"/>
      <c r="DT2098" s="1"/>
      <c r="DU2098" s="1"/>
      <c r="DV2098" s="1"/>
      <c r="DW2098" s="1"/>
    </row>
    <row r="2099" spans="1:127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4"/>
      <c r="DR2099" s="1"/>
      <c r="DS2099" s="1"/>
      <c r="DT2099" s="1"/>
      <c r="DU2099" s="1"/>
      <c r="DV2099" s="1"/>
      <c r="DW2099" s="1"/>
    </row>
    <row r="2100" spans="1:127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4"/>
      <c r="DR2100" s="1"/>
      <c r="DS2100" s="1"/>
      <c r="DT2100" s="1"/>
      <c r="DU2100" s="1"/>
      <c r="DV2100" s="1"/>
      <c r="DW2100" s="1"/>
    </row>
    <row r="2101" spans="1:127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4"/>
      <c r="DR2101" s="1"/>
      <c r="DS2101" s="1"/>
      <c r="DT2101" s="1"/>
      <c r="DU2101" s="1"/>
      <c r="DV2101" s="1"/>
      <c r="DW2101" s="1"/>
    </row>
    <row r="2102" spans="1:127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4"/>
      <c r="DR2102" s="1"/>
      <c r="DS2102" s="1"/>
      <c r="DT2102" s="1"/>
      <c r="DU2102" s="1"/>
      <c r="DV2102" s="1"/>
      <c r="DW2102" s="1"/>
    </row>
    <row r="2103" spans="1:127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4"/>
      <c r="DR2103" s="1"/>
      <c r="DS2103" s="1"/>
      <c r="DT2103" s="1"/>
      <c r="DU2103" s="1"/>
      <c r="DV2103" s="1"/>
      <c r="DW2103" s="1"/>
    </row>
    <row r="2104" spans="1:127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4"/>
      <c r="DR2104" s="1"/>
      <c r="DS2104" s="1"/>
      <c r="DT2104" s="1"/>
      <c r="DU2104" s="1"/>
      <c r="DV2104" s="1"/>
      <c r="DW2104" s="1"/>
    </row>
    <row r="2105" spans="1:127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4"/>
      <c r="DR2105" s="1"/>
      <c r="DS2105" s="1"/>
      <c r="DT2105" s="1"/>
      <c r="DU2105" s="1"/>
      <c r="DV2105" s="1"/>
      <c r="DW2105" s="1"/>
    </row>
    <row r="2106" spans="1:127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4"/>
      <c r="DR2106" s="1"/>
      <c r="DS2106" s="1"/>
      <c r="DT2106" s="1"/>
      <c r="DU2106" s="1"/>
      <c r="DV2106" s="1"/>
      <c r="DW2106" s="1"/>
    </row>
    <row r="2107" spans="1:127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4"/>
      <c r="DR2107" s="1"/>
      <c r="DS2107" s="1"/>
      <c r="DT2107" s="1"/>
      <c r="DU2107" s="1"/>
      <c r="DV2107" s="1"/>
      <c r="DW2107" s="1"/>
    </row>
    <row r="2108" spans="1:127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4"/>
      <c r="DR2108" s="1"/>
      <c r="DS2108" s="1"/>
      <c r="DT2108" s="1"/>
      <c r="DU2108" s="1"/>
      <c r="DV2108" s="1"/>
      <c r="DW2108" s="1"/>
    </row>
    <row r="2109" spans="1:127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4"/>
      <c r="DR2109" s="1"/>
      <c r="DS2109" s="1"/>
      <c r="DT2109" s="1"/>
      <c r="DU2109" s="1"/>
      <c r="DV2109" s="1"/>
      <c r="DW2109" s="1"/>
    </row>
    <row r="2110" spans="1:127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4"/>
      <c r="DR2110" s="1"/>
      <c r="DS2110" s="1"/>
      <c r="DT2110" s="1"/>
      <c r="DU2110" s="1"/>
      <c r="DV2110" s="1"/>
      <c r="DW2110" s="1"/>
    </row>
    <row r="2111" spans="1:127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4"/>
      <c r="DR2111" s="1"/>
      <c r="DS2111" s="1"/>
      <c r="DT2111" s="1"/>
      <c r="DU2111" s="1"/>
      <c r="DV2111" s="1"/>
      <c r="DW2111" s="1"/>
    </row>
    <row r="2112" spans="1:127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4"/>
      <c r="DR2112" s="1"/>
      <c r="DS2112" s="1"/>
      <c r="DT2112" s="1"/>
      <c r="DU2112" s="1"/>
      <c r="DV2112" s="1"/>
      <c r="DW2112" s="1"/>
    </row>
    <row r="2113" spans="1:127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4"/>
      <c r="DR2113" s="1"/>
      <c r="DS2113" s="1"/>
      <c r="DT2113" s="1"/>
      <c r="DU2113" s="1"/>
      <c r="DV2113" s="1"/>
      <c r="DW2113" s="1"/>
    </row>
    <row r="2114" spans="1:127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4"/>
      <c r="DR2114" s="1"/>
      <c r="DS2114" s="1"/>
      <c r="DT2114" s="1"/>
      <c r="DU2114" s="1"/>
      <c r="DV2114" s="1"/>
      <c r="DW2114" s="1"/>
    </row>
    <row r="2115" spans="1:127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4"/>
      <c r="DR2115" s="1"/>
      <c r="DS2115" s="1"/>
      <c r="DT2115" s="1"/>
      <c r="DU2115" s="1"/>
      <c r="DV2115" s="1"/>
      <c r="DW2115" s="1"/>
    </row>
    <row r="2116" spans="1:127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4"/>
      <c r="DR2116" s="1"/>
      <c r="DS2116" s="1"/>
      <c r="DT2116" s="1"/>
      <c r="DU2116" s="1"/>
      <c r="DV2116" s="1"/>
      <c r="DW2116" s="1"/>
    </row>
    <row r="2117" spans="1:127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4"/>
      <c r="DR2117" s="1"/>
      <c r="DS2117" s="1"/>
      <c r="DT2117" s="1"/>
      <c r="DU2117" s="1"/>
      <c r="DV2117" s="1"/>
      <c r="DW2117" s="1"/>
    </row>
    <row r="2118" spans="1:127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4"/>
      <c r="DR2118" s="1"/>
      <c r="DS2118" s="1"/>
      <c r="DT2118" s="1"/>
      <c r="DU2118" s="1"/>
      <c r="DV2118" s="1"/>
      <c r="DW2118" s="1"/>
    </row>
    <row r="2119" spans="1:127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4"/>
      <c r="DR2119" s="1"/>
      <c r="DS2119" s="1"/>
      <c r="DT2119" s="1"/>
      <c r="DU2119" s="1"/>
      <c r="DV2119" s="1"/>
      <c r="DW2119" s="1"/>
    </row>
    <row r="2120" spans="1:127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4"/>
      <c r="DR2120" s="1"/>
      <c r="DS2120" s="1"/>
      <c r="DT2120" s="1"/>
      <c r="DU2120" s="1"/>
      <c r="DV2120" s="1"/>
      <c r="DW2120" s="1"/>
    </row>
    <row r="2121" spans="1:127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4"/>
      <c r="DR2121" s="1"/>
      <c r="DS2121" s="1"/>
      <c r="DT2121" s="1"/>
      <c r="DU2121" s="1"/>
      <c r="DV2121" s="1"/>
      <c r="DW2121" s="1"/>
    </row>
    <row r="2122" spans="1:127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4"/>
      <c r="DR2122" s="1"/>
      <c r="DS2122" s="1"/>
      <c r="DT2122" s="1"/>
      <c r="DU2122" s="1"/>
      <c r="DV2122" s="1"/>
      <c r="DW2122" s="1"/>
    </row>
    <row r="2123" spans="1:127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4"/>
      <c r="DR2123" s="1"/>
      <c r="DS2123" s="1"/>
      <c r="DT2123" s="1"/>
      <c r="DU2123" s="1"/>
      <c r="DV2123" s="1"/>
      <c r="DW2123" s="1"/>
    </row>
    <row r="2124" spans="1:127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4"/>
      <c r="DR2124" s="1"/>
      <c r="DS2124" s="1"/>
      <c r="DT2124" s="1"/>
      <c r="DU2124" s="1"/>
      <c r="DV2124" s="1"/>
      <c r="DW2124" s="1"/>
    </row>
    <row r="2125" spans="1:127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4"/>
      <c r="DR2125" s="1"/>
      <c r="DS2125" s="1"/>
      <c r="DT2125" s="1"/>
      <c r="DU2125" s="1"/>
      <c r="DV2125" s="1"/>
      <c r="DW2125" s="1"/>
    </row>
    <row r="2126" spans="1:127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4"/>
      <c r="DR2126" s="1"/>
      <c r="DS2126" s="1"/>
      <c r="DT2126" s="1"/>
      <c r="DU2126" s="1"/>
      <c r="DV2126" s="1"/>
      <c r="DW2126" s="1"/>
    </row>
    <row r="2127" spans="1:127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4"/>
      <c r="DR2127" s="1"/>
      <c r="DS2127" s="1"/>
      <c r="DT2127" s="1"/>
      <c r="DU2127" s="1"/>
      <c r="DV2127" s="1"/>
      <c r="DW2127" s="1"/>
    </row>
    <row r="2128" spans="1:127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4"/>
      <c r="DR2128" s="1"/>
      <c r="DS2128" s="1"/>
      <c r="DT2128" s="1"/>
      <c r="DU2128" s="1"/>
      <c r="DV2128" s="1"/>
      <c r="DW2128" s="1"/>
    </row>
    <row r="2129" spans="1:127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4"/>
      <c r="DR2129" s="1"/>
      <c r="DS2129" s="1"/>
      <c r="DT2129" s="1"/>
      <c r="DU2129" s="1"/>
      <c r="DV2129" s="1"/>
      <c r="DW2129" s="1"/>
    </row>
    <row r="2130" spans="1:127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4"/>
      <c r="DR2130" s="1"/>
      <c r="DS2130" s="1"/>
      <c r="DT2130" s="1"/>
      <c r="DU2130" s="1"/>
      <c r="DV2130" s="1"/>
      <c r="DW2130" s="1"/>
    </row>
    <row r="2131" spans="1:127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4"/>
      <c r="DR2131" s="1"/>
      <c r="DS2131" s="1"/>
      <c r="DT2131" s="1"/>
      <c r="DU2131" s="1"/>
      <c r="DV2131" s="1"/>
      <c r="DW2131" s="1"/>
    </row>
    <row r="2132" spans="1:127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4"/>
      <c r="DR2132" s="1"/>
      <c r="DS2132" s="1"/>
      <c r="DT2132" s="1"/>
      <c r="DU2132" s="1"/>
      <c r="DV2132" s="1"/>
      <c r="DW2132" s="1"/>
    </row>
    <row r="2133" spans="1:127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4"/>
      <c r="DR2133" s="1"/>
      <c r="DS2133" s="1"/>
      <c r="DT2133" s="1"/>
      <c r="DU2133" s="1"/>
      <c r="DV2133" s="1"/>
      <c r="DW2133" s="1"/>
    </row>
    <row r="2134" spans="1:127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4"/>
      <c r="DR2134" s="1"/>
      <c r="DS2134" s="1"/>
      <c r="DT2134" s="1"/>
      <c r="DU2134" s="1"/>
      <c r="DV2134" s="1"/>
      <c r="DW2134" s="1"/>
    </row>
    <row r="2135" spans="1:127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4"/>
      <c r="DR2135" s="1"/>
      <c r="DS2135" s="1"/>
      <c r="DT2135" s="1"/>
      <c r="DU2135" s="1"/>
      <c r="DV2135" s="1"/>
      <c r="DW2135" s="1"/>
    </row>
    <row r="2136" spans="1:127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4"/>
      <c r="DR2136" s="1"/>
      <c r="DS2136" s="1"/>
      <c r="DT2136" s="1"/>
      <c r="DU2136" s="1"/>
      <c r="DV2136" s="1"/>
      <c r="DW2136" s="1"/>
    </row>
    <row r="2137" spans="1:127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4"/>
      <c r="DR2137" s="1"/>
      <c r="DS2137" s="1"/>
      <c r="DT2137" s="1"/>
      <c r="DU2137" s="1"/>
      <c r="DV2137" s="1"/>
      <c r="DW2137" s="1"/>
    </row>
    <row r="2138" spans="1:127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4"/>
      <c r="DR2138" s="1"/>
      <c r="DS2138" s="1"/>
      <c r="DT2138" s="1"/>
      <c r="DU2138" s="1"/>
      <c r="DV2138" s="1"/>
      <c r="DW2138" s="1"/>
    </row>
    <row r="2139" spans="1:127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4"/>
      <c r="DR2139" s="1"/>
      <c r="DS2139" s="1"/>
      <c r="DT2139" s="1"/>
      <c r="DU2139" s="1"/>
      <c r="DV2139" s="1"/>
      <c r="DW2139" s="1"/>
    </row>
    <row r="2140" spans="1:127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4"/>
      <c r="DR2140" s="1"/>
      <c r="DS2140" s="1"/>
      <c r="DT2140" s="1"/>
      <c r="DU2140" s="1"/>
      <c r="DV2140" s="1"/>
      <c r="DW2140" s="1"/>
    </row>
    <row r="2141" spans="1:127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4"/>
      <c r="DR2141" s="1"/>
      <c r="DS2141" s="1"/>
      <c r="DT2141" s="1"/>
      <c r="DU2141" s="1"/>
      <c r="DV2141" s="1"/>
      <c r="DW2141" s="1"/>
    </row>
    <row r="2142" spans="1:127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4"/>
      <c r="DR2142" s="1"/>
      <c r="DS2142" s="1"/>
      <c r="DT2142" s="1"/>
      <c r="DU2142" s="1"/>
      <c r="DV2142" s="1"/>
      <c r="DW2142" s="1"/>
    </row>
    <row r="2143" spans="1:127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4"/>
      <c r="DR2143" s="1"/>
      <c r="DS2143" s="1"/>
      <c r="DT2143" s="1"/>
      <c r="DU2143" s="1"/>
      <c r="DV2143" s="1"/>
      <c r="DW2143" s="1"/>
    </row>
    <row r="2144" spans="1:127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4"/>
      <c r="DR2144" s="1"/>
      <c r="DS2144" s="1"/>
      <c r="DT2144" s="1"/>
      <c r="DU2144" s="1"/>
      <c r="DV2144" s="1"/>
      <c r="DW2144" s="1"/>
    </row>
    <row r="2145" spans="1:127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4"/>
      <c r="DR2145" s="1"/>
      <c r="DS2145" s="1"/>
      <c r="DT2145" s="1"/>
      <c r="DU2145" s="1"/>
      <c r="DV2145" s="1"/>
      <c r="DW2145" s="1"/>
    </row>
    <row r="2146" spans="1:127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4"/>
      <c r="DR2146" s="1"/>
      <c r="DS2146" s="1"/>
      <c r="DT2146" s="1"/>
      <c r="DU2146" s="1"/>
      <c r="DV2146" s="1"/>
      <c r="DW2146" s="1"/>
    </row>
    <row r="2147" spans="1:127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4"/>
      <c r="DR2147" s="1"/>
      <c r="DS2147" s="1"/>
      <c r="DT2147" s="1"/>
      <c r="DU2147" s="1"/>
      <c r="DV2147" s="1"/>
      <c r="DW2147" s="1"/>
    </row>
    <row r="2148" spans="1:127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4"/>
      <c r="DR2148" s="1"/>
      <c r="DS2148" s="1"/>
      <c r="DT2148" s="1"/>
      <c r="DU2148" s="1"/>
      <c r="DV2148" s="1"/>
      <c r="DW2148" s="1"/>
    </row>
    <row r="2149" spans="1:127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4"/>
      <c r="DR2149" s="1"/>
      <c r="DS2149" s="1"/>
      <c r="DT2149" s="1"/>
      <c r="DU2149" s="1"/>
      <c r="DV2149" s="1"/>
      <c r="DW2149" s="1"/>
    </row>
    <row r="2150" spans="1:127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4"/>
      <c r="DR2150" s="1"/>
      <c r="DS2150" s="1"/>
      <c r="DT2150" s="1"/>
      <c r="DU2150" s="1"/>
      <c r="DV2150" s="1"/>
      <c r="DW2150" s="1"/>
    </row>
    <row r="2151" spans="1:127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4"/>
      <c r="DR2151" s="1"/>
      <c r="DS2151" s="1"/>
      <c r="DT2151" s="1"/>
      <c r="DU2151" s="1"/>
      <c r="DV2151" s="1"/>
      <c r="DW2151" s="1"/>
    </row>
    <row r="2152" spans="1:127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4"/>
      <c r="DR2152" s="1"/>
      <c r="DS2152" s="1"/>
      <c r="DT2152" s="1"/>
      <c r="DU2152" s="1"/>
      <c r="DV2152" s="1"/>
      <c r="DW2152" s="1"/>
    </row>
    <row r="2153" spans="1:127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4"/>
      <c r="DR2153" s="1"/>
      <c r="DS2153" s="1"/>
      <c r="DT2153" s="1"/>
      <c r="DU2153" s="1"/>
      <c r="DV2153" s="1"/>
      <c r="DW2153" s="1"/>
    </row>
    <row r="2154" spans="1:127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4"/>
      <c r="DR2154" s="1"/>
      <c r="DS2154" s="1"/>
      <c r="DT2154" s="1"/>
      <c r="DU2154" s="1"/>
      <c r="DV2154" s="1"/>
      <c r="DW2154" s="1"/>
    </row>
    <row r="2155" spans="1:127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4"/>
      <c r="DR2155" s="1"/>
      <c r="DS2155" s="1"/>
      <c r="DT2155" s="1"/>
      <c r="DU2155" s="1"/>
      <c r="DV2155" s="1"/>
      <c r="DW2155" s="1"/>
    </row>
    <row r="2156" spans="1:127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4"/>
      <c r="DR2156" s="1"/>
      <c r="DS2156" s="1"/>
      <c r="DT2156" s="1"/>
      <c r="DU2156" s="1"/>
      <c r="DV2156" s="1"/>
      <c r="DW2156" s="1"/>
    </row>
    <row r="2157" spans="1:127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4"/>
      <c r="DR2157" s="1"/>
      <c r="DS2157" s="1"/>
      <c r="DT2157" s="1"/>
      <c r="DU2157" s="1"/>
      <c r="DV2157" s="1"/>
      <c r="DW2157" s="1"/>
    </row>
    <row r="2158" spans="1:127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4"/>
      <c r="DR2158" s="1"/>
      <c r="DS2158" s="1"/>
      <c r="DT2158" s="1"/>
      <c r="DU2158" s="1"/>
      <c r="DV2158" s="1"/>
      <c r="DW2158" s="1"/>
    </row>
    <row r="2159" spans="1:127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4"/>
      <c r="DR2159" s="1"/>
      <c r="DS2159" s="1"/>
      <c r="DT2159" s="1"/>
      <c r="DU2159" s="1"/>
      <c r="DV2159" s="1"/>
      <c r="DW2159" s="1"/>
    </row>
    <row r="2160" spans="1:127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4"/>
      <c r="DR2160" s="1"/>
      <c r="DS2160" s="1"/>
      <c r="DT2160" s="1"/>
      <c r="DU2160" s="1"/>
      <c r="DV2160" s="1"/>
      <c r="DW2160" s="1"/>
    </row>
    <row r="2161" spans="1:127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4"/>
      <c r="DR2161" s="1"/>
      <c r="DS2161" s="1"/>
      <c r="DT2161" s="1"/>
      <c r="DU2161" s="1"/>
      <c r="DV2161" s="1"/>
      <c r="DW2161" s="1"/>
    </row>
    <row r="2162" spans="1:127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4"/>
      <c r="DR2162" s="1"/>
      <c r="DS2162" s="1"/>
      <c r="DT2162" s="1"/>
      <c r="DU2162" s="1"/>
      <c r="DV2162" s="1"/>
      <c r="DW2162" s="1"/>
    </row>
    <row r="2163" spans="1:127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4"/>
      <c r="DR2163" s="1"/>
      <c r="DS2163" s="1"/>
      <c r="DT2163" s="1"/>
      <c r="DU2163" s="1"/>
      <c r="DV2163" s="1"/>
      <c r="DW2163" s="1"/>
    </row>
    <row r="2164" spans="1:127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4"/>
      <c r="DR2164" s="1"/>
      <c r="DS2164" s="1"/>
      <c r="DT2164" s="1"/>
      <c r="DU2164" s="1"/>
      <c r="DV2164" s="1"/>
      <c r="DW2164" s="1"/>
    </row>
    <row r="2165" spans="1:127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4"/>
      <c r="DR2165" s="1"/>
      <c r="DS2165" s="1"/>
      <c r="DT2165" s="1"/>
      <c r="DU2165" s="1"/>
      <c r="DV2165" s="1"/>
      <c r="DW2165" s="1"/>
    </row>
    <row r="2166" spans="1:127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4"/>
      <c r="DR2166" s="1"/>
      <c r="DS2166" s="1"/>
      <c r="DT2166" s="1"/>
      <c r="DU2166" s="1"/>
      <c r="DV2166" s="1"/>
      <c r="DW2166" s="1"/>
    </row>
    <row r="2167" spans="1:127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4"/>
      <c r="DR2167" s="1"/>
      <c r="DS2167" s="1"/>
      <c r="DT2167" s="1"/>
      <c r="DU2167" s="1"/>
      <c r="DV2167" s="1"/>
      <c r="DW2167" s="1"/>
    </row>
    <row r="2168" spans="1:127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4"/>
      <c r="DR2168" s="1"/>
      <c r="DS2168" s="1"/>
      <c r="DT2168" s="1"/>
      <c r="DU2168" s="1"/>
      <c r="DV2168" s="1"/>
      <c r="DW2168" s="1"/>
    </row>
    <row r="2169" spans="1:127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4"/>
      <c r="DR2169" s="1"/>
      <c r="DS2169" s="1"/>
      <c r="DT2169" s="1"/>
      <c r="DU2169" s="1"/>
      <c r="DV2169" s="1"/>
      <c r="DW2169" s="1"/>
    </row>
    <row r="2170" spans="1:127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4"/>
      <c r="DR2170" s="1"/>
      <c r="DS2170" s="1"/>
      <c r="DT2170" s="1"/>
      <c r="DU2170" s="1"/>
      <c r="DV2170" s="1"/>
      <c r="DW2170" s="1"/>
    </row>
    <row r="2171" spans="1:127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4"/>
      <c r="DR2171" s="1"/>
      <c r="DS2171" s="1"/>
      <c r="DT2171" s="1"/>
      <c r="DU2171" s="1"/>
      <c r="DV2171" s="1"/>
      <c r="DW2171" s="1"/>
    </row>
    <row r="2172" spans="1:127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4"/>
      <c r="DR2172" s="1"/>
      <c r="DS2172" s="1"/>
      <c r="DT2172" s="1"/>
      <c r="DU2172" s="1"/>
      <c r="DV2172" s="1"/>
      <c r="DW2172" s="1"/>
    </row>
    <row r="2173" spans="1:127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4"/>
      <c r="DR2173" s="1"/>
      <c r="DS2173" s="1"/>
      <c r="DT2173" s="1"/>
      <c r="DU2173" s="1"/>
      <c r="DV2173" s="1"/>
      <c r="DW2173" s="1"/>
    </row>
    <row r="2174" spans="1:127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4"/>
      <c r="DR2174" s="1"/>
      <c r="DS2174" s="1"/>
      <c r="DT2174" s="1"/>
      <c r="DU2174" s="1"/>
      <c r="DV2174" s="1"/>
      <c r="DW2174" s="1"/>
    </row>
    <row r="2175" spans="1:127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4"/>
      <c r="DR2175" s="1"/>
      <c r="DS2175" s="1"/>
      <c r="DT2175" s="1"/>
      <c r="DU2175" s="1"/>
      <c r="DV2175" s="1"/>
      <c r="DW2175" s="1"/>
    </row>
    <row r="2176" spans="1:127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4"/>
      <c r="DR2176" s="1"/>
      <c r="DS2176" s="1"/>
      <c r="DT2176" s="1"/>
      <c r="DU2176" s="1"/>
      <c r="DV2176" s="1"/>
      <c r="DW2176" s="1"/>
    </row>
    <row r="2177" spans="1:127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4"/>
      <c r="DR2177" s="1"/>
      <c r="DS2177" s="1"/>
      <c r="DT2177" s="1"/>
      <c r="DU2177" s="1"/>
      <c r="DV2177" s="1"/>
      <c r="DW2177" s="1"/>
    </row>
    <row r="2178" spans="1:127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4"/>
      <c r="DR2178" s="1"/>
      <c r="DS2178" s="1"/>
      <c r="DT2178" s="1"/>
      <c r="DU2178" s="1"/>
      <c r="DV2178" s="1"/>
      <c r="DW2178" s="1"/>
    </row>
    <row r="2179" spans="1:127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4"/>
      <c r="DR2179" s="1"/>
      <c r="DS2179" s="1"/>
      <c r="DT2179" s="1"/>
      <c r="DU2179" s="1"/>
      <c r="DV2179" s="1"/>
      <c r="DW2179" s="1"/>
    </row>
    <row r="2180" spans="1:127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4"/>
      <c r="DR2180" s="1"/>
      <c r="DS2180" s="1"/>
      <c r="DT2180" s="1"/>
      <c r="DU2180" s="1"/>
      <c r="DV2180" s="1"/>
      <c r="DW2180" s="1"/>
    </row>
    <row r="2181" spans="1:127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4"/>
      <c r="DR2181" s="1"/>
      <c r="DS2181" s="1"/>
      <c r="DT2181" s="1"/>
      <c r="DU2181" s="1"/>
      <c r="DV2181" s="1"/>
      <c r="DW2181" s="1"/>
    </row>
    <row r="2182" spans="1:127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4"/>
      <c r="DR2182" s="1"/>
      <c r="DS2182" s="1"/>
      <c r="DT2182" s="1"/>
      <c r="DU2182" s="1"/>
      <c r="DV2182" s="1"/>
      <c r="DW2182" s="1"/>
    </row>
    <row r="2183" spans="1:127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4"/>
      <c r="DR2183" s="1"/>
      <c r="DS2183" s="1"/>
      <c r="DT2183" s="1"/>
      <c r="DU2183" s="1"/>
      <c r="DV2183" s="1"/>
      <c r="DW2183" s="1"/>
    </row>
    <row r="2184" spans="1:127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4"/>
      <c r="DR2184" s="1"/>
      <c r="DS2184" s="1"/>
      <c r="DT2184" s="1"/>
      <c r="DU2184" s="1"/>
      <c r="DV2184" s="1"/>
      <c r="DW2184" s="1"/>
    </row>
    <row r="2185" spans="1:127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4"/>
      <c r="DR2185" s="1"/>
      <c r="DS2185" s="1"/>
      <c r="DT2185" s="1"/>
      <c r="DU2185" s="1"/>
      <c r="DV2185" s="1"/>
      <c r="DW2185" s="1"/>
    </row>
    <row r="2186" spans="1:127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4"/>
      <c r="DR2186" s="1"/>
      <c r="DS2186" s="1"/>
      <c r="DT2186" s="1"/>
      <c r="DU2186" s="1"/>
      <c r="DV2186" s="1"/>
      <c r="DW2186" s="1"/>
    </row>
    <row r="2187" spans="1:127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4"/>
      <c r="DR2187" s="1"/>
      <c r="DS2187" s="1"/>
      <c r="DT2187" s="1"/>
      <c r="DU2187" s="1"/>
      <c r="DV2187" s="1"/>
      <c r="DW2187" s="1"/>
    </row>
    <row r="2188" spans="1:127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4"/>
      <c r="DR2188" s="1"/>
      <c r="DS2188" s="1"/>
      <c r="DT2188" s="1"/>
      <c r="DU2188" s="1"/>
      <c r="DV2188" s="1"/>
      <c r="DW2188" s="1"/>
    </row>
    <row r="2189" spans="1:127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4"/>
      <c r="DR2189" s="1"/>
      <c r="DS2189" s="1"/>
      <c r="DT2189" s="1"/>
      <c r="DU2189" s="1"/>
      <c r="DV2189" s="1"/>
      <c r="DW2189" s="1"/>
    </row>
    <row r="2190" spans="1:127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4"/>
      <c r="DR2190" s="1"/>
      <c r="DS2190" s="1"/>
      <c r="DT2190" s="1"/>
      <c r="DU2190" s="1"/>
      <c r="DV2190" s="1"/>
      <c r="DW2190" s="1"/>
    </row>
    <row r="2191" spans="1:127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4"/>
      <c r="DR2191" s="1"/>
      <c r="DS2191" s="1"/>
      <c r="DT2191" s="1"/>
      <c r="DU2191" s="1"/>
      <c r="DV2191" s="1"/>
      <c r="DW2191" s="1"/>
    </row>
    <row r="2192" spans="1:127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4"/>
      <c r="DR2192" s="1"/>
      <c r="DS2192" s="1"/>
      <c r="DT2192" s="1"/>
      <c r="DU2192" s="1"/>
      <c r="DV2192" s="1"/>
      <c r="DW2192" s="1"/>
    </row>
    <row r="2193" spans="1:127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4"/>
      <c r="DR2193" s="1"/>
      <c r="DS2193" s="1"/>
      <c r="DT2193" s="1"/>
      <c r="DU2193" s="1"/>
      <c r="DV2193" s="1"/>
      <c r="DW2193" s="1"/>
    </row>
    <row r="2194" spans="1:127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4"/>
      <c r="DR2194" s="1"/>
      <c r="DS2194" s="1"/>
      <c r="DT2194" s="1"/>
      <c r="DU2194" s="1"/>
      <c r="DV2194" s="1"/>
      <c r="DW2194" s="1"/>
    </row>
    <row r="2195" spans="1:127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4"/>
      <c r="DR2195" s="1"/>
      <c r="DS2195" s="1"/>
      <c r="DT2195" s="1"/>
      <c r="DU2195" s="1"/>
      <c r="DV2195" s="1"/>
      <c r="DW2195" s="1"/>
    </row>
    <row r="2196" spans="1:127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4"/>
      <c r="DR2196" s="1"/>
      <c r="DS2196" s="1"/>
      <c r="DT2196" s="1"/>
      <c r="DU2196" s="1"/>
      <c r="DV2196" s="1"/>
      <c r="DW2196" s="1"/>
    </row>
    <row r="2197" spans="1:127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4"/>
      <c r="DR2197" s="1"/>
      <c r="DS2197" s="1"/>
      <c r="DT2197" s="1"/>
      <c r="DU2197" s="1"/>
      <c r="DV2197" s="1"/>
      <c r="DW2197" s="1"/>
    </row>
    <row r="2198" spans="1:127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4"/>
      <c r="DR2198" s="1"/>
      <c r="DS2198" s="1"/>
      <c r="DT2198" s="1"/>
      <c r="DU2198" s="1"/>
      <c r="DV2198" s="1"/>
      <c r="DW2198" s="1"/>
    </row>
    <row r="2199" spans="1:127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4"/>
      <c r="DR2199" s="1"/>
      <c r="DS2199" s="1"/>
      <c r="DT2199" s="1"/>
      <c r="DU2199" s="1"/>
      <c r="DV2199" s="1"/>
      <c r="DW2199" s="1"/>
    </row>
    <row r="2200" spans="1:127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4"/>
      <c r="DR2200" s="1"/>
      <c r="DS2200" s="1"/>
      <c r="DT2200" s="1"/>
      <c r="DU2200" s="1"/>
      <c r="DV2200" s="1"/>
      <c r="DW2200" s="1"/>
    </row>
    <row r="2201" spans="1:127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4"/>
      <c r="DR2201" s="1"/>
      <c r="DS2201" s="1"/>
      <c r="DT2201" s="1"/>
      <c r="DU2201" s="1"/>
      <c r="DV2201" s="1"/>
      <c r="DW2201" s="1"/>
    </row>
    <row r="2202" spans="1:127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4"/>
      <c r="DR2202" s="1"/>
      <c r="DS2202" s="1"/>
      <c r="DT2202" s="1"/>
      <c r="DU2202" s="1"/>
      <c r="DV2202" s="1"/>
      <c r="DW2202" s="1"/>
    </row>
    <row r="2203" spans="1:127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4"/>
      <c r="DR2203" s="1"/>
      <c r="DS2203" s="1"/>
      <c r="DT2203" s="1"/>
      <c r="DU2203" s="1"/>
      <c r="DV2203" s="1"/>
      <c r="DW2203" s="1"/>
    </row>
    <row r="2204" spans="1:127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4"/>
      <c r="DR2204" s="1"/>
      <c r="DS2204" s="1"/>
      <c r="DT2204" s="1"/>
      <c r="DU2204" s="1"/>
      <c r="DV2204" s="1"/>
      <c r="DW2204" s="1"/>
    </row>
    <row r="2205" spans="1:127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4"/>
      <c r="DR2205" s="1"/>
      <c r="DS2205" s="1"/>
      <c r="DT2205" s="1"/>
      <c r="DU2205" s="1"/>
      <c r="DV2205" s="1"/>
      <c r="DW2205" s="1"/>
    </row>
    <row r="2206" spans="1:127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4"/>
      <c r="DR2206" s="1"/>
      <c r="DS2206" s="1"/>
      <c r="DT2206" s="1"/>
      <c r="DU2206" s="1"/>
      <c r="DV2206" s="1"/>
      <c r="DW2206" s="1"/>
    </row>
    <row r="2207" spans="1:127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4"/>
      <c r="DR2207" s="1"/>
      <c r="DS2207" s="1"/>
      <c r="DT2207" s="1"/>
      <c r="DU2207" s="1"/>
      <c r="DV2207" s="1"/>
      <c r="DW2207" s="1"/>
    </row>
    <row r="2208" spans="1:127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4"/>
      <c r="DR2208" s="1"/>
      <c r="DS2208" s="1"/>
      <c r="DT2208" s="1"/>
      <c r="DU2208" s="1"/>
      <c r="DV2208" s="1"/>
      <c r="DW2208" s="1"/>
    </row>
    <row r="2209" spans="1:127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4"/>
      <c r="DR2209" s="1"/>
      <c r="DS2209" s="1"/>
      <c r="DT2209" s="1"/>
      <c r="DU2209" s="1"/>
      <c r="DV2209" s="1"/>
      <c r="DW2209" s="1"/>
    </row>
    <row r="2210" spans="1:127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4"/>
      <c r="DR2210" s="1"/>
      <c r="DS2210" s="1"/>
      <c r="DT2210" s="1"/>
      <c r="DU2210" s="1"/>
      <c r="DV2210" s="1"/>
      <c r="DW2210" s="1"/>
    </row>
    <row r="2211" spans="1:127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4"/>
      <c r="DR2211" s="1"/>
      <c r="DS2211" s="1"/>
      <c r="DT2211" s="1"/>
      <c r="DU2211" s="1"/>
      <c r="DV2211" s="1"/>
      <c r="DW2211" s="1"/>
    </row>
    <row r="2212" spans="1:127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4"/>
      <c r="DR2212" s="1"/>
      <c r="DS2212" s="1"/>
      <c r="DT2212" s="1"/>
      <c r="DU2212" s="1"/>
      <c r="DV2212" s="1"/>
      <c r="DW2212" s="1"/>
    </row>
    <row r="2213" spans="1:127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4"/>
      <c r="DR2213" s="1"/>
      <c r="DS2213" s="1"/>
      <c r="DT2213" s="1"/>
      <c r="DU2213" s="1"/>
      <c r="DV2213" s="1"/>
      <c r="DW2213" s="1"/>
    </row>
    <row r="2214" spans="1:127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4"/>
      <c r="DR2214" s="1"/>
      <c r="DS2214" s="1"/>
      <c r="DT2214" s="1"/>
      <c r="DU2214" s="1"/>
      <c r="DV2214" s="1"/>
      <c r="DW2214" s="1"/>
    </row>
    <row r="2215" spans="1:127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4"/>
      <c r="DR2215" s="1"/>
      <c r="DS2215" s="1"/>
      <c r="DT2215" s="1"/>
      <c r="DU2215" s="1"/>
      <c r="DV2215" s="1"/>
      <c r="DW2215" s="1"/>
    </row>
    <row r="2216" spans="1:127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4"/>
      <c r="DR2216" s="1"/>
      <c r="DS2216" s="1"/>
      <c r="DT2216" s="1"/>
      <c r="DU2216" s="1"/>
      <c r="DV2216" s="1"/>
      <c r="DW2216" s="1"/>
    </row>
    <row r="2217" spans="1:127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4"/>
      <c r="DR2217" s="1"/>
      <c r="DS2217" s="1"/>
      <c r="DT2217" s="1"/>
      <c r="DU2217" s="1"/>
      <c r="DV2217" s="1"/>
      <c r="DW2217" s="1"/>
    </row>
    <row r="2218" spans="1:127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4"/>
      <c r="DR2218" s="1"/>
      <c r="DS2218" s="1"/>
      <c r="DT2218" s="1"/>
      <c r="DU2218" s="1"/>
      <c r="DV2218" s="1"/>
      <c r="DW2218" s="1"/>
    </row>
    <row r="2219" spans="1:127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4"/>
      <c r="DR2219" s="1"/>
      <c r="DS2219" s="1"/>
      <c r="DT2219" s="1"/>
      <c r="DU2219" s="1"/>
      <c r="DV2219" s="1"/>
      <c r="DW2219" s="1"/>
    </row>
    <row r="2220" spans="1:127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4"/>
      <c r="DR2220" s="1"/>
      <c r="DS2220" s="1"/>
      <c r="DT2220" s="1"/>
      <c r="DU2220" s="1"/>
      <c r="DV2220" s="1"/>
      <c r="DW2220" s="1"/>
    </row>
    <row r="2221" spans="1:127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4"/>
      <c r="DR2221" s="1"/>
      <c r="DS2221" s="1"/>
      <c r="DT2221" s="1"/>
      <c r="DU2221" s="1"/>
      <c r="DV2221" s="1"/>
      <c r="DW2221" s="1"/>
    </row>
    <row r="2222" spans="1:127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4"/>
      <c r="DR2222" s="1"/>
      <c r="DS2222" s="1"/>
      <c r="DT2222" s="1"/>
      <c r="DU2222" s="1"/>
      <c r="DV2222" s="1"/>
      <c r="DW2222" s="1"/>
    </row>
    <row r="2223" spans="1:127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4"/>
      <c r="DR2223" s="1"/>
      <c r="DS2223" s="1"/>
      <c r="DT2223" s="1"/>
      <c r="DU2223" s="1"/>
      <c r="DV2223" s="1"/>
      <c r="DW2223" s="1"/>
    </row>
    <row r="2224" spans="1:127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4"/>
      <c r="DR2224" s="1"/>
      <c r="DS2224" s="1"/>
      <c r="DT2224" s="1"/>
      <c r="DU2224" s="1"/>
      <c r="DV2224" s="1"/>
      <c r="DW2224" s="1"/>
    </row>
    <row r="2225" spans="1:127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4"/>
      <c r="DR2225" s="1"/>
      <c r="DS2225" s="1"/>
      <c r="DT2225" s="1"/>
      <c r="DU2225" s="1"/>
      <c r="DV2225" s="1"/>
      <c r="DW2225" s="1"/>
    </row>
    <row r="2226" spans="1:127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4"/>
      <c r="DR2226" s="1"/>
      <c r="DS2226" s="1"/>
      <c r="DT2226" s="1"/>
      <c r="DU2226" s="1"/>
      <c r="DV2226" s="1"/>
      <c r="DW2226" s="1"/>
    </row>
    <row r="2227" spans="1:127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4"/>
      <c r="DR2227" s="1"/>
      <c r="DS2227" s="1"/>
      <c r="DT2227" s="1"/>
      <c r="DU2227" s="1"/>
      <c r="DV2227" s="1"/>
      <c r="DW2227" s="1"/>
    </row>
    <row r="2228" spans="1:127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4"/>
      <c r="DR2228" s="1"/>
      <c r="DS2228" s="1"/>
      <c r="DT2228" s="1"/>
      <c r="DU2228" s="1"/>
      <c r="DV2228" s="1"/>
      <c r="DW2228" s="1"/>
    </row>
    <row r="2229" spans="1:127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4"/>
      <c r="DR2229" s="1"/>
      <c r="DS2229" s="1"/>
      <c r="DT2229" s="1"/>
      <c r="DU2229" s="1"/>
      <c r="DV2229" s="1"/>
      <c r="DW2229" s="1"/>
    </row>
    <row r="2230" spans="1:127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4"/>
      <c r="DR2230" s="1"/>
      <c r="DS2230" s="1"/>
      <c r="DT2230" s="1"/>
      <c r="DU2230" s="1"/>
      <c r="DV2230" s="1"/>
      <c r="DW2230" s="1"/>
    </row>
    <row r="2231" spans="1:127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4"/>
      <c r="DR2231" s="1"/>
      <c r="DS2231" s="1"/>
      <c r="DT2231" s="1"/>
      <c r="DU2231" s="1"/>
      <c r="DV2231" s="1"/>
      <c r="DW2231" s="1"/>
    </row>
    <row r="2232" spans="1:127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4"/>
      <c r="DR2232" s="1"/>
      <c r="DS2232" s="1"/>
      <c r="DT2232" s="1"/>
      <c r="DU2232" s="1"/>
      <c r="DV2232" s="1"/>
      <c r="DW2232" s="1"/>
    </row>
    <row r="2233" spans="1:127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4"/>
      <c r="DR2233" s="1"/>
      <c r="DS2233" s="1"/>
      <c r="DT2233" s="1"/>
      <c r="DU2233" s="1"/>
      <c r="DV2233" s="1"/>
      <c r="DW2233" s="1"/>
    </row>
    <row r="2234" spans="1:127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4"/>
      <c r="DR2234" s="1"/>
      <c r="DS2234" s="1"/>
      <c r="DT2234" s="1"/>
      <c r="DU2234" s="1"/>
      <c r="DV2234" s="1"/>
      <c r="DW2234" s="1"/>
    </row>
    <row r="2235" spans="1:127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4"/>
      <c r="DR2235" s="1"/>
      <c r="DS2235" s="1"/>
      <c r="DT2235" s="1"/>
      <c r="DU2235" s="1"/>
      <c r="DV2235" s="1"/>
      <c r="DW2235" s="1"/>
    </row>
    <row r="2236" spans="1:127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4"/>
      <c r="DR2236" s="1"/>
      <c r="DS2236" s="1"/>
      <c r="DT2236" s="1"/>
      <c r="DU2236" s="1"/>
      <c r="DV2236" s="1"/>
      <c r="DW2236" s="1"/>
    </row>
    <row r="2237" spans="1:127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4"/>
      <c r="DR2237" s="1"/>
      <c r="DS2237" s="1"/>
      <c r="DT2237" s="1"/>
      <c r="DU2237" s="1"/>
      <c r="DV2237" s="1"/>
      <c r="DW2237" s="1"/>
    </row>
    <row r="2238" spans="1:127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4"/>
      <c r="DR2238" s="1"/>
      <c r="DS2238" s="1"/>
      <c r="DT2238" s="1"/>
      <c r="DU2238" s="1"/>
      <c r="DV2238" s="1"/>
      <c r="DW2238" s="1"/>
    </row>
    <row r="2239" spans="1:127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4"/>
      <c r="DR2239" s="1"/>
      <c r="DS2239" s="1"/>
      <c r="DT2239" s="1"/>
      <c r="DU2239" s="1"/>
      <c r="DV2239" s="1"/>
      <c r="DW2239" s="1"/>
    </row>
    <row r="2240" spans="1:127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4"/>
      <c r="DR2240" s="1"/>
      <c r="DS2240" s="1"/>
      <c r="DT2240" s="1"/>
      <c r="DU2240" s="1"/>
      <c r="DV2240" s="1"/>
      <c r="DW2240" s="1"/>
    </row>
    <row r="2241" spans="1:127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4"/>
      <c r="DR2241" s="1"/>
      <c r="DS2241" s="1"/>
      <c r="DT2241" s="1"/>
      <c r="DU2241" s="1"/>
      <c r="DV2241" s="1"/>
      <c r="DW2241" s="1"/>
    </row>
    <row r="2242" spans="1:127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4"/>
      <c r="DR2242" s="1"/>
      <c r="DS2242" s="1"/>
      <c r="DT2242" s="1"/>
      <c r="DU2242" s="1"/>
      <c r="DV2242" s="1"/>
      <c r="DW2242" s="1"/>
    </row>
    <row r="2243" spans="1:127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4"/>
      <c r="DR2243" s="1"/>
      <c r="DS2243" s="1"/>
      <c r="DT2243" s="1"/>
      <c r="DU2243" s="1"/>
      <c r="DV2243" s="1"/>
      <c r="DW2243" s="1"/>
    </row>
    <row r="2244" spans="1:127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4"/>
      <c r="DR2244" s="1"/>
      <c r="DS2244" s="1"/>
      <c r="DT2244" s="1"/>
      <c r="DU2244" s="1"/>
      <c r="DV2244" s="1"/>
      <c r="DW2244" s="1"/>
    </row>
    <row r="2245" spans="1:127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4"/>
      <c r="DR2245" s="1"/>
      <c r="DS2245" s="1"/>
      <c r="DT2245" s="1"/>
      <c r="DU2245" s="1"/>
      <c r="DV2245" s="1"/>
      <c r="DW2245" s="1"/>
    </row>
    <row r="2246" spans="1:127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4"/>
      <c r="DR2246" s="1"/>
      <c r="DS2246" s="1"/>
      <c r="DT2246" s="1"/>
      <c r="DU2246" s="1"/>
      <c r="DV2246" s="1"/>
      <c r="DW2246" s="1"/>
    </row>
    <row r="2247" spans="1:127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4"/>
      <c r="DR2247" s="1"/>
      <c r="DS2247" s="1"/>
      <c r="DT2247" s="1"/>
      <c r="DU2247" s="1"/>
      <c r="DV2247" s="1"/>
      <c r="DW2247" s="1"/>
    </row>
    <row r="2248" spans="1:127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4"/>
      <c r="DR2248" s="1"/>
      <c r="DS2248" s="1"/>
      <c r="DT2248" s="1"/>
      <c r="DU2248" s="1"/>
      <c r="DV2248" s="1"/>
      <c r="DW2248" s="1"/>
    </row>
    <row r="2249" spans="1:127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4"/>
      <c r="DR2249" s="1"/>
      <c r="DS2249" s="1"/>
      <c r="DT2249" s="1"/>
      <c r="DU2249" s="1"/>
      <c r="DV2249" s="1"/>
      <c r="DW2249" s="1"/>
    </row>
    <row r="2250" spans="1:127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4"/>
      <c r="DR2250" s="1"/>
      <c r="DS2250" s="1"/>
      <c r="DT2250" s="1"/>
      <c r="DU2250" s="1"/>
      <c r="DV2250" s="1"/>
      <c r="DW2250" s="1"/>
    </row>
    <row r="2251" spans="1:127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4"/>
      <c r="DR2251" s="1"/>
      <c r="DS2251" s="1"/>
      <c r="DT2251" s="1"/>
      <c r="DU2251" s="1"/>
      <c r="DV2251" s="1"/>
      <c r="DW2251" s="1"/>
    </row>
    <row r="2252" spans="1:127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4"/>
      <c r="DR2252" s="1"/>
      <c r="DS2252" s="1"/>
      <c r="DT2252" s="1"/>
      <c r="DU2252" s="1"/>
      <c r="DV2252" s="1"/>
      <c r="DW2252" s="1"/>
    </row>
    <row r="2253" spans="1:127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4"/>
      <c r="DR2253" s="1"/>
      <c r="DS2253" s="1"/>
      <c r="DT2253" s="1"/>
      <c r="DU2253" s="1"/>
      <c r="DV2253" s="1"/>
      <c r="DW2253" s="1"/>
    </row>
    <row r="2254" spans="1:127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4"/>
      <c r="DR2254" s="1"/>
      <c r="DS2254" s="1"/>
      <c r="DT2254" s="1"/>
      <c r="DU2254" s="1"/>
      <c r="DV2254" s="1"/>
      <c r="DW2254" s="1"/>
    </row>
    <row r="2255" spans="1:127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4"/>
      <c r="DR2255" s="1"/>
      <c r="DS2255" s="1"/>
      <c r="DT2255" s="1"/>
      <c r="DU2255" s="1"/>
      <c r="DV2255" s="1"/>
      <c r="DW2255" s="1"/>
    </row>
    <row r="2256" spans="1:127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4"/>
      <c r="DR2256" s="1"/>
      <c r="DS2256" s="1"/>
      <c r="DT2256" s="1"/>
      <c r="DU2256" s="1"/>
      <c r="DV2256" s="1"/>
      <c r="DW2256" s="1"/>
    </row>
    <row r="2257" spans="1:127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4"/>
      <c r="DR2257" s="1"/>
      <c r="DS2257" s="1"/>
      <c r="DT2257" s="1"/>
      <c r="DU2257" s="1"/>
      <c r="DV2257" s="1"/>
      <c r="DW2257" s="1"/>
    </row>
    <row r="2258" spans="1:127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4"/>
      <c r="DR2258" s="1"/>
      <c r="DS2258" s="1"/>
      <c r="DT2258" s="1"/>
      <c r="DU2258" s="1"/>
      <c r="DV2258" s="1"/>
      <c r="DW2258" s="1"/>
    </row>
    <row r="2259" spans="1:127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4"/>
      <c r="DR2259" s="1"/>
      <c r="DS2259" s="1"/>
      <c r="DT2259" s="1"/>
      <c r="DU2259" s="1"/>
      <c r="DV2259" s="1"/>
      <c r="DW2259" s="1"/>
    </row>
    <row r="2260" spans="1:127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4"/>
      <c r="DR2260" s="1"/>
      <c r="DS2260" s="1"/>
      <c r="DT2260" s="1"/>
      <c r="DU2260" s="1"/>
      <c r="DV2260" s="1"/>
      <c r="DW2260" s="1"/>
    </row>
    <row r="2261" spans="1:127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4"/>
      <c r="DR2261" s="1"/>
      <c r="DS2261" s="1"/>
      <c r="DT2261" s="1"/>
      <c r="DU2261" s="1"/>
      <c r="DV2261" s="1"/>
      <c r="DW2261" s="1"/>
    </row>
    <row r="2262" spans="1:127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4"/>
      <c r="DR2262" s="1"/>
      <c r="DS2262" s="1"/>
      <c r="DT2262" s="1"/>
      <c r="DU2262" s="1"/>
      <c r="DV2262" s="1"/>
      <c r="DW2262" s="1"/>
    </row>
    <row r="2263" spans="1:127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4"/>
      <c r="DR2263" s="1"/>
      <c r="DS2263" s="1"/>
      <c r="DT2263" s="1"/>
      <c r="DU2263" s="1"/>
      <c r="DV2263" s="1"/>
      <c r="DW2263" s="1"/>
    </row>
    <row r="2264" spans="1:127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4"/>
      <c r="DR2264" s="1"/>
      <c r="DS2264" s="1"/>
      <c r="DT2264" s="1"/>
      <c r="DU2264" s="1"/>
      <c r="DV2264" s="1"/>
      <c r="DW2264" s="1"/>
    </row>
    <row r="2265" spans="1:127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4"/>
      <c r="DR2265" s="1"/>
      <c r="DS2265" s="1"/>
      <c r="DT2265" s="1"/>
      <c r="DU2265" s="1"/>
      <c r="DV2265" s="1"/>
      <c r="DW2265" s="1"/>
    </row>
    <row r="2266" spans="1:127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4"/>
      <c r="DR2266" s="1"/>
      <c r="DS2266" s="1"/>
      <c r="DT2266" s="1"/>
      <c r="DU2266" s="1"/>
      <c r="DV2266" s="1"/>
      <c r="DW2266" s="1"/>
    </row>
    <row r="2267" spans="1:127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4"/>
      <c r="DR2267" s="1"/>
      <c r="DS2267" s="1"/>
      <c r="DT2267" s="1"/>
      <c r="DU2267" s="1"/>
      <c r="DV2267" s="1"/>
      <c r="DW2267" s="1"/>
    </row>
    <row r="2268" spans="1:127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4"/>
      <c r="DR2268" s="1"/>
      <c r="DS2268" s="1"/>
      <c r="DT2268" s="1"/>
      <c r="DU2268" s="1"/>
      <c r="DV2268" s="1"/>
      <c r="DW2268" s="1"/>
    </row>
    <row r="2269" spans="1:127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4"/>
      <c r="DR2269" s="1"/>
      <c r="DS2269" s="1"/>
      <c r="DT2269" s="1"/>
      <c r="DU2269" s="1"/>
      <c r="DV2269" s="1"/>
      <c r="DW2269" s="1"/>
    </row>
    <row r="2270" spans="1:127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4"/>
      <c r="DR2270" s="1"/>
      <c r="DS2270" s="1"/>
      <c r="DT2270" s="1"/>
      <c r="DU2270" s="1"/>
      <c r="DV2270" s="1"/>
      <c r="DW2270" s="1"/>
    </row>
    <row r="2271" spans="1:127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4"/>
      <c r="DR2271" s="1"/>
      <c r="DS2271" s="1"/>
      <c r="DT2271" s="1"/>
      <c r="DU2271" s="1"/>
      <c r="DV2271" s="1"/>
      <c r="DW2271" s="1"/>
    </row>
    <row r="2272" spans="1:127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4"/>
      <c r="DR2272" s="1"/>
      <c r="DS2272" s="1"/>
      <c r="DT2272" s="1"/>
      <c r="DU2272" s="1"/>
      <c r="DV2272" s="1"/>
      <c r="DW2272" s="1"/>
    </row>
    <row r="2273" spans="1:127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4"/>
      <c r="DR2273" s="1"/>
      <c r="DS2273" s="1"/>
      <c r="DT2273" s="1"/>
      <c r="DU2273" s="1"/>
      <c r="DV2273" s="1"/>
      <c r="DW2273" s="1"/>
    </row>
    <row r="2274" spans="1:127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4"/>
      <c r="DR2274" s="1"/>
      <c r="DS2274" s="1"/>
      <c r="DT2274" s="1"/>
      <c r="DU2274" s="1"/>
      <c r="DV2274" s="1"/>
      <c r="DW2274" s="1"/>
    </row>
    <row r="2275" spans="1:127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4"/>
      <c r="DR2275" s="1"/>
      <c r="DS2275" s="1"/>
      <c r="DT2275" s="1"/>
      <c r="DU2275" s="1"/>
      <c r="DV2275" s="1"/>
      <c r="DW2275" s="1"/>
    </row>
    <row r="2276" spans="1:127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4"/>
      <c r="DR2276" s="1"/>
      <c r="DS2276" s="1"/>
      <c r="DT2276" s="1"/>
      <c r="DU2276" s="1"/>
      <c r="DV2276" s="1"/>
      <c r="DW2276" s="1"/>
    </row>
    <row r="2277" spans="1:127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4"/>
      <c r="DR2277" s="1"/>
      <c r="DS2277" s="1"/>
      <c r="DT2277" s="1"/>
      <c r="DU2277" s="1"/>
      <c r="DV2277" s="1"/>
      <c r="DW2277" s="1"/>
    </row>
    <row r="2278" spans="1:127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4"/>
      <c r="DR2278" s="1"/>
      <c r="DS2278" s="1"/>
      <c r="DT2278" s="1"/>
      <c r="DU2278" s="1"/>
      <c r="DV2278" s="1"/>
      <c r="DW2278" s="1"/>
    </row>
    <row r="2279" spans="1:127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4"/>
      <c r="DR2279" s="1"/>
      <c r="DS2279" s="1"/>
      <c r="DT2279" s="1"/>
      <c r="DU2279" s="1"/>
      <c r="DV2279" s="1"/>
      <c r="DW2279" s="1"/>
    </row>
    <row r="2280" spans="1:127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4"/>
      <c r="DR2280" s="1"/>
      <c r="DS2280" s="1"/>
      <c r="DT2280" s="1"/>
      <c r="DU2280" s="1"/>
      <c r="DV2280" s="1"/>
      <c r="DW2280" s="1"/>
    </row>
    <row r="2281" spans="1:127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4"/>
      <c r="DR2281" s="1"/>
      <c r="DS2281" s="1"/>
      <c r="DT2281" s="1"/>
      <c r="DU2281" s="1"/>
      <c r="DV2281" s="1"/>
      <c r="DW2281" s="1"/>
    </row>
    <row r="2282" spans="1:127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4"/>
      <c r="DR2282" s="1"/>
      <c r="DS2282" s="1"/>
      <c r="DT2282" s="1"/>
      <c r="DU2282" s="1"/>
      <c r="DV2282" s="1"/>
      <c r="DW2282" s="1"/>
    </row>
    <row r="2283" spans="1:127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4"/>
      <c r="DR2283" s="1"/>
      <c r="DS2283" s="1"/>
      <c r="DT2283" s="1"/>
      <c r="DU2283" s="1"/>
      <c r="DV2283" s="1"/>
      <c r="DW2283" s="1"/>
    </row>
    <row r="2284" spans="1:127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4"/>
      <c r="DR2284" s="1"/>
      <c r="DS2284" s="1"/>
      <c r="DT2284" s="1"/>
      <c r="DU2284" s="1"/>
      <c r="DV2284" s="1"/>
      <c r="DW2284" s="1"/>
    </row>
    <row r="2285" spans="1:127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4"/>
      <c r="DR2285" s="1"/>
      <c r="DS2285" s="1"/>
      <c r="DT2285" s="1"/>
      <c r="DU2285" s="1"/>
      <c r="DV2285" s="1"/>
      <c r="DW2285" s="1"/>
    </row>
    <row r="2286" spans="1:127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4"/>
      <c r="DR2286" s="1"/>
      <c r="DS2286" s="1"/>
      <c r="DT2286" s="1"/>
      <c r="DU2286" s="1"/>
      <c r="DV2286" s="1"/>
      <c r="DW2286" s="1"/>
    </row>
    <row r="2287" spans="1:127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4"/>
      <c r="DR2287" s="1"/>
      <c r="DS2287" s="1"/>
      <c r="DT2287" s="1"/>
      <c r="DU2287" s="1"/>
      <c r="DV2287" s="1"/>
      <c r="DW2287" s="1"/>
    </row>
    <row r="2288" spans="1:127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4"/>
      <c r="DR2288" s="1"/>
      <c r="DS2288" s="1"/>
      <c r="DT2288" s="1"/>
      <c r="DU2288" s="1"/>
      <c r="DV2288" s="1"/>
      <c r="DW2288" s="1"/>
    </row>
    <row r="2289" spans="1:127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4"/>
      <c r="DR2289" s="1"/>
      <c r="DS2289" s="1"/>
      <c r="DT2289" s="1"/>
      <c r="DU2289" s="1"/>
      <c r="DV2289" s="1"/>
      <c r="DW2289" s="1"/>
    </row>
    <row r="2290" spans="1:127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4"/>
      <c r="DR2290" s="1"/>
      <c r="DS2290" s="1"/>
      <c r="DT2290" s="1"/>
      <c r="DU2290" s="1"/>
      <c r="DV2290" s="1"/>
      <c r="DW2290" s="1"/>
    </row>
    <row r="2291" spans="1:127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4"/>
      <c r="DR2291" s="1"/>
      <c r="DS2291" s="1"/>
      <c r="DT2291" s="1"/>
      <c r="DU2291" s="1"/>
      <c r="DV2291" s="1"/>
      <c r="DW2291" s="1"/>
    </row>
    <row r="2292" spans="1:127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4"/>
      <c r="DR2292" s="1"/>
      <c r="DS2292" s="1"/>
      <c r="DT2292" s="1"/>
      <c r="DU2292" s="1"/>
      <c r="DV2292" s="1"/>
      <c r="DW2292" s="1"/>
    </row>
    <row r="2293" spans="1:127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4"/>
      <c r="DR2293" s="1"/>
      <c r="DS2293" s="1"/>
      <c r="DT2293" s="1"/>
      <c r="DU2293" s="1"/>
      <c r="DV2293" s="1"/>
      <c r="DW2293" s="1"/>
    </row>
    <row r="2294" spans="1:127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4"/>
      <c r="DR2294" s="1"/>
      <c r="DS2294" s="1"/>
      <c r="DT2294" s="1"/>
      <c r="DU2294" s="1"/>
      <c r="DV2294" s="1"/>
      <c r="DW2294" s="1"/>
    </row>
    <row r="2295" spans="1:127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4"/>
      <c r="DR2295" s="1"/>
      <c r="DS2295" s="1"/>
      <c r="DT2295" s="1"/>
      <c r="DU2295" s="1"/>
      <c r="DV2295" s="1"/>
      <c r="DW2295" s="1"/>
    </row>
    <row r="2296" spans="1:127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4"/>
      <c r="DR2296" s="1"/>
      <c r="DS2296" s="1"/>
      <c r="DT2296" s="1"/>
      <c r="DU2296" s="1"/>
      <c r="DV2296" s="1"/>
      <c r="DW2296" s="1"/>
    </row>
    <row r="2297" spans="1:127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4"/>
      <c r="DR2297" s="1"/>
      <c r="DS2297" s="1"/>
      <c r="DT2297" s="1"/>
      <c r="DU2297" s="1"/>
      <c r="DV2297" s="1"/>
      <c r="DW2297" s="1"/>
    </row>
    <row r="2298" spans="1:127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4"/>
      <c r="DR2298" s="1"/>
      <c r="DS2298" s="1"/>
      <c r="DT2298" s="1"/>
      <c r="DU2298" s="1"/>
      <c r="DV2298" s="1"/>
      <c r="DW2298" s="1"/>
    </row>
    <row r="2299" spans="1:127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4"/>
      <c r="DR2299" s="1"/>
      <c r="DS2299" s="1"/>
      <c r="DT2299" s="1"/>
      <c r="DU2299" s="1"/>
      <c r="DV2299" s="1"/>
      <c r="DW2299" s="1"/>
    </row>
    <row r="2300" spans="1:127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4"/>
      <c r="DR2300" s="1"/>
      <c r="DS2300" s="1"/>
      <c r="DT2300" s="1"/>
      <c r="DU2300" s="1"/>
      <c r="DV2300" s="1"/>
      <c r="DW2300" s="1"/>
    </row>
    <row r="2301" spans="1:127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4"/>
      <c r="DR2301" s="1"/>
      <c r="DS2301" s="1"/>
      <c r="DT2301" s="1"/>
      <c r="DU2301" s="1"/>
      <c r="DV2301" s="1"/>
      <c r="DW2301" s="1"/>
    </row>
    <row r="2302" spans="1:127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4"/>
      <c r="DR2302" s="1"/>
      <c r="DS2302" s="1"/>
      <c r="DT2302" s="1"/>
      <c r="DU2302" s="1"/>
      <c r="DV2302" s="1"/>
      <c r="DW2302" s="1"/>
    </row>
    <row r="2303" spans="1:127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4"/>
      <c r="DR2303" s="1"/>
      <c r="DS2303" s="1"/>
      <c r="DT2303" s="1"/>
      <c r="DU2303" s="1"/>
      <c r="DV2303" s="1"/>
      <c r="DW2303" s="1"/>
    </row>
    <row r="2304" spans="1:127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4"/>
      <c r="DR2304" s="1"/>
      <c r="DS2304" s="1"/>
      <c r="DT2304" s="1"/>
      <c r="DU2304" s="1"/>
      <c r="DV2304" s="1"/>
      <c r="DW2304" s="1"/>
    </row>
    <row r="2305" spans="1:127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4"/>
      <c r="DR2305" s="1"/>
      <c r="DS2305" s="1"/>
      <c r="DT2305" s="1"/>
      <c r="DU2305" s="1"/>
      <c r="DV2305" s="1"/>
      <c r="DW2305" s="1"/>
    </row>
    <row r="2306" spans="1:127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4"/>
      <c r="DR2306" s="1"/>
      <c r="DS2306" s="1"/>
      <c r="DT2306" s="1"/>
      <c r="DU2306" s="1"/>
      <c r="DV2306" s="1"/>
      <c r="DW2306" s="1"/>
    </row>
    <row r="2307" spans="1:127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4"/>
      <c r="DR2307" s="1"/>
      <c r="DS2307" s="1"/>
      <c r="DT2307" s="1"/>
      <c r="DU2307" s="1"/>
      <c r="DV2307" s="1"/>
      <c r="DW2307" s="1"/>
    </row>
    <row r="2308" spans="1:127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4"/>
      <c r="DR2308" s="1"/>
      <c r="DS2308" s="1"/>
      <c r="DT2308" s="1"/>
      <c r="DU2308" s="1"/>
      <c r="DV2308" s="1"/>
      <c r="DW2308" s="1"/>
    </row>
    <row r="2309" spans="1:127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4"/>
      <c r="DR2309" s="1"/>
      <c r="DS2309" s="1"/>
      <c r="DT2309" s="1"/>
      <c r="DU2309" s="1"/>
      <c r="DV2309" s="1"/>
      <c r="DW2309" s="1"/>
    </row>
    <row r="2310" spans="1:127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4"/>
      <c r="DR2310" s="1"/>
      <c r="DS2310" s="1"/>
      <c r="DT2310" s="1"/>
      <c r="DU2310" s="1"/>
      <c r="DV2310" s="1"/>
      <c r="DW2310" s="1"/>
    </row>
    <row r="2311" spans="1:127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4"/>
      <c r="DR2311" s="1"/>
      <c r="DS2311" s="1"/>
      <c r="DT2311" s="1"/>
      <c r="DU2311" s="1"/>
      <c r="DV2311" s="1"/>
      <c r="DW2311" s="1"/>
    </row>
    <row r="2312" spans="1:127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4"/>
      <c r="DR2312" s="1"/>
      <c r="DS2312" s="1"/>
      <c r="DT2312" s="1"/>
      <c r="DU2312" s="1"/>
      <c r="DV2312" s="1"/>
      <c r="DW2312" s="1"/>
    </row>
    <row r="2313" spans="1:127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4"/>
      <c r="DR2313" s="1"/>
      <c r="DS2313" s="1"/>
      <c r="DT2313" s="1"/>
      <c r="DU2313" s="1"/>
      <c r="DV2313" s="1"/>
      <c r="DW2313" s="1"/>
    </row>
    <row r="2314" spans="1:127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4"/>
      <c r="DR2314" s="1"/>
      <c r="DS2314" s="1"/>
      <c r="DT2314" s="1"/>
      <c r="DU2314" s="1"/>
      <c r="DV2314" s="1"/>
      <c r="DW2314" s="1"/>
    </row>
    <row r="2315" spans="1:127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4"/>
      <c r="DR2315" s="1"/>
      <c r="DS2315" s="1"/>
      <c r="DT2315" s="1"/>
      <c r="DU2315" s="1"/>
      <c r="DV2315" s="1"/>
      <c r="DW2315" s="1"/>
    </row>
    <row r="2316" spans="1:127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4"/>
      <c r="DR2316" s="1"/>
      <c r="DS2316" s="1"/>
      <c r="DT2316" s="1"/>
      <c r="DU2316" s="1"/>
      <c r="DV2316" s="1"/>
      <c r="DW2316" s="1"/>
    </row>
    <row r="2317" spans="1:127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4"/>
      <c r="DR2317" s="1"/>
      <c r="DS2317" s="1"/>
      <c r="DT2317" s="1"/>
      <c r="DU2317" s="1"/>
      <c r="DV2317" s="1"/>
      <c r="DW2317" s="1"/>
    </row>
    <row r="2318" spans="1:127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4"/>
      <c r="DR2318" s="1"/>
      <c r="DS2318" s="1"/>
      <c r="DT2318" s="1"/>
      <c r="DU2318" s="1"/>
      <c r="DV2318" s="1"/>
      <c r="DW2318" s="1"/>
    </row>
    <row r="2319" spans="1:127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4"/>
      <c r="DR2319" s="1"/>
      <c r="DS2319" s="1"/>
      <c r="DT2319" s="1"/>
      <c r="DU2319" s="1"/>
      <c r="DV2319" s="1"/>
      <c r="DW2319" s="1"/>
    </row>
    <row r="2320" spans="1:127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4"/>
      <c r="DR2320" s="1"/>
      <c r="DS2320" s="1"/>
      <c r="DT2320" s="1"/>
      <c r="DU2320" s="1"/>
      <c r="DV2320" s="1"/>
      <c r="DW2320" s="1"/>
    </row>
    <row r="2321" spans="1:127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4"/>
      <c r="DR2321" s="1"/>
      <c r="DS2321" s="1"/>
      <c r="DT2321" s="1"/>
      <c r="DU2321" s="1"/>
      <c r="DV2321" s="1"/>
      <c r="DW2321" s="1"/>
    </row>
    <row r="2322" spans="1:127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4"/>
      <c r="DR2322" s="1"/>
      <c r="DS2322" s="1"/>
      <c r="DT2322" s="1"/>
      <c r="DU2322" s="1"/>
      <c r="DV2322" s="1"/>
      <c r="DW2322" s="1"/>
    </row>
    <row r="2323" spans="1:127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4"/>
      <c r="DR2323" s="1"/>
      <c r="DS2323" s="1"/>
      <c r="DT2323" s="1"/>
      <c r="DU2323" s="1"/>
      <c r="DV2323" s="1"/>
      <c r="DW2323" s="1"/>
    </row>
    <row r="2324" spans="1:127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4"/>
      <c r="DR2324" s="1"/>
      <c r="DS2324" s="1"/>
      <c r="DT2324" s="1"/>
      <c r="DU2324" s="1"/>
      <c r="DV2324" s="1"/>
      <c r="DW2324" s="1"/>
    </row>
    <row r="2325" spans="1:127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4"/>
      <c r="DR2325" s="1"/>
      <c r="DS2325" s="1"/>
      <c r="DT2325" s="1"/>
      <c r="DU2325" s="1"/>
      <c r="DV2325" s="1"/>
      <c r="DW2325" s="1"/>
    </row>
    <row r="2326" spans="1:127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4"/>
      <c r="DR2326" s="1"/>
      <c r="DS2326" s="1"/>
      <c r="DT2326" s="1"/>
      <c r="DU2326" s="1"/>
      <c r="DV2326" s="1"/>
      <c r="DW2326" s="1"/>
    </row>
    <row r="2327" spans="1:127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4"/>
      <c r="DR2327" s="1"/>
      <c r="DS2327" s="1"/>
      <c r="DT2327" s="1"/>
      <c r="DU2327" s="1"/>
      <c r="DV2327" s="1"/>
      <c r="DW2327" s="1"/>
    </row>
    <row r="2328" spans="1:127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4"/>
      <c r="DR2328" s="1"/>
      <c r="DS2328" s="1"/>
      <c r="DT2328" s="1"/>
      <c r="DU2328" s="1"/>
      <c r="DV2328" s="1"/>
      <c r="DW2328" s="1"/>
    </row>
    <row r="2329" spans="1:127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4"/>
      <c r="DR2329" s="1"/>
      <c r="DS2329" s="1"/>
      <c r="DT2329" s="1"/>
      <c r="DU2329" s="1"/>
      <c r="DV2329" s="1"/>
      <c r="DW2329" s="1"/>
    </row>
    <row r="2330" spans="1:127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4"/>
      <c r="DR2330" s="1"/>
      <c r="DS2330" s="1"/>
      <c r="DT2330" s="1"/>
      <c r="DU2330" s="1"/>
      <c r="DV2330" s="1"/>
      <c r="DW2330" s="1"/>
    </row>
    <row r="2331" spans="1:127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4"/>
      <c r="DR2331" s="1"/>
      <c r="DS2331" s="1"/>
      <c r="DT2331" s="1"/>
      <c r="DU2331" s="1"/>
      <c r="DV2331" s="1"/>
      <c r="DW2331" s="1"/>
    </row>
    <row r="2332" spans="1:127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4"/>
      <c r="DR2332" s="1"/>
      <c r="DS2332" s="1"/>
      <c r="DT2332" s="1"/>
      <c r="DU2332" s="1"/>
      <c r="DV2332" s="1"/>
      <c r="DW2332" s="1"/>
    </row>
    <row r="2333" spans="1:127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4"/>
      <c r="DR2333" s="1"/>
      <c r="DS2333" s="1"/>
      <c r="DT2333" s="1"/>
      <c r="DU2333" s="1"/>
      <c r="DV2333" s="1"/>
      <c r="DW2333" s="1"/>
    </row>
    <row r="2334" spans="1:127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4"/>
      <c r="DR2334" s="1"/>
      <c r="DS2334" s="1"/>
      <c r="DT2334" s="1"/>
      <c r="DU2334" s="1"/>
      <c r="DV2334" s="1"/>
      <c r="DW2334" s="1"/>
    </row>
    <row r="2335" spans="1:127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4"/>
      <c r="DR2335" s="1"/>
      <c r="DS2335" s="1"/>
      <c r="DT2335" s="1"/>
      <c r="DU2335" s="1"/>
      <c r="DV2335" s="1"/>
      <c r="DW2335" s="1"/>
    </row>
    <row r="2336" spans="1:127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4"/>
      <c r="DR2336" s="1"/>
      <c r="DS2336" s="1"/>
      <c r="DT2336" s="1"/>
      <c r="DU2336" s="1"/>
      <c r="DV2336" s="1"/>
      <c r="DW2336" s="1"/>
    </row>
    <row r="2337" spans="1:127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4"/>
      <c r="DR2337" s="1"/>
      <c r="DS2337" s="1"/>
      <c r="DT2337" s="1"/>
      <c r="DU2337" s="1"/>
      <c r="DV2337" s="1"/>
      <c r="DW2337" s="1"/>
    </row>
    <row r="2338" spans="1:127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4"/>
      <c r="DR2338" s="1"/>
      <c r="DS2338" s="1"/>
      <c r="DT2338" s="1"/>
      <c r="DU2338" s="1"/>
      <c r="DV2338" s="1"/>
      <c r="DW2338" s="1"/>
    </row>
    <row r="2339" spans="1:127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4"/>
      <c r="DR2339" s="1"/>
      <c r="DS2339" s="1"/>
      <c r="DT2339" s="1"/>
      <c r="DU2339" s="1"/>
      <c r="DV2339" s="1"/>
      <c r="DW2339" s="1"/>
    </row>
    <row r="2340" spans="1:127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4"/>
      <c r="DR2340" s="1"/>
      <c r="DS2340" s="1"/>
      <c r="DT2340" s="1"/>
      <c r="DU2340" s="1"/>
      <c r="DV2340" s="1"/>
      <c r="DW2340" s="1"/>
    </row>
    <row r="2341" spans="1:127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4"/>
      <c r="DR2341" s="1"/>
      <c r="DS2341" s="1"/>
      <c r="DT2341" s="1"/>
      <c r="DU2341" s="1"/>
      <c r="DV2341" s="1"/>
      <c r="DW2341" s="1"/>
    </row>
    <row r="2342" spans="1:127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4"/>
      <c r="DR2342" s="1"/>
      <c r="DS2342" s="1"/>
      <c r="DT2342" s="1"/>
      <c r="DU2342" s="1"/>
      <c r="DV2342" s="1"/>
      <c r="DW2342" s="1"/>
    </row>
    <row r="2343" spans="1:127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4"/>
      <c r="DR2343" s="1"/>
      <c r="DS2343" s="1"/>
      <c r="DT2343" s="1"/>
      <c r="DU2343" s="1"/>
      <c r="DV2343" s="1"/>
      <c r="DW2343" s="1"/>
    </row>
    <row r="2344" spans="1:127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4"/>
      <c r="DR2344" s="1"/>
      <c r="DS2344" s="1"/>
      <c r="DT2344" s="1"/>
      <c r="DU2344" s="1"/>
      <c r="DV2344" s="1"/>
      <c r="DW2344" s="1"/>
    </row>
    <row r="2345" spans="1:127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4"/>
      <c r="DR2345" s="1"/>
      <c r="DS2345" s="1"/>
      <c r="DT2345" s="1"/>
      <c r="DU2345" s="1"/>
      <c r="DV2345" s="1"/>
      <c r="DW2345" s="1"/>
    </row>
    <row r="2346" spans="1:127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4"/>
      <c r="DR2346" s="1"/>
      <c r="DS2346" s="1"/>
      <c r="DT2346" s="1"/>
      <c r="DU2346" s="1"/>
      <c r="DV2346" s="1"/>
      <c r="DW2346" s="1"/>
    </row>
    <row r="2347" spans="1:127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4"/>
      <c r="DR2347" s="1"/>
      <c r="DS2347" s="1"/>
      <c r="DT2347" s="1"/>
      <c r="DU2347" s="1"/>
      <c r="DV2347" s="1"/>
      <c r="DW2347" s="1"/>
    </row>
    <row r="2348" spans="1:127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4"/>
      <c r="DR2348" s="1"/>
      <c r="DS2348" s="1"/>
      <c r="DT2348" s="1"/>
      <c r="DU2348" s="1"/>
      <c r="DV2348" s="1"/>
      <c r="DW2348" s="1"/>
    </row>
    <row r="2349" spans="1:127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4"/>
      <c r="DR2349" s="1"/>
      <c r="DS2349" s="1"/>
      <c r="DT2349" s="1"/>
      <c r="DU2349" s="1"/>
      <c r="DV2349" s="1"/>
      <c r="DW2349" s="1"/>
    </row>
    <row r="2350" spans="1:127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4"/>
      <c r="DR2350" s="1"/>
      <c r="DS2350" s="1"/>
      <c r="DT2350" s="1"/>
      <c r="DU2350" s="1"/>
      <c r="DV2350" s="1"/>
      <c r="DW2350" s="1"/>
    </row>
    <row r="2351" spans="1:127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4"/>
      <c r="DR2351" s="1"/>
      <c r="DS2351" s="1"/>
      <c r="DT2351" s="1"/>
      <c r="DU2351" s="1"/>
      <c r="DV2351" s="1"/>
      <c r="DW2351" s="1"/>
    </row>
    <row r="2352" spans="1:127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4"/>
      <c r="DR2352" s="1"/>
      <c r="DS2352" s="1"/>
      <c r="DT2352" s="1"/>
      <c r="DU2352" s="1"/>
      <c r="DV2352" s="1"/>
      <c r="DW2352" s="1"/>
    </row>
    <row r="2353" spans="1:127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4"/>
      <c r="DR2353" s="1"/>
      <c r="DS2353" s="1"/>
      <c r="DT2353" s="1"/>
      <c r="DU2353" s="1"/>
      <c r="DV2353" s="1"/>
      <c r="DW2353" s="1"/>
    </row>
    <row r="2354" spans="1:127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4"/>
      <c r="DR2354" s="1"/>
      <c r="DS2354" s="1"/>
      <c r="DT2354" s="1"/>
      <c r="DU2354" s="1"/>
      <c r="DV2354" s="1"/>
      <c r="DW2354" s="1"/>
    </row>
    <row r="2355" spans="1:127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4"/>
      <c r="DR2355" s="1"/>
      <c r="DS2355" s="1"/>
      <c r="DT2355" s="1"/>
      <c r="DU2355" s="1"/>
      <c r="DV2355" s="1"/>
      <c r="DW2355" s="1"/>
    </row>
    <row r="2356" spans="1:127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4"/>
      <c r="DR2356" s="1"/>
      <c r="DS2356" s="1"/>
      <c r="DT2356" s="1"/>
      <c r="DU2356" s="1"/>
      <c r="DV2356" s="1"/>
      <c r="DW2356" s="1"/>
    </row>
    <row r="2357" spans="1:127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4"/>
      <c r="DR2357" s="1"/>
      <c r="DS2357" s="1"/>
      <c r="DT2357" s="1"/>
      <c r="DU2357" s="1"/>
      <c r="DV2357" s="1"/>
      <c r="DW2357" s="1"/>
    </row>
    <row r="2358" spans="1:127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4"/>
      <c r="DR2358" s="1"/>
      <c r="DS2358" s="1"/>
      <c r="DT2358" s="1"/>
      <c r="DU2358" s="1"/>
      <c r="DV2358" s="1"/>
      <c r="DW2358" s="1"/>
    </row>
    <row r="2359" spans="1:127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4"/>
      <c r="DR2359" s="1"/>
      <c r="DS2359" s="1"/>
      <c r="DT2359" s="1"/>
      <c r="DU2359" s="1"/>
      <c r="DV2359" s="1"/>
      <c r="DW2359" s="1"/>
    </row>
    <row r="2360" spans="1:127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4"/>
      <c r="DR2360" s="1"/>
      <c r="DS2360" s="1"/>
      <c r="DT2360" s="1"/>
      <c r="DU2360" s="1"/>
      <c r="DV2360" s="1"/>
      <c r="DW2360" s="1"/>
    </row>
    <row r="2361" spans="1:127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4"/>
      <c r="DR2361" s="1"/>
      <c r="DS2361" s="1"/>
      <c r="DT2361" s="1"/>
      <c r="DU2361" s="1"/>
      <c r="DV2361" s="1"/>
      <c r="DW2361" s="1"/>
    </row>
    <row r="2362" spans="1:127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4"/>
      <c r="DR2362" s="1"/>
      <c r="DS2362" s="1"/>
      <c r="DT2362" s="1"/>
      <c r="DU2362" s="1"/>
      <c r="DV2362" s="1"/>
      <c r="DW2362" s="1"/>
    </row>
    <row r="2363" spans="1:127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4"/>
      <c r="DR2363" s="1"/>
      <c r="DS2363" s="1"/>
      <c r="DT2363" s="1"/>
      <c r="DU2363" s="1"/>
      <c r="DV2363" s="1"/>
      <c r="DW2363" s="1"/>
    </row>
    <row r="2364" spans="1:127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4"/>
      <c r="DR2364" s="1"/>
      <c r="DS2364" s="1"/>
      <c r="DT2364" s="1"/>
      <c r="DU2364" s="1"/>
      <c r="DV2364" s="1"/>
      <c r="DW2364" s="1"/>
    </row>
    <row r="2365" spans="1:127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4"/>
      <c r="DR2365" s="1"/>
      <c r="DS2365" s="1"/>
      <c r="DT2365" s="1"/>
      <c r="DU2365" s="1"/>
      <c r="DV2365" s="1"/>
      <c r="DW2365" s="1"/>
    </row>
    <row r="2366" spans="1:127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4"/>
      <c r="DR2366" s="1"/>
      <c r="DS2366" s="1"/>
      <c r="DT2366" s="1"/>
      <c r="DU2366" s="1"/>
      <c r="DV2366" s="1"/>
      <c r="DW2366" s="1"/>
    </row>
    <row r="2367" spans="1:127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4"/>
      <c r="DR2367" s="1"/>
      <c r="DS2367" s="1"/>
      <c r="DT2367" s="1"/>
      <c r="DU2367" s="1"/>
      <c r="DV2367" s="1"/>
      <c r="DW2367" s="1"/>
    </row>
    <row r="2368" spans="1:127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4"/>
      <c r="DR2368" s="1"/>
      <c r="DS2368" s="1"/>
      <c r="DT2368" s="1"/>
      <c r="DU2368" s="1"/>
      <c r="DV2368" s="1"/>
      <c r="DW2368" s="1"/>
    </row>
    <row r="2369" spans="1:127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4"/>
      <c r="DR2369" s="1"/>
      <c r="DS2369" s="1"/>
      <c r="DT2369" s="1"/>
      <c r="DU2369" s="1"/>
      <c r="DV2369" s="1"/>
      <c r="DW2369" s="1"/>
    </row>
    <row r="2370" spans="1:127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4"/>
      <c r="DR2370" s="1"/>
      <c r="DS2370" s="1"/>
      <c r="DT2370" s="1"/>
      <c r="DU2370" s="1"/>
      <c r="DV2370" s="1"/>
      <c r="DW2370" s="1"/>
    </row>
    <row r="2371" spans="1:127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4"/>
      <c r="DR2371" s="1"/>
      <c r="DS2371" s="1"/>
      <c r="DT2371" s="1"/>
      <c r="DU2371" s="1"/>
      <c r="DV2371" s="1"/>
      <c r="DW2371" s="1"/>
    </row>
    <row r="2372" spans="1:127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4"/>
      <c r="DR2372" s="1"/>
      <c r="DS2372" s="1"/>
      <c r="DT2372" s="1"/>
      <c r="DU2372" s="1"/>
      <c r="DV2372" s="1"/>
      <c r="DW2372" s="1"/>
    </row>
    <row r="2373" spans="1:127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4"/>
      <c r="DR2373" s="1"/>
      <c r="DS2373" s="1"/>
      <c r="DT2373" s="1"/>
      <c r="DU2373" s="1"/>
      <c r="DV2373" s="1"/>
      <c r="DW2373" s="1"/>
    </row>
    <row r="2374" spans="1:127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4"/>
      <c r="DR2374" s="1"/>
      <c r="DS2374" s="1"/>
      <c r="DT2374" s="1"/>
      <c r="DU2374" s="1"/>
      <c r="DV2374" s="1"/>
      <c r="DW2374" s="1"/>
    </row>
    <row r="2375" spans="1:127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4"/>
      <c r="DR2375" s="1"/>
      <c r="DS2375" s="1"/>
      <c r="DT2375" s="1"/>
      <c r="DU2375" s="1"/>
      <c r="DV2375" s="1"/>
      <c r="DW2375" s="1"/>
    </row>
    <row r="2376" spans="1:127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4"/>
      <c r="DR2376" s="1"/>
      <c r="DS2376" s="1"/>
      <c r="DT2376" s="1"/>
      <c r="DU2376" s="1"/>
      <c r="DV2376" s="1"/>
      <c r="DW2376" s="1"/>
    </row>
    <row r="2377" spans="1:127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4"/>
      <c r="DR2377" s="1"/>
      <c r="DS2377" s="1"/>
      <c r="DT2377" s="1"/>
      <c r="DU2377" s="1"/>
      <c r="DV2377" s="1"/>
      <c r="DW2377" s="1"/>
    </row>
    <row r="2378" spans="1:127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4"/>
      <c r="DR2378" s="1"/>
      <c r="DS2378" s="1"/>
      <c r="DT2378" s="1"/>
      <c r="DU2378" s="1"/>
      <c r="DV2378" s="1"/>
      <c r="DW2378" s="1"/>
    </row>
    <row r="2379" spans="1:127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4"/>
      <c r="DR2379" s="1"/>
      <c r="DS2379" s="1"/>
      <c r="DT2379" s="1"/>
      <c r="DU2379" s="1"/>
      <c r="DV2379" s="1"/>
      <c r="DW2379" s="1"/>
    </row>
    <row r="2380" spans="1:127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4"/>
      <c r="DR2380" s="1"/>
      <c r="DS2380" s="1"/>
      <c r="DT2380" s="1"/>
      <c r="DU2380" s="1"/>
      <c r="DV2380" s="1"/>
      <c r="DW2380" s="1"/>
    </row>
    <row r="2381" spans="1:127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4"/>
      <c r="DR2381" s="1"/>
      <c r="DS2381" s="1"/>
      <c r="DT2381" s="1"/>
      <c r="DU2381" s="1"/>
      <c r="DV2381" s="1"/>
      <c r="DW2381" s="1"/>
    </row>
    <row r="2382" spans="1:127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4"/>
      <c r="DR2382" s="1"/>
      <c r="DS2382" s="1"/>
      <c r="DT2382" s="1"/>
      <c r="DU2382" s="1"/>
      <c r="DV2382" s="1"/>
      <c r="DW2382" s="1"/>
    </row>
    <row r="2383" spans="1:127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4"/>
      <c r="DR2383" s="1"/>
      <c r="DS2383" s="1"/>
      <c r="DT2383" s="1"/>
      <c r="DU2383" s="1"/>
      <c r="DV2383" s="1"/>
      <c r="DW2383" s="1"/>
    </row>
    <row r="2384" spans="1:127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4"/>
      <c r="DR2384" s="1"/>
      <c r="DS2384" s="1"/>
      <c r="DT2384" s="1"/>
      <c r="DU2384" s="1"/>
      <c r="DV2384" s="1"/>
      <c r="DW2384" s="1"/>
    </row>
    <row r="2385" spans="1:127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4"/>
      <c r="DR2385" s="1"/>
      <c r="DS2385" s="1"/>
      <c r="DT2385" s="1"/>
      <c r="DU2385" s="1"/>
      <c r="DV2385" s="1"/>
      <c r="DW2385" s="1"/>
    </row>
    <row r="2386" spans="1:127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4"/>
      <c r="DR2386" s="1"/>
      <c r="DS2386" s="1"/>
      <c r="DT2386" s="1"/>
      <c r="DU2386" s="1"/>
      <c r="DV2386" s="1"/>
      <c r="DW2386" s="1"/>
    </row>
    <row r="2387" spans="1:127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4"/>
      <c r="DR2387" s="1"/>
      <c r="DS2387" s="1"/>
      <c r="DT2387" s="1"/>
      <c r="DU2387" s="1"/>
      <c r="DV2387" s="1"/>
      <c r="DW2387" s="1"/>
    </row>
    <row r="2388" spans="1:127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4"/>
      <c r="DR2388" s="1"/>
      <c r="DS2388" s="1"/>
      <c r="DT2388" s="1"/>
      <c r="DU2388" s="1"/>
      <c r="DV2388" s="1"/>
      <c r="DW2388" s="1"/>
    </row>
    <row r="2389" spans="1:127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4"/>
      <c r="DR2389" s="1"/>
      <c r="DS2389" s="1"/>
      <c r="DT2389" s="1"/>
      <c r="DU2389" s="1"/>
      <c r="DV2389" s="1"/>
      <c r="DW2389" s="1"/>
    </row>
    <row r="2390" spans="1:127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4"/>
      <c r="DR2390" s="1"/>
      <c r="DS2390" s="1"/>
      <c r="DT2390" s="1"/>
      <c r="DU2390" s="1"/>
      <c r="DV2390" s="1"/>
      <c r="DW2390" s="1"/>
    </row>
    <row r="2391" spans="1:127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4"/>
      <c r="DR2391" s="1"/>
      <c r="DS2391" s="1"/>
      <c r="DT2391" s="1"/>
      <c r="DU2391" s="1"/>
      <c r="DV2391" s="1"/>
      <c r="DW2391" s="1"/>
    </row>
    <row r="2392" spans="1:127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4"/>
      <c r="DR2392" s="1"/>
      <c r="DS2392" s="1"/>
      <c r="DT2392" s="1"/>
      <c r="DU2392" s="1"/>
      <c r="DV2392" s="1"/>
      <c r="DW2392" s="1"/>
    </row>
    <row r="2393" spans="1:127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4"/>
      <c r="DR2393" s="1"/>
      <c r="DS2393" s="1"/>
      <c r="DT2393" s="1"/>
      <c r="DU2393" s="1"/>
      <c r="DV2393" s="1"/>
      <c r="DW2393" s="1"/>
    </row>
    <row r="2394" spans="1:127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4"/>
      <c r="DR2394" s="1"/>
      <c r="DS2394" s="1"/>
      <c r="DT2394" s="1"/>
      <c r="DU2394" s="1"/>
      <c r="DV2394" s="1"/>
      <c r="DW2394" s="1"/>
    </row>
    <row r="2395" spans="1:127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4"/>
      <c r="DR2395" s="1"/>
      <c r="DS2395" s="1"/>
      <c r="DT2395" s="1"/>
      <c r="DU2395" s="1"/>
      <c r="DV2395" s="1"/>
      <c r="DW2395" s="1"/>
    </row>
    <row r="2396" spans="1:127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4"/>
      <c r="DR2396" s="1"/>
      <c r="DS2396" s="1"/>
      <c r="DT2396" s="1"/>
      <c r="DU2396" s="1"/>
      <c r="DV2396" s="1"/>
      <c r="DW2396" s="1"/>
    </row>
    <row r="2397" spans="1:127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4"/>
      <c r="DR2397" s="1"/>
      <c r="DS2397" s="1"/>
      <c r="DT2397" s="1"/>
      <c r="DU2397" s="1"/>
      <c r="DV2397" s="1"/>
      <c r="DW2397" s="1"/>
    </row>
    <row r="2398" spans="1:127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4"/>
      <c r="DR2398" s="1"/>
      <c r="DS2398" s="1"/>
      <c r="DT2398" s="1"/>
      <c r="DU2398" s="1"/>
      <c r="DV2398" s="1"/>
      <c r="DW2398" s="1"/>
    </row>
    <row r="2399" spans="1:127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4"/>
      <c r="DR2399" s="1"/>
      <c r="DS2399" s="1"/>
      <c r="DT2399" s="1"/>
      <c r="DU2399" s="1"/>
      <c r="DV2399" s="1"/>
      <c r="DW2399" s="1"/>
    </row>
    <row r="2400" spans="1:127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4"/>
      <c r="DR2400" s="1"/>
      <c r="DS2400" s="1"/>
      <c r="DT2400" s="1"/>
      <c r="DU2400" s="1"/>
      <c r="DV2400" s="1"/>
      <c r="DW2400" s="1"/>
    </row>
    <row r="2401" spans="1:127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4"/>
      <c r="DR2401" s="1"/>
      <c r="DS2401" s="1"/>
      <c r="DT2401" s="1"/>
      <c r="DU2401" s="1"/>
      <c r="DV2401" s="1"/>
      <c r="DW2401" s="1"/>
    </row>
    <row r="2402" spans="1:127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4"/>
      <c r="DR2402" s="1"/>
      <c r="DS2402" s="1"/>
      <c r="DT2402" s="1"/>
      <c r="DU2402" s="1"/>
      <c r="DV2402" s="1"/>
      <c r="DW2402" s="1"/>
    </row>
    <row r="2403" spans="1:127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4"/>
      <c r="DR2403" s="1"/>
      <c r="DS2403" s="1"/>
      <c r="DT2403" s="1"/>
      <c r="DU2403" s="1"/>
      <c r="DV2403" s="1"/>
      <c r="DW2403" s="1"/>
    </row>
    <row r="2404" spans="1:127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4"/>
      <c r="DR2404" s="1"/>
      <c r="DS2404" s="1"/>
      <c r="DT2404" s="1"/>
      <c r="DU2404" s="1"/>
      <c r="DV2404" s="1"/>
      <c r="DW2404" s="1"/>
    </row>
    <row r="2405" spans="1:127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4"/>
      <c r="DR2405" s="1"/>
      <c r="DS2405" s="1"/>
      <c r="DT2405" s="1"/>
      <c r="DU2405" s="1"/>
      <c r="DV2405" s="1"/>
      <c r="DW2405" s="1"/>
    </row>
    <row r="2406" spans="1:127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4"/>
      <c r="DR2406" s="1"/>
      <c r="DS2406" s="1"/>
      <c r="DT2406" s="1"/>
      <c r="DU2406" s="1"/>
      <c r="DV2406" s="1"/>
      <c r="DW2406" s="1"/>
    </row>
    <row r="2407" spans="1:127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4"/>
      <c r="DR2407" s="1"/>
      <c r="DS2407" s="1"/>
      <c r="DT2407" s="1"/>
      <c r="DU2407" s="1"/>
      <c r="DV2407" s="1"/>
      <c r="DW2407" s="1"/>
    </row>
    <row r="2408" spans="1:127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4"/>
      <c r="DR2408" s="1"/>
      <c r="DS2408" s="1"/>
      <c r="DT2408" s="1"/>
      <c r="DU2408" s="1"/>
      <c r="DV2408" s="1"/>
      <c r="DW2408" s="1"/>
    </row>
    <row r="2409" spans="1:127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4"/>
      <c r="DR2409" s="1"/>
      <c r="DS2409" s="1"/>
      <c r="DT2409" s="1"/>
      <c r="DU2409" s="1"/>
      <c r="DV2409" s="1"/>
      <c r="DW2409" s="1"/>
    </row>
    <row r="2410" spans="1:127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4"/>
      <c r="DR2410" s="1"/>
      <c r="DS2410" s="1"/>
      <c r="DT2410" s="1"/>
      <c r="DU2410" s="1"/>
      <c r="DV2410" s="1"/>
      <c r="DW2410" s="1"/>
    </row>
    <row r="2411" spans="1:127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4"/>
      <c r="DR2411" s="1"/>
      <c r="DS2411" s="1"/>
      <c r="DT2411" s="1"/>
      <c r="DU2411" s="1"/>
      <c r="DV2411" s="1"/>
      <c r="DW2411" s="1"/>
    </row>
    <row r="2412" spans="1:127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4"/>
      <c r="DR2412" s="1"/>
      <c r="DS2412" s="1"/>
      <c r="DT2412" s="1"/>
      <c r="DU2412" s="1"/>
      <c r="DV2412" s="1"/>
      <c r="DW2412" s="1"/>
    </row>
    <row r="2413" spans="1:127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4"/>
      <c r="DR2413" s="1"/>
      <c r="DS2413" s="1"/>
      <c r="DT2413" s="1"/>
      <c r="DU2413" s="1"/>
      <c r="DV2413" s="1"/>
      <c r="DW2413" s="1"/>
    </row>
    <row r="2414" spans="1:127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4"/>
      <c r="DR2414" s="1"/>
      <c r="DS2414" s="1"/>
      <c r="DT2414" s="1"/>
      <c r="DU2414" s="1"/>
      <c r="DV2414" s="1"/>
      <c r="DW2414" s="1"/>
    </row>
    <row r="2415" spans="1:127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4"/>
      <c r="DR2415" s="1"/>
      <c r="DS2415" s="1"/>
      <c r="DT2415" s="1"/>
      <c r="DU2415" s="1"/>
      <c r="DV2415" s="1"/>
      <c r="DW2415" s="1"/>
    </row>
    <row r="2416" spans="1:127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4"/>
      <c r="DR2416" s="1"/>
      <c r="DS2416" s="1"/>
      <c r="DT2416" s="1"/>
      <c r="DU2416" s="1"/>
      <c r="DV2416" s="1"/>
      <c r="DW2416" s="1"/>
    </row>
    <row r="2417" spans="1:127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4"/>
      <c r="DR2417" s="1"/>
      <c r="DS2417" s="1"/>
      <c r="DT2417" s="1"/>
      <c r="DU2417" s="1"/>
      <c r="DV2417" s="1"/>
      <c r="DW2417" s="1"/>
    </row>
    <row r="2418" spans="1:127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4"/>
      <c r="DR2418" s="1"/>
      <c r="DS2418" s="1"/>
      <c r="DT2418" s="1"/>
      <c r="DU2418" s="1"/>
      <c r="DV2418" s="1"/>
      <c r="DW2418" s="1"/>
    </row>
    <row r="2419" spans="1:127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4"/>
      <c r="DR2419" s="1"/>
      <c r="DS2419" s="1"/>
      <c r="DT2419" s="1"/>
      <c r="DU2419" s="1"/>
      <c r="DV2419" s="1"/>
      <c r="DW2419" s="1"/>
    </row>
    <row r="2420" spans="1:127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4"/>
      <c r="DR2420" s="1"/>
      <c r="DS2420" s="1"/>
      <c r="DT2420" s="1"/>
      <c r="DU2420" s="1"/>
      <c r="DV2420" s="1"/>
      <c r="DW2420" s="1"/>
    </row>
    <row r="2421" spans="1:127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4"/>
      <c r="DR2421" s="1"/>
      <c r="DS2421" s="1"/>
      <c r="DT2421" s="1"/>
      <c r="DU2421" s="1"/>
      <c r="DV2421" s="1"/>
      <c r="DW2421" s="1"/>
    </row>
    <row r="2422" spans="1:127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4"/>
      <c r="DR2422" s="1"/>
      <c r="DS2422" s="1"/>
      <c r="DT2422" s="1"/>
      <c r="DU2422" s="1"/>
      <c r="DV2422" s="1"/>
      <c r="DW2422" s="1"/>
    </row>
    <row r="2423" spans="1:127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4"/>
      <c r="DR2423" s="1"/>
      <c r="DS2423" s="1"/>
      <c r="DT2423" s="1"/>
      <c r="DU2423" s="1"/>
      <c r="DV2423" s="1"/>
      <c r="DW2423" s="1"/>
    </row>
    <row r="2424" spans="1:127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4"/>
      <c r="DR2424" s="1"/>
      <c r="DS2424" s="1"/>
      <c r="DT2424" s="1"/>
      <c r="DU2424" s="1"/>
      <c r="DV2424" s="1"/>
      <c r="DW2424" s="1"/>
    </row>
    <row r="2425" spans="1:127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4"/>
      <c r="DR2425" s="1"/>
      <c r="DS2425" s="1"/>
      <c r="DT2425" s="1"/>
      <c r="DU2425" s="1"/>
      <c r="DV2425" s="1"/>
      <c r="DW2425" s="1"/>
    </row>
    <row r="2426" spans="1:127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4"/>
      <c r="DR2426" s="1"/>
      <c r="DS2426" s="1"/>
      <c r="DT2426" s="1"/>
      <c r="DU2426" s="1"/>
      <c r="DV2426" s="1"/>
      <c r="DW2426" s="1"/>
    </row>
    <row r="2427" spans="1:127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4"/>
      <c r="DR2427" s="1"/>
      <c r="DS2427" s="1"/>
      <c r="DT2427" s="1"/>
      <c r="DU2427" s="1"/>
      <c r="DV2427" s="1"/>
      <c r="DW2427" s="1"/>
    </row>
    <row r="2428" spans="1:127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4"/>
      <c r="DR2428" s="1"/>
      <c r="DS2428" s="1"/>
      <c r="DT2428" s="1"/>
      <c r="DU2428" s="1"/>
      <c r="DV2428" s="1"/>
      <c r="DW2428" s="1"/>
    </row>
    <row r="2429" spans="1:127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4"/>
      <c r="DR2429" s="1"/>
      <c r="DS2429" s="1"/>
      <c r="DT2429" s="1"/>
      <c r="DU2429" s="1"/>
      <c r="DV2429" s="1"/>
      <c r="DW2429" s="1"/>
    </row>
    <row r="2430" spans="1:127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4"/>
      <c r="DR2430" s="1"/>
      <c r="DS2430" s="1"/>
      <c r="DT2430" s="1"/>
      <c r="DU2430" s="1"/>
      <c r="DV2430" s="1"/>
      <c r="DW2430" s="1"/>
    </row>
    <row r="2431" spans="1:127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4"/>
      <c r="DR2431" s="1"/>
      <c r="DS2431" s="1"/>
      <c r="DT2431" s="1"/>
      <c r="DU2431" s="1"/>
      <c r="DV2431" s="1"/>
      <c r="DW2431" s="1"/>
    </row>
    <row r="2432" spans="1:127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4"/>
      <c r="DR2432" s="1"/>
      <c r="DS2432" s="1"/>
      <c r="DT2432" s="1"/>
      <c r="DU2432" s="1"/>
      <c r="DV2432" s="1"/>
      <c r="DW2432" s="1"/>
    </row>
    <row r="2433" spans="1:127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4"/>
      <c r="DR2433" s="1"/>
      <c r="DS2433" s="1"/>
      <c r="DT2433" s="1"/>
      <c r="DU2433" s="1"/>
      <c r="DV2433" s="1"/>
      <c r="DW2433" s="1"/>
    </row>
    <row r="2434" spans="1:127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4"/>
      <c r="DR2434" s="1"/>
      <c r="DS2434" s="1"/>
      <c r="DT2434" s="1"/>
      <c r="DU2434" s="1"/>
      <c r="DV2434" s="1"/>
      <c r="DW2434" s="1"/>
    </row>
    <row r="2435" spans="1:127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4"/>
      <c r="DR2435" s="1"/>
      <c r="DS2435" s="1"/>
      <c r="DT2435" s="1"/>
      <c r="DU2435" s="1"/>
      <c r="DV2435" s="1"/>
      <c r="DW2435" s="1"/>
    </row>
    <row r="2436" spans="1:127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4"/>
      <c r="DR2436" s="1"/>
      <c r="DS2436" s="1"/>
      <c r="DT2436" s="1"/>
      <c r="DU2436" s="1"/>
      <c r="DV2436" s="1"/>
      <c r="DW2436" s="1"/>
    </row>
    <row r="2437" spans="1:127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4"/>
      <c r="DR2437" s="1"/>
      <c r="DS2437" s="1"/>
      <c r="DT2437" s="1"/>
      <c r="DU2437" s="1"/>
      <c r="DV2437" s="1"/>
      <c r="DW2437" s="1"/>
    </row>
    <row r="2438" spans="1:127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4"/>
      <c r="DR2438" s="1"/>
      <c r="DS2438" s="1"/>
      <c r="DT2438" s="1"/>
      <c r="DU2438" s="1"/>
      <c r="DV2438" s="1"/>
      <c r="DW2438" s="1"/>
    </row>
    <row r="2439" spans="1:127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4"/>
      <c r="DR2439" s="1"/>
      <c r="DS2439" s="1"/>
      <c r="DT2439" s="1"/>
      <c r="DU2439" s="1"/>
      <c r="DV2439" s="1"/>
      <c r="DW2439" s="1"/>
    </row>
    <row r="2440" spans="1:127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4"/>
      <c r="DR2440" s="1"/>
      <c r="DS2440" s="1"/>
      <c r="DT2440" s="1"/>
      <c r="DU2440" s="1"/>
      <c r="DV2440" s="1"/>
      <c r="DW2440" s="1"/>
    </row>
    <row r="2441" spans="1:127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4"/>
      <c r="DR2441" s="1"/>
      <c r="DS2441" s="1"/>
      <c r="DT2441" s="1"/>
      <c r="DU2441" s="1"/>
      <c r="DV2441" s="1"/>
      <c r="DW2441" s="1"/>
    </row>
    <row r="2442" spans="1:127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4"/>
      <c r="DR2442" s="1"/>
      <c r="DS2442" s="1"/>
      <c r="DT2442" s="1"/>
      <c r="DU2442" s="1"/>
      <c r="DV2442" s="1"/>
      <c r="DW2442" s="1"/>
    </row>
    <row r="2443" spans="1:127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4"/>
      <c r="DR2443" s="1"/>
      <c r="DS2443" s="1"/>
      <c r="DT2443" s="1"/>
      <c r="DU2443" s="1"/>
      <c r="DV2443" s="1"/>
      <c r="DW2443" s="1"/>
    </row>
    <row r="2444" spans="1:127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4"/>
      <c r="DR2444" s="1"/>
      <c r="DS2444" s="1"/>
      <c r="DT2444" s="1"/>
      <c r="DU2444" s="1"/>
      <c r="DV2444" s="1"/>
      <c r="DW2444" s="1"/>
    </row>
    <row r="2445" spans="1:127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4"/>
      <c r="DR2445" s="1"/>
      <c r="DS2445" s="1"/>
      <c r="DT2445" s="1"/>
      <c r="DU2445" s="1"/>
      <c r="DV2445" s="1"/>
      <c r="DW2445" s="1"/>
    </row>
    <row r="2446" spans="1:127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4"/>
      <c r="DR2446" s="1"/>
      <c r="DS2446" s="1"/>
      <c r="DT2446" s="1"/>
      <c r="DU2446" s="1"/>
      <c r="DV2446" s="1"/>
      <c r="DW2446" s="1"/>
    </row>
    <row r="2447" spans="1:127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4"/>
      <c r="DR2447" s="1"/>
      <c r="DS2447" s="1"/>
      <c r="DT2447" s="1"/>
      <c r="DU2447" s="1"/>
      <c r="DV2447" s="1"/>
      <c r="DW2447" s="1"/>
    </row>
    <row r="2448" spans="1:127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4"/>
      <c r="DR2448" s="1"/>
      <c r="DS2448" s="1"/>
      <c r="DT2448" s="1"/>
      <c r="DU2448" s="1"/>
      <c r="DV2448" s="1"/>
      <c r="DW2448" s="1"/>
    </row>
    <row r="2449" spans="1:127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4"/>
      <c r="DR2449" s="1"/>
      <c r="DS2449" s="1"/>
      <c r="DT2449" s="1"/>
      <c r="DU2449" s="1"/>
      <c r="DV2449" s="1"/>
      <c r="DW2449" s="1"/>
    </row>
    <row r="2450" spans="1:127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4"/>
      <c r="DR2450" s="1"/>
      <c r="DS2450" s="1"/>
      <c r="DT2450" s="1"/>
      <c r="DU2450" s="1"/>
      <c r="DV2450" s="1"/>
      <c r="DW2450" s="1"/>
    </row>
    <row r="2451" spans="1:127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4"/>
      <c r="DR2451" s="1"/>
      <c r="DS2451" s="1"/>
      <c r="DT2451" s="1"/>
      <c r="DU2451" s="1"/>
      <c r="DV2451" s="1"/>
      <c r="DW2451" s="1"/>
    </row>
    <row r="2452" spans="1:127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4"/>
      <c r="DR2452" s="1"/>
      <c r="DS2452" s="1"/>
      <c r="DT2452" s="1"/>
      <c r="DU2452" s="1"/>
      <c r="DV2452" s="1"/>
      <c r="DW2452" s="1"/>
    </row>
    <row r="2453" spans="1:127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4"/>
      <c r="DR2453" s="1"/>
      <c r="DS2453" s="1"/>
      <c r="DT2453" s="1"/>
      <c r="DU2453" s="1"/>
      <c r="DV2453" s="1"/>
      <c r="DW2453" s="1"/>
    </row>
    <row r="2454" spans="1:127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4"/>
      <c r="DR2454" s="1"/>
      <c r="DS2454" s="1"/>
      <c r="DT2454" s="1"/>
      <c r="DU2454" s="1"/>
      <c r="DV2454" s="1"/>
      <c r="DW2454" s="1"/>
    </row>
    <row r="2455" spans="1:127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4"/>
      <c r="DR2455" s="1"/>
      <c r="DS2455" s="1"/>
      <c r="DT2455" s="1"/>
      <c r="DU2455" s="1"/>
      <c r="DV2455" s="1"/>
      <c r="DW2455" s="1"/>
    </row>
    <row r="2456" spans="1:127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4"/>
      <c r="DR2456" s="1"/>
      <c r="DS2456" s="1"/>
      <c r="DT2456" s="1"/>
      <c r="DU2456" s="1"/>
      <c r="DV2456" s="1"/>
      <c r="DW2456" s="1"/>
    </row>
    <row r="2457" spans="1:127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4"/>
      <c r="DR2457" s="1"/>
      <c r="DS2457" s="1"/>
      <c r="DT2457" s="1"/>
      <c r="DU2457" s="1"/>
      <c r="DV2457" s="1"/>
      <c r="DW2457" s="1"/>
    </row>
    <row r="2458" spans="1:127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4"/>
      <c r="DR2458" s="1"/>
      <c r="DS2458" s="1"/>
      <c r="DT2458" s="1"/>
      <c r="DU2458" s="1"/>
      <c r="DV2458" s="1"/>
      <c r="DW2458" s="1"/>
    </row>
    <row r="2459" spans="1:127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4"/>
      <c r="DR2459" s="1"/>
      <c r="DS2459" s="1"/>
      <c r="DT2459" s="1"/>
      <c r="DU2459" s="1"/>
      <c r="DV2459" s="1"/>
      <c r="DW2459" s="1"/>
    </row>
    <row r="2460" spans="1:127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4"/>
      <c r="DR2460" s="1"/>
      <c r="DS2460" s="1"/>
      <c r="DT2460" s="1"/>
      <c r="DU2460" s="1"/>
      <c r="DV2460" s="1"/>
      <c r="DW2460" s="1"/>
    </row>
    <row r="2461" spans="1:127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4"/>
      <c r="DR2461" s="1"/>
      <c r="DS2461" s="1"/>
      <c r="DT2461" s="1"/>
      <c r="DU2461" s="1"/>
      <c r="DV2461" s="1"/>
      <c r="DW2461" s="1"/>
    </row>
    <row r="2462" spans="1:127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4"/>
      <c r="DR2462" s="1"/>
      <c r="DS2462" s="1"/>
      <c r="DT2462" s="1"/>
      <c r="DU2462" s="1"/>
      <c r="DV2462" s="1"/>
      <c r="DW2462" s="1"/>
    </row>
    <row r="2463" spans="1:127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4"/>
      <c r="DR2463" s="1"/>
      <c r="DS2463" s="1"/>
      <c r="DT2463" s="1"/>
      <c r="DU2463" s="1"/>
      <c r="DV2463" s="1"/>
      <c r="DW2463" s="1"/>
    </row>
    <row r="2464" spans="1:127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4"/>
      <c r="DR2464" s="1"/>
      <c r="DS2464" s="1"/>
      <c r="DT2464" s="1"/>
      <c r="DU2464" s="1"/>
      <c r="DV2464" s="1"/>
      <c r="DW2464" s="1"/>
    </row>
    <row r="2465" spans="1:127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4"/>
      <c r="DR2465" s="1"/>
      <c r="DS2465" s="1"/>
      <c r="DT2465" s="1"/>
      <c r="DU2465" s="1"/>
      <c r="DV2465" s="1"/>
      <c r="DW2465" s="1"/>
    </row>
    <row r="2466" spans="1:127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4"/>
      <c r="DR2466" s="1"/>
      <c r="DS2466" s="1"/>
      <c r="DT2466" s="1"/>
      <c r="DU2466" s="1"/>
      <c r="DV2466" s="1"/>
      <c r="DW2466" s="1"/>
    </row>
    <row r="2467" spans="1:127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4"/>
      <c r="DR2467" s="1"/>
      <c r="DS2467" s="1"/>
      <c r="DT2467" s="1"/>
      <c r="DU2467" s="1"/>
      <c r="DV2467" s="1"/>
      <c r="DW2467" s="1"/>
    </row>
    <row r="2468" spans="1:127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4"/>
      <c r="DR2468" s="1"/>
      <c r="DS2468" s="1"/>
      <c r="DT2468" s="1"/>
      <c r="DU2468" s="1"/>
      <c r="DV2468" s="1"/>
      <c r="DW2468" s="1"/>
    </row>
    <row r="2469" spans="1:127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4"/>
      <c r="DR2469" s="1"/>
      <c r="DS2469" s="1"/>
      <c r="DT2469" s="1"/>
      <c r="DU2469" s="1"/>
      <c r="DV2469" s="1"/>
      <c r="DW2469" s="1"/>
    </row>
    <row r="2470" spans="1:127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4"/>
      <c r="DR2470" s="1"/>
      <c r="DS2470" s="1"/>
      <c r="DT2470" s="1"/>
      <c r="DU2470" s="1"/>
      <c r="DV2470" s="1"/>
      <c r="DW2470" s="1"/>
    </row>
    <row r="2471" spans="1:127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4"/>
      <c r="DR2471" s="1"/>
      <c r="DS2471" s="1"/>
      <c r="DT2471" s="1"/>
      <c r="DU2471" s="1"/>
      <c r="DV2471" s="1"/>
      <c r="DW2471" s="1"/>
    </row>
    <row r="2472" spans="1:127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4"/>
      <c r="DR2472" s="1"/>
      <c r="DS2472" s="1"/>
      <c r="DT2472" s="1"/>
      <c r="DU2472" s="1"/>
      <c r="DV2472" s="1"/>
      <c r="DW2472" s="1"/>
    </row>
    <row r="2473" spans="1:127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4"/>
      <c r="DR2473" s="1"/>
      <c r="DS2473" s="1"/>
      <c r="DT2473" s="1"/>
      <c r="DU2473" s="1"/>
      <c r="DV2473" s="1"/>
      <c r="DW2473" s="1"/>
    </row>
    <row r="2474" spans="1:127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4"/>
      <c r="DR2474" s="1"/>
      <c r="DS2474" s="1"/>
      <c r="DT2474" s="1"/>
      <c r="DU2474" s="1"/>
      <c r="DV2474" s="1"/>
      <c r="DW2474" s="1"/>
    </row>
    <row r="2475" spans="1:127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4"/>
      <c r="DR2475" s="1"/>
      <c r="DS2475" s="1"/>
      <c r="DT2475" s="1"/>
      <c r="DU2475" s="1"/>
      <c r="DV2475" s="1"/>
      <c r="DW2475" s="1"/>
    </row>
    <row r="2476" spans="1:127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4"/>
      <c r="DR2476" s="1"/>
      <c r="DS2476" s="1"/>
      <c r="DT2476" s="1"/>
      <c r="DU2476" s="1"/>
      <c r="DV2476" s="1"/>
      <c r="DW2476" s="1"/>
    </row>
    <row r="2477" spans="1:127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4"/>
      <c r="DR2477" s="1"/>
      <c r="DS2477" s="1"/>
      <c r="DT2477" s="1"/>
      <c r="DU2477" s="1"/>
      <c r="DV2477" s="1"/>
      <c r="DW2477" s="1"/>
    </row>
    <row r="2478" spans="1:127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4"/>
      <c r="DR2478" s="1"/>
      <c r="DS2478" s="1"/>
      <c r="DT2478" s="1"/>
      <c r="DU2478" s="1"/>
      <c r="DV2478" s="1"/>
      <c r="DW2478" s="1"/>
    </row>
    <row r="2479" spans="1:127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4"/>
      <c r="DR2479" s="1"/>
      <c r="DS2479" s="1"/>
      <c r="DT2479" s="1"/>
      <c r="DU2479" s="1"/>
      <c r="DV2479" s="1"/>
      <c r="DW2479" s="1"/>
    </row>
    <row r="2480" spans="1:127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4"/>
      <c r="DR2480" s="1"/>
      <c r="DS2480" s="1"/>
      <c r="DT2480" s="1"/>
      <c r="DU2480" s="1"/>
      <c r="DV2480" s="1"/>
      <c r="DW2480" s="1"/>
    </row>
    <row r="2481" spans="1:127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4"/>
      <c r="DR2481" s="1"/>
      <c r="DS2481" s="1"/>
      <c r="DT2481" s="1"/>
      <c r="DU2481" s="1"/>
      <c r="DV2481" s="1"/>
      <c r="DW2481" s="1"/>
    </row>
    <row r="2482" spans="1:127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4"/>
      <c r="DR2482" s="1"/>
      <c r="DS2482" s="1"/>
      <c r="DT2482" s="1"/>
      <c r="DU2482" s="1"/>
      <c r="DV2482" s="1"/>
      <c r="DW2482" s="1"/>
    </row>
    <row r="2483" spans="1:127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4"/>
      <c r="DR2483" s="1"/>
      <c r="DS2483" s="1"/>
      <c r="DT2483" s="1"/>
      <c r="DU2483" s="1"/>
      <c r="DV2483" s="1"/>
      <c r="DW2483" s="1"/>
    </row>
    <row r="2484" spans="1:127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4"/>
      <c r="DR2484" s="1"/>
      <c r="DS2484" s="1"/>
      <c r="DT2484" s="1"/>
      <c r="DU2484" s="1"/>
      <c r="DV2484" s="1"/>
      <c r="DW2484" s="1"/>
    </row>
    <row r="2485" spans="1:127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4"/>
      <c r="DR2485" s="1"/>
      <c r="DS2485" s="1"/>
      <c r="DT2485" s="1"/>
      <c r="DU2485" s="1"/>
      <c r="DV2485" s="1"/>
      <c r="DW2485" s="1"/>
    </row>
    <row r="2486" spans="1:127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4"/>
      <c r="DR2486" s="1"/>
      <c r="DS2486" s="1"/>
      <c r="DT2486" s="1"/>
      <c r="DU2486" s="1"/>
      <c r="DV2486" s="1"/>
      <c r="DW2486" s="1"/>
    </row>
    <row r="2487" spans="1:127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4"/>
      <c r="DR2487" s="1"/>
      <c r="DS2487" s="1"/>
      <c r="DT2487" s="1"/>
      <c r="DU2487" s="1"/>
      <c r="DV2487" s="1"/>
      <c r="DW2487" s="1"/>
    </row>
    <row r="2488" spans="1:127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4"/>
      <c r="DR2488" s="1"/>
      <c r="DS2488" s="1"/>
      <c r="DT2488" s="1"/>
      <c r="DU2488" s="1"/>
      <c r="DV2488" s="1"/>
      <c r="DW2488" s="1"/>
    </row>
    <row r="2489" spans="1:127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4"/>
      <c r="DR2489" s="1"/>
      <c r="DS2489" s="1"/>
      <c r="DT2489" s="1"/>
      <c r="DU2489" s="1"/>
      <c r="DV2489" s="1"/>
      <c r="DW2489" s="1"/>
    </row>
    <row r="2490" spans="1:127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4"/>
      <c r="DR2490" s="1"/>
      <c r="DS2490" s="1"/>
      <c r="DT2490" s="1"/>
      <c r="DU2490" s="1"/>
      <c r="DV2490" s="1"/>
      <c r="DW2490" s="1"/>
    </row>
    <row r="2491" spans="1:127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4"/>
      <c r="DR2491" s="1"/>
      <c r="DS2491" s="1"/>
      <c r="DT2491" s="1"/>
      <c r="DU2491" s="1"/>
      <c r="DV2491" s="1"/>
      <c r="DW2491" s="1"/>
    </row>
    <row r="2492" spans="1:127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4"/>
      <c r="DR2492" s="1"/>
      <c r="DS2492" s="1"/>
      <c r="DT2492" s="1"/>
      <c r="DU2492" s="1"/>
      <c r="DV2492" s="1"/>
      <c r="DW2492" s="1"/>
    </row>
    <row r="2493" spans="1:127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4"/>
      <c r="DR2493" s="1"/>
      <c r="DS2493" s="1"/>
      <c r="DT2493" s="1"/>
      <c r="DU2493" s="1"/>
      <c r="DV2493" s="1"/>
      <c r="DW2493" s="1"/>
    </row>
    <row r="2494" spans="1:127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4"/>
      <c r="DR2494" s="1"/>
      <c r="DS2494" s="1"/>
      <c r="DT2494" s="1"/>
      <c r="DU2494" s="1"/>
      <c r="DV2494" s="1"/>
      <c r="DW2494" s="1"/>
    </row>
    <row r="2495" spans="1:127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4"/>
      <c r="DR2495" s="1"/>
      <c r="DS2495" s="1"/>
      <c r="DT2495" s="1"/>
      <c r="DU2495" s="1"/>
      <c r="DV2495" s="1"/>
      <c r="DW2495" s="1"/>
    </row>
    <row r="2496" spans="1:127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4"/>
      <c r="DR2496" s="1"/>
      <c r="DS2496" s="1"/>
      <c r="DT2496" s="1"/>
      <c r="DU2496" s="1"/>
      <c r="DV2496" s="1"/>
      <c r="DW2496" s="1"/>
    </row>
    <row r="2497" spans="1:127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4"/>
      <c r="DR2497" s="1"/>
      <c r="DS2497" s="1"/>
      <c r="DT2497" s="1"/>
      <c r="DU2497" s="1"/>
      <c r="DV2497" s="1"/>
      <c r="DW2497" s="1"/>
    </row>
    <row r="2498" spans="1:127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4"/>
      <c r="DR2498" s="1"/>
      <c r="DS2498" s="1"/>
      <c r="DT2498" s="1"/>
      <c r="DU2498" s="1"/>
      <c r="DV2498" s="1"/>
      <c r="DW2498" s="1"/>
    </row>
    <row r="2499" spans="1:127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4"/>
      <c r="DR2499" s="1"/>
      <c r="DS2499" s="1"/>
      <c r="DT2499" s="1"/>
      <c r="DU2499" s="1"/>
      <c r="DV2499" s="1"/>
      <c r="DW2499" s="1"/>
    </row>
    <row r="2500" spans="1:127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4"/>
      <c r="DR2500" s="1"/>
      <c r="DS2500" s="1"/>
      <c r="DT2500" s="1"/>
      <c r="DU2500" s="1"/>
      <c r="DV2500" s="1"/>
      <c r="DW2500" s="1"/>
    </row>
    <row r="2501" spans="1:127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4"/>
      <c r="DR2501" s="1"/>
      <c r="DS2501" s="1"/>
      <c r="DT2501" s="1"/>
      <c r="DU2501" s="1"/>
      <c r="DV2501" s="1"/>
      <c r="DW2501" s="1"/>
    </row>
    <row r="2502" spans="1:127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4"/>
      <c r="DR2502" s="1"/>
      <c r="DS2502" s="1"/>
      <c r="DT2502" s="1"/>
      <c r="DU2502" s="1"/>
      <c r="DV2502" s="1"/>
      <c r="DW2502" s="1"/>
    </row>
    <row r="2503" spans="1:127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4"/>
      <c r="DR2503" s="1"/>
      <c r="DS2503" s="1"/>
      <c r="DT2503" s="1"/>
      <c r="DU2503" s="1"/>
      <c r="DV2503" s="1"/>
      <c r="DW2503" s="1"/>
    </row>
    <row r="2504" spans="1:127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4"/>
      <c r="DR2504" s="1"/>
      <c r="DS2504" s="1"/>
      <c r="DT2504" s="1"/>
      <c r="DU2504" s="1"/>
      <c r="DV2504" s="1"/>
      <c r="DW2504" s="1"/>
    </row>
    <row r="2505" spans="1:127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4"/>
      <c r="DR2505" s="1"/>
      <c r="DS2505" s="1"/>
      <c r="DT2505" s="1"/>
      <c r="DU2505" s="1"/>
      <c r="DV2505" s="1"/>
      <c r="DW2505" s="1"/>
    </row>
    <row r="2506" spans="1:127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4"/>
      <c r="DR2506" s="1"/>
      <c r="DS2506" s="1"/>
      <c r="DT2506" s="1"/>
      <c r="DU2506" s="1"/>
      <c r="DV2506" s="1"/>
      <c r="DW2506" s="1"/>
    </row>
    <row r="2507" spans="1:127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4"/>
      <c r="DR2507" s="1"/>
      <c r="DS2507" s="1"/>
      <c r="DT2507" s="1"/>
      <c r="DU2507" s="1"/>
      <c r="DV2507" s="1"/>
      <c r="DW2507" s="1"/>
    </row>
    <row r="2508" spans="1:127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4"/>
      <c r="DR2508" s="1"/>
      <c r="DS2508" s="1"/>
      <c r="DT2508" s="1"/>
      <c r="DU2508" s="1"/>
      <c r="DV2508" s="1"/>
      <c r="DW2508" s="1"/>
    </row>
    <row r="2509" spans="1:127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4"/>
      <c r="DR2509" s="1"/>
      <c r="DS2509" s="1"/>
      <c r="DT2509" s="1"/>
      <c r="DU2509" s="1"/>
      <c r="DV2509" s="1"/>
      <c r="DW2509" s="1"/>
    </row>
    <row r="2510" spans="1:127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4"/>
      <c r="DR2510" s="1"/>
      <c r="DS2510" s="1"/>
      <c r="DT2510" s="1"/>
      <c r="DU2510" s="1"/>
      <c r="DV2510" s="1"/>
      <c r="DW2510" s="1"/>
    </row>
    <row r="2511" spans="1:127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4"/>
      <c r="DR2511" s="1"/>
      <c r="DS2511" s="1"/>
      <c r="DT2511" s="1"/>
      <c r="DU2511" s="1"/>
      <c r="DV2511" s="1"/>
      <c r="DW2511" s="1"/>
    </row>
    <row r="2512" spans="1:127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4"/>
      <c r="DR2512" s="1"/>
      <c r="DS2512" s="1"/>
      <c r="DT2512" s="1"/>
      <c r="DU2512" s="1"/>
      <c r="DV2512" s="1"/>
      <c r="DW2512" s="1"/>
    </row>
    <row r="2513" spans="1:127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4"/>
      <c r="DR2513" s="1"/>
      <c r="DS2513" s="1"/>
      <c r="DT2513" s="1"/>
      <c r="DU2513" s="1"/>
      <c r="DV2513" s="1"/>
      <c r="DW2513" s="1"/>
    </row>
    <row r="2514" spans="1:127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4"/>
      <c r="DR2514" s="1"/>
      <c r="DS2514" s="1"/>
      <c r="DT2514" s="1"/>
      <c r="DU2514" s="1"/>
      <c r="DV2514" s="1"/>
      <c r="DW2514" s="1"/>
    </row>
    <row r="2515" spans="1:127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4"/>
      <c r="DR2515" s="1"/>
      <c r="DS2515" s="1"/>
      <c r="DT2515" s="1"/>
      <c r="DU2515" s="1"/>
      <c r="DV2515" s="1"/>
      <c r="DW2515" s="1"/>
    </row>
    <row r="2516" spans="1:127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4"/>
      <c r="DR2516" s="1"/>
      <c r="DS2516" s="1"/>
      <c r="DT2516" s="1"/>
      <c r="DU2516" s="1"/>
      <c r="DV2516" s="1"/>
      <c r="DW2516" s="1"/>
    </row>
    <row r="2517" spans="1:127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4"/>
      <c r="DR2517" s="1"/>
      <c r="DS2517" s="1"/>
      <c r="DT2517" s="1"/>
      <c r="DU2517" s="1"/>
      <c r="DV2517" s="1"/>
      <c r="DW2517" s="1"/>
    </row>
    <row r="2518" spans="1:127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4"/>
      <c r="DR2518" s="1"/>
      <c r="DS2518" s="1"/>
      <c r="DT2518" s="1"/>
      <c r="DU2518" s="1"/>
      <c r="DV2518" s="1"/>
      <c r="DW2518" s="1"/>
    </row>
    <row r="2519" spans="1:127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4"/>
      <c r="DR2519" s="1"/>
      <c r="DS2519" s="1"/>
      <c r="DT2519" s="1"/>
      <c r="DU2519" s="1"/>
      <c r="DV2519" s="1"/>
      <c r="DW2519" s="1"/>
    </row>
    <row r="2520" spans="1:127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4"/>
      <c r="DR2520" s="1"/>
      <c r="DS2520" s="1"/>
      <c r="DT2520" s="1"/>
      <c r="DU2520" s="1"/>
      <c r="DV2520" s="1"/>
      <c r="DW2520" s="1"/>
    </row>
    <row r="2521" spans="1:127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4"/>
      <c r="DR2521" s="1"/>
      <c r="DS2521" s="1"/>
      <c r="DT2521" s="1"/>
      <c r="DU2521" s="1"/>
      <c r="DV2521" s="1"/>
      <c r="DW2521" s="1"/>
    </row>
    <row r="2522" spans="1:127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4"/>
      <c r="DR2522" s="1"/>
      <c r="DS2522" s="1"/>
      <c r="DT2522" s="1"/>
      <c r="DU2522" s="1"/>
      <c r="DV2522" s="1"/>
      <c r="DW2522" s="1"/>
    </row>
    <row r="2523" spans="1:127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4"/>
      <c r="DR2523" s="1"/>
      <c r="DS2523" s="1"/>
      <c r="DT2523" s="1"/>
      <c r="DU2523" s="1"/>
      <c r="DV2523" s="1"/>
      <c r="DW2523" s="1"/>
    </row>
    <row r="2524" spans="1:127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4"/>
      <c r="DR2524" s="1"/>
      <c r="DS2524" s="1"/>
      <c r="DT2524" s="1"/>
      <c r="DU2524" s="1"/>
      <c r="DV2524" s="1"/>
      <c r="DW2524" s="1"/>
    </row>
    <row r="2525" spans="1:127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4"/>
      <c r="DR2525" s="1"/>
      <c r="DS2525" s="1"/>
      <c r="DT2525" s="1"/>
      <c r="DU2525" s="1"/>
      <c r="DV2525" s="1"/>
      <c r="DW2525" s="1"/>
    </row>
    <row r="2526" spans="1:127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4"/>
      <c r="DR2526" s="1"/>
      <c r="DS2526" s="1"/>
      <c r="DT2526" s="1"/>
      <c r="DU2526" s="1"/>
      <c r="DV2526" s="1"/>
      <c r="DW2526" s="1"/>
    </row>
    <row r="2527" spans="1:127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4"/>
      <c r="DR2527" s="1"/>
      <c r="DS2527" s="1"/>
      <c r="DT2527" s="1"/>
      <c r="DU2527" s="1"/>
      <c r="DV2527" s="1"/>
      <c r="DW2527" s="1"/>
    </row>
    <row r="2528" spans="1:127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4"/>
      <c r="DR2528" s="1"/>
      <c r="DS2528" s="1"/>
      <c r="DT2528" s="1"/>
      <c r="DU2528" s="1"/>
      <c r="DV2528" s="1"/>
      <c r="DW2528" s="1"/>
    </row>
    <row r="2529" spans="1:127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4"/>
      <c r="DR2529" s="1"/>
      <c r="DS2529" s="1"/>
      <c r="DT2529" s="1"/>
      <c r="DU2529" s="1"/>
      <c r="DV2529" s="1"/>
      <c r="DW2529" s="1"/>
    </row>
    <row r="2530" spans="1:127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4"/>
      <c r="DR2530" s="1"/>
      <c r="DS2530" s="1"/>
      <c r="DT2530" s="1"/>
      <c r="DU2530" s="1"/>
      <c r="DV2530" s="1"/>
      <c r="DW2530" s="1"/>
    </row>
    <row r="2531" spans="1:127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4"/>
      <c r="DR2531" s="1"/>
      <c r="DS2531" s="1"/>
      <c r="DT2531" s="1"/>
      <c r="DU2531" s="1"/>
      <c r="DV2531" s="1"/>
      <c r="DW2531" s="1"/>
    </row>
    <row r="2532" spans="1:127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4"/>
      <c r="DR2532" s="1"/>
      <c r="DS2532" s="1"/>
      <c r="DT2532" s="1"/>
      <c r="DU2532" s="1"/>
      <c r="DV2532" s="1"/>
      <c r="DW2532" s="1"/>
    </row>
    <row r="2533" spans="1:127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4"/>
      <c r="DR2533" s="1"/>
      <c r="DS2533" s="1"/>
      <c r="DT2533" s="1"/>
      <c r="DU2533" s="1"/>
      <c r="DV2533" s="1"/>
      <c r="DW2533" s="1"/>
    </row>
    <row r="2534" spans="1:127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4"/>
      <c r="DR2534" s="1"/>
      <c r="DS2534" s="1"/>
      <c r="DT2534" s="1"/>
      <c r="DU2534" s="1"/>
      <c r="DV2534" s="1"/>
      <c r="DW2534" s="1"/>
    </row>
    <row r="2535" spans="1:127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4"/>
      <c r="DR2535" s="1"/>
      <c r="DS2535" s="1"/>
      <c r="DT2535" s="1"/>
      <c r="DU2535" s="1"/>
      <c r="DV2535" s="1"/>
      <c r="DW2535" s="1"/>
    </row>
    <row r="2536" spans="1:127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4"/>
      <c r="DR2536" s="1"/>
      <c r="DS2536" s="1"/>
      <c r="DT2536" s="1"/>
      <c r="DU2536" s="1"/>
      <c r="DV2536" s="1"/>
      <c r="DW2536" s="1"/>
    </row>
    <row r="2537" spans="1:127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4"/>
      <c r="DR2537" s="1"/>
      <c r="DS2537" s="1"/>
      <c r="DT2537" s="1"/>
      <c r="DU2537" s="1"/>
      <c r="DV2537" s="1"/>
      <c r="DW2537" s="1"/>
    </row>
    <row r="2538" spans="1:127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4"/>
      <c r="DR2538" s="1"/>
      <c r="DS2538" s="1"/>
      <c r="DT2538" s="1"/>
      <c r="DU2538" s="1"/>
      <c r="DV2538" s="1"/>
      <c r="DW2538" s="1"/>
    </row>
    <row r="2539" spans="1:127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4"/>
      <c r="DR2539" s="1"/>
      <c r="DS2539" s="1"/>
      <c r="DT2539" s="1"/>
      <c r="DU2539" s="1"/>
      <c r="DV2539" s="1"/>
      <c r="DW2539" s="1"/>
    </row>
    <row r="2540" spans="1:127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4"/>
      <c r="DR2540" s="1"/>
      <c r="DS2540" s="1"/>
      <c r="DT2540" s="1"/>
      <c r="DU2540" s="1"/>
      <c r="DV2540" s="1"/>
      <c r="DW2540" s="1"/>
    </row>
    <row r="2541" spans="1:127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4"/>
      <c r="DR2541" s="1"/>
      <c r="DS2541" s="1"/>
      <c r="DT2541" s="1"/>
      <c r="DU2541" s="1"/>
      <c r="DV2541" s="1"/>
      <c r="DW2541" s="1"/>
    </row>
    <row r="2542" spans="1:127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4"/>
      <c r="DR2542" s="1"/>
      <c r="DS2542" s="1"/>
      <c r="DT2542" s="1"/>
      <c r="DU2542" s="1"/>
      <c r="DV2542" s="1"/>
      <c r="DW2542" s="1"/>
    </row>
    <row r="2543" spans="1:127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4"/>
      <c r="DR2543" s="1"/>
      <c r="DS2543" s="1"/>
      <c r="DT2543" s="1"/>
      <c r="DU2543" s="1"/>
      <c r="DV2543" s="1"/>
      <c r="DW2543" s="1"/>
    </row>
    <row r="2544" spans="1:127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4"/>
      <c r="DR2544" s="1"/>
      <c r="DS2544" s="1"/>
      <c r="DT2544" s="1"/>
      <c r="DU2544" s="1"/>
      <c r="DV2544" s="1"/>
      <c r="DW2544" s="1"/>
    </row>
    <row r="2545" spans="1:127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4"/>
      <c r="DR2545" s="1"/>
      <c r="DS2545" s="1"/>
      <c r="DT2545" s="1"/>
      <c r="DU2545" s="1"/>
      <c r="DV2545" s="1"/>
      <c r="DW2545" s="1"/>
    </row>
    <row r="2546" spans="1:127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4"/>
      <c r="DR2546" s="1"/>
      <c r="DS2546" s="1"/>
      <c r="DT2546" s="1"/>
      <c r="DU2546" s="1"/>
      <c r="DV2546" s="1"/>
      <c r="DW2546" s="1"/>
    </row>
    <row r="2547" spans="1:127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4"/>
      <c r="DR2547" s="1"/>
      <c r="DS2547" s="1"/>
      <c r="DT2547" s="1"/>
      <c r="DU2547" s="1"/>
      <c r="DV2547" s="1"/>
      <c r="DW2547" s="1"/>
    </row>
    <row r="2548" spans="1:127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4"/>
      <c r="DR2548" s="1"/>
      <c r="DS2548" s="1"/>
      <c r="DT2548" s="1"/>
      <c r="DU2548" s="1"/>
      <c r="DV2548" s="1"/>
      <c r="DW2548" s="1"/>
    </row>
    <row r="2549" spans="1:127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4"/>
      <c r="DR2549" s="1"/>
      <c r="DS2549" s="1"/>
      <c r="DT2549" s="1"/>
      <c r="DU2549" s="1"/>
      <c r="DV2549" s="1"/>
      <c r="DW2549" s="1"/>
    </row>
    <row r="2550" spans="1:127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4"/>
      <c r="DR2550" s="1"/>
      <c r="DS2550" s="1"/>
      <c r="DT2550" s="1"/>
      <c r="DU2550" s="1"/>
      <c r="DV2550" s="1"/>
      <c r="DW2550" s="1"/>
    </row>
    <row r="2551" spans="1:127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4"/>
      <c r="DR2551" s="1"/>
      <c r="DS2551" s="1"/>
      <c r="DT2551" s="1"/>
      <c r="DU2551" s="1"/>
      <c r="DV2551" s="1"/>
      <c r="DW2551" s="1"/>
    </row>
    <row r="2552" spans="1:127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4"/>
      <c r="DR2552" s="1"/>
      <c r="DS2552" s="1"/>
      <c r="DT2552" s="1"/>
      <c r="DU2552" s="1"/>
      <c r="DV2552" s="1"/>
      <c r="DW2552" s="1"/>
    </row>
    <row r="2553" spans="1:127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4"/>
      <c r="DR2553" s="1"/>
      <c r="DS2553" s="1"/>
      <c r="DT2553" s="1"/>
      <c r="DU2553" s="1"/>
      <c r="DV2553" s="1"/>
      <c r="DW2553" s="1"/>
    </row>
    <row r="2554" spans="1:127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4"/>
      <c r="DR2554" s="1"/>
      <c r="DS2554" s="1"/>
      <c r="DT2554" s="1"/>
      <c r="DU2554" s="1"/>
      <c r="DV2554" s="1"/>
      <c r="DW2554" s="1"/>
    </row>
    <row r="2555" spans="1:127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4"/>
      <c r="DR2555" s="1"/>
      <c r="DS2555" s="1"/>
      <c r="DT2555" s="1"/>
      <c r="DU2555" s="1"/>
      <c r="DV2555" s="1"/>
      <c r="DW2555" s="1"/>
    </row>
    <row r="2556" spans="1:127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4"/>
      <c r="DR2556" s="1"/>
      <c r="DS2556" s="1"/>
      <c r="DT2556" s="1"/>
      <c r="DU2556" s="1"/>
      <c r="DV2556" s="1"/>
      <c r="DW2556" s="1"/>
    </row>
    <row r="2557" spans="1:127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4"/>
      <c r="DR2557" s="1"/>
      <c r="DS2557" s="1"/>
      <c r="DT2557" s="1"/>
      <c r="DU2557" s="1"/>
      <c r="DV2557" s="1"/>
      <c r="DW2557" s="1"/>
    </row>
    <row r="2558" spans="1:127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4"/>
      <c r="DR2558" s="1"/>
      <c r="DS2558" s="1"/>
      <c r="DT2558" s="1"/>
      <c r="DU2558" s="1"/>
      <c r="DV2558" s="1"/>
      <c r="DW2558" s="1"/>
    </row>
    <row r="2559" spans="1:127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4"/>
      <c r="DR2559" s="1"/>
      <c r="DS2559" s="1"/>
      <c r="DT2559" s="1"/>
      <c r="DU2559" s="1"/>
      <c r="DV2559" s="1"/>
      <c r="DW2559" s="1"/>
    </row>
    <row r="2560" spans="1:127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4"/>
      <c r="DR2560" s="1"/>
      <c r="DS2560" s="1"/>
      <c r="DT2560" s="1"/>
      <c r="DU2560" s="1"/>
      <c r="DV2560" s="1"/>
      <c r="DW2560" s="1"/>
    </row>
    <row r="2561" spans="1:127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4"/>
      <c r="DR2561" s="1"/>
      <c r="DS2561" s="1"/>
      <c r="DT2561" s="1"/>
      <c r="DU2561" s="1"/>
      <c r="DV2561" s="1"/>
      <c r="DW2561" s="1"/>
    </row>
    <row r="2562" spans="1:127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4"/>
      <c r="DR2562" s="1"/>
      <c r="DS2562" s="1"/>
      <c r="DT2562" s="1"/>
      <c r="DU2562" s="1"/>
      <c r="DV2562" s="1"/>
      <c r="DW2562" s="1"/>
    </row>
    <row r="2563" spans="1:127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4"/>
      <c r="DR2563" s="1"/>
      <c r="DS2563" s="1"/>
      <c r="DT2563" s="1"/>
      <c r="DU2563" s="1"/>
      <c r="DV2563" s="1"/>
      <c r="DW2563" s="1"/>
    </row>
    <row r="2564" spans="1:127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4"/>
      <c r="DR2564" s="1"/>
      <c r="DS2564" s="1"/>
      <c r="DT2564" s="1"/>
      <c r="DU2564" s="1"/>
      <c r="DV2564" s="1"/>
      <c r="DW2564" s="1"/>
    </row>
    <row r="2565" spans="1:127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4"/>
      <c r="DR2565" s="1"/>
      <c r="DS2565" s="1"/>
      <c r="DT2565" s="1"/>
      <c r="DU2565" s="1"/>
      <c r="DV2565" s="1"/>
      <c r="DW2565" s="1"/>
    </row>
    <row r="2566" spans="1:127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4"/>
      <c r="DR2566" s="1"/>
      <c r="DS2566" s="1"/>
      <c r="DT2566" s="1"/>
      <c r="DU2566" s="1"/>
      <c r="DV2566" s="1"/>
      <c r="DW2566" s="1"/>
    </row>
    <row r="2567" spans="1:127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4"/>
      <c r="DR2567" s="1"/>
      <c r="DS2567" s="1"/>
      <c r="DT2567" s="1"/>
      <c r="DU2567" s="1"/>
      <c r="DV2567" s="1"/>
      <c r="DW2567" s="1"/>
    </row>
    <row r="2568" spans="1:127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4"/>
      <c r="DR2568" s="1"/>
      <c r="DS2568" s="1"/>
      <c r="DT2568" s="1"/>
      <c r="DU2568" s="1"/>
      <c r="DV2568" s="1"/>
      <c r="DW2568" s="1"/>
    </row>
    <row r="2569" spans="1:127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4"/>
      <c r="DR2569" s="1"/>
      <c r="DS2569" s="1"/>
      <c r="DT2569" s="1"/>
      <c r="DU2569" s="1"/>
      <c r="DV2569" s="1"/>
      <c r="DW2569" s="1"/>
    </row>
    <row r="2570" spans="1:127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4"/>
      <c r="DR2570" s="1"/>
      <c r="DS2570" s="1"/>
      <c r="DT2570" s="1"/>
      <c r="DU2570" s="1"/>
      <c r="DV2570" s="1"/>
      <c r="DW2570" s="1"/>
    </row>
    <row r="2571" spans="1:127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4"/>
      <c r="DR2571" s="1"/>
      <c r="DS2571" s="1"/>
      <c r="DT2571" s="1"/>
      <c r="DU2571" s="1"/>
      <c r="DV2571" s="1"/>
      <c r="DW2571" s="1"/>
    </row>
    <row r="2572" spans="1:127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4"/>
      <c r="DR2572" s="1"/>
      <c r="DS2572" s="1"/>
      <c r="DT2572" s="1"/>
      <c r="DU2572" s="1"/>
      <c r="DV2572" s="1"/>
      <c r="DW2572" s="1"/>
    </row>
    <row r="2573" spans="1:127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4"/>
      <c r="DR2573" s="1"/>
      <c r="DS2573" s="1"/>
      <c r="DT2573" s="1"/>
      <c r="DU2573" s="1"/>
      <c r="DV2573" s="1"/>
      <c r="DW2573" s="1"/>
    </row>
    <row r="2574" spans="1:127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4"/>
      <c r="DR2574" s="1"/>
      <c r="DS2574" s="1"/>
      <c r="DT2574" s="1"/>
      <c r="DU2574" s="1"/>
      <c r="DV2574" s="1"/>
      <c r="DW2574" s="1"/>
    </row>
    <row r="2575" spans="1:127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4"/>
      <c r="DR2575" s="1"/>
      <c r="DS2575" s="1"/>
      <c r="DT2575" s="1"/>
      <c r="DU2575" s="1"/>
      <c r="DV2575" s="1"/>
      <c r="DW2575" s="1"/>
    </row>
    <row r="2576" spans="1:127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4"/>
      <c r="DR2576" s="1"/>
      <c r="DS2576" s="1"/>
      <c r="DT2576" s="1"/>
      <c r="DU2576" s="1"/>
      <c r="DV2576" s="1"/>
      <c r="DW2576" s="1"/>
    </row>
    <row r="2577" spans="1:127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4"/>
      <c r="DR2577" s="1"/>
      <c r="DS2577" s="1"/>
      <c r="DT2577" s="1"/>
      <c r="DU2577" s="1"/>
      <c r="DV2577" s="1"/>
      <c r="DW2577" s="1"/>
    </row>
    <row r="2578" spans="1:127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4"/>
      <c r="DR2578" s="1"/>
      <c r="DS2578" s="1"/>
      <c r="DT2578" s="1"/>
      <c r="DU2578" s="1"/>
      <c r="DV2578" s="1"/>
      <c r="DW2578" s="1"/>
    </row>
    <row r="2579" spans="1:127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4"/>
      <c r="DR2579" s="1"/>
      <c r="DS2579" s="1"/>
      <c r="DT2579" s="1"/>
      <c r="DU2579" s="1"/>
      <c r="DV2579" s="1"/>
      <c r="DW2579" s="1"/>
    </row>
    <row r="2580" spans="1:127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4"/>
      <c r="DR2580" s="1"/>
      <c r="DS2580" s="1"/>
      <c r="DT2580" s="1"/>
      <c r="DU2580" s="1"/>
      <c r="DV2580" s="1"/>
      <c r="DW2580" s="1"/>
    </row>
    <row r="2581" spans="1:127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4"/>
      <c r="DR2581" s="1"/>
      <c r="DS2581" s="1"/>
      <c r="DT2581" s="1"/>
      <c r="DU2581" s="1"/>
      <c r="DV2581" s="1"/>
      <c r="DW2581" s="1"/>
    </row>
    <row r="2582" spans="1:127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4"/>
      <c r="DR2582" s="1"/>
      <c r="DS2582" s="1"/>
      <c r="DT2582" s="1"/>
      <c r="DU2582" s="1"/>
      <c r="DV2582" s="1"/>
      <c r="DW2582" s="1"/>
    </row>
    <row r="2583" spans="1:127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4"/>
      <c r="DR2583" s="1"/>
      <c r="DS2583" s="1"/>
      <c r="DT2583" s="1"/>
      <c r="DU2583" s="1"/>
      <c r="DV2583" s="1"/>
      <c r="DW2583" s="1"/>
    </row>
    <row r="2584" spans="1:127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4"/>
      <c r="DR2584" s="1"/>
      <c r="DS2584" s="1"/>
      <c r="DT2584" s="1"/>
      <c r="DU2584" s="1"/>
      <c r="DV2584" s="1"/>
      <c r="DW2584" s="1"/>
    </row>
    <row r="2585" spans="1:127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4"/>
      <c r="DR2585" s="1"/>
      <c r="DS2585" s="1"/>
      <c r="DT2585" s="1"/>
      <c r="DU2585" s="1"/>
      <c r="DV2585" s="1"/>
      <c r="DW2585" s="1"/>
    </row>
    <row r="2586" spans="1:127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4"/>
      <c r="DR2586" s="1"/>
      <c r="DS2586" s="1"/>
      <c r="DT2586" s="1"/>
      <c r="DU2586" s="1"/>
      <c r="DV2586" s="1"/>
      <c r="DW2586" s="1"/>
    </row>
    <row r="2587" spans="1:127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4"/>
      <c r="DR2587" s="1"/>
      <c r="DS2587" s="1"/>
      <c r="DT2587" s="1"/>
      <c r="DU2587" s="1"/>
      <c r="DV2587" s="1"/>
      <c r="DW2587" s="1"/>
    </row>
    <row r="2588" spans="1:127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4"/>
      <c r="DR2588" s="1"/>
      <c r="DS2588" s="1"/>
      <c r="DT2588" s="1"/>
      <c r="DU2588" s="1"/>
      <c r="DV2588" s="1"/>
      <c r="DW2588" s="1"/>
    </row>
    <row r="2589" spans="1:127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4"/>
      <c r="DR2589" s="1"/>
      <c r="DS2589" s="1"/>
      <c r="DT2589" s="1"/>
      <c r="DU2589" s="1"/>
      <c r="DV2589" s="1"/>
      <c r="DW2589" s="1"/>
    </row>
    <row r="2590" spans="1:127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4"/>
      <c r="DR2590" s="1"/>
      <c r="DS2590" s="1"/>
      <c r="DT2590" s="1"/>
      <c r="DU2590" s="1"/>
      <c r="DV2590" s="1"/>
      <c r="DW2590" s="1"/>
    </row>
    <row r="2591" spans="1:127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4"/>
      <c r="DR2591" s="1"/>
      <c r="DS2591" s="1"/>
      <c r="DT2591" s="1"/>
      <c r="DU2591" s="1"/>
      <c r="DV2591" s="1"/>
      <c r="DW2591" s="1"/>
    </row>
    <row r="2592" spans="1:127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4"/>
      <c r="DR2592" s="1"/>
      <c r="DS2592" s="1"/>
      <c r="DT2592" s="1"/>
      <c r="DU2592" s="1"/>
      <c r="DV2592" s="1"/>
      <c r="DW2592" s="1"/>
    </row>
    <row r="2593" spans="1:127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4"/>
      <c r="DR2593" s="1"/>
      <c r="DS2593" s="1"/>
      <c r="DT2593" s="1"/>
      <c r="DU2593" s="1"/>
      <c r="DV2593" s="1"/>
      <c r="DW2593" s="1"/>
    </row>
    <row r="2594" spans="1:127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4"/>
      <c r="DR2594" s="1"/>
      <c r="DS2594" s="1"/>
      <c r="DT2594" s="1"/>
      <c r="DU2594" s="1"/>
      <c r="DV2594" s="1"/>
      <c r="DW2594" s="1"/>
    </row>
    <row r="2595" spans="1:127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4"/>
      <c r="DR2595" s="1"/>
      <c r="DS2595" s="1"/>
      <c r="DT2595" s="1"/>
      <c r="DU2595" s="1"/>
      <c r="DV2595" s="1"/>
      <c r="DW2595" s="1"/>
    </row>
    <row r="2596" spans="1:127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4"/>
      <c r="DR2596" s="1"/>
      <c r="DS2596" s="1"/>
      <c r="DT2596" s="1"/>
      <c r="DU2596" s="1"/>
      <c r="DV2596" s="1"/>
      <c r="DW2596" s="1"/>
    </row>
    <row r="2597" spans="1:127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4"/>
      <c r="DR2597" s="1"/>
      <c r="DS2597" s="1"/>
      <c r="DT2597" s="1"/>
      <c r="DU2597" s="1"/>
      <c r="DV2597" s="1"/>
      <c r="DW2597" s="1"/>
    </row>
    <row r="2598" spans="1:127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4"/>
      <c r="DR2598" s="1"/>
      <c r="DS2598" s="1"/>
      <c r="DT2598" s="1"/>
      <c r="DU2598" s="1"/>
      <c r="DV2598" s="1"/>
      <c r="DW2598" s="1"/>
    </row>
    <row r="2599" spans="1:127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4"/>
      <c r="DR2599" s="1"/>
      <c r="DS2599" s="1"/>
      <c r="DT2599" s="1"/>
      <c r="DU2599" s="1"/>
      <c r="DV2599" s="1"/>
      <c r="DW2599" s="1"/>
    </row>
    <row r="2600" spans="1:127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4"/>
      <c r="DR2600" s="1"/>
      <c r="DS2600" s="1"/>
      <c r="DT2600" s="1"/>
      <c r="DU2600" s="1"/>
      <c r="DV2600" s="1"/>
      <c r="DW2600" s="1"/>
    </row>
    <row r="2601" spans="1:127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4"/>
      <c r="DR2601" s="1"/>
      <c r="DS2601" s="1"/>
      <c r="DT2601" s="1"/>
      <c r="DU2601" s="1"/>
      <c r="DV2601" s="1"/>
      <c r="DW2601" s="1"/>
    </row>
    <row r="2602" spans="1:127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4"/>
      <c r="DR2602" s="1"/>
      <c r="DS2602" s="1"/>
      <c r="DT2602" s="1"/>
      <c r="DU2602" s="1"/>
      <c r="DV2602" s="1"/>
      <c r="DW2602" s="1"/>
    </row>
    <row r="2603" spans="1:127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4"/>
      <c r="DR2603" s="1"/>
      <c r="DS2603" s="1"/>
      <c r="DT2603" s="1"/>
      <c r="DU2603" s="1"/>
      <c r="DV2603" s="1"/>
      <c r="DW2603" s="1"/>
    </row>
    <row r="2604" spans="1:127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4"/>
      <c r="DR2604" s="1"/>
      <c r="DS2604" s="1"/>
      <c r="DT2604" s="1"/>
      <c r="DU2604" s="1"/>
      <c r="DV2604" s="1"/>
      <c r="DW2604" s="1"/>
    </row>
    <row r="2605" spans="1:127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4"/>
      <c r="DR2605" s="1"/>
      <c r="DS2605" s="1"/>
      <c r="DT2605" s="1"/>
      <c r="DU2605" s="1"/>
      <c r="DV2605" s="1"/>
      <c r="DW2605" s="1"/>
    </row>
    <row r="2606" spans="1:127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4"/>
      <c r="DR2606" s="1"/>
      <c r="DS2606" s="1"/>
      <c r="DT2606" s="1"/>
      <c r="DU2606" s="1"/>
      <c r="DV2606" s="1"/>
      <c r="DW2606" s="1"/>
    </row>
    <row r="2607" spans="1:127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4"/>
      <c r="DR2607" s="1"/>
      <c r="DS2607" s="1"/>
      <c r="DT2607" s="1"/>
      <c r="DU2607" s="1"/>
      <c r="DV2607" s="1"/>
      <c r="DW2607" s="1"/>
    </row>
    <row r="2608" spans="1:127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4"/>
      <c r="DR2608" s="1"/>
      <c r="DS2608" s="1"/>
      <c r="DT2608" s="1"/>
      <c r="DU2608" s="1"/>
      <c r="DV2608" s="1"/>
      <c r="DW2608" s="1"/>
    </row>
    <row r="2609" spans="1:127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4"/>
      <c r="DR2609" s="1"/>
      <c r="DS2609" s="1"/>
      <c r="DT2609" s="1"/>
      <c r="DU2609" s="1"/>
      <c r="DV2609" s="1"/>
      <c r="DW2609" s="1"/>
    </row>
    <row r="2610" spans="1:127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4"/>
      <c r="DR2610" s="1"/>
      <c r="DS2610" s="1"/>
      <c r="DT2610" s="1"/>
      <c r="DU2610" s="1"/>
      <c r="DV2610" s="1"/>
      <c r="DW2610" s="1"/>
    </row>
    <row r="2611" spans="1:127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4"/>
      <c r="DR2611" s="1"/>
      <c r="DS2611" s="1"/>
      <c r="DT2611" s="1"/>
      <c r="DU2611" s="1"/>
      <c r="DV2611" s="1"/>
      <c r="DW2611" s="1"/>
    </row>
    <row r="2612" spans="1:127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4"/>
      <c r="DR2612" s="1"/>
      <c r="DS2612" s="1"/>
      <c r="DT2612" s="1"/>
      <c r="DU2612" s="1"/>
      <c r="DV2612" s="1"/>
      <c r="DW2612" s="1"/>
    </row>
    <row r="2613" spans="1:127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4"/>
      <c r="DR2613" s="1"/>
      <c r="DS2613" s="1"/>
      <c r="DT2613" s="1"/>
      <c r="DU2613" s="1"/>
      <c r="DV2613" s="1"/>
      <c r="DW2613" s="1"/>
    </row>
    <row r="2614" spans="1:127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4"/>
      <c r="DR2614" s="1"/>
      <c r="DS2614" s="1"/>
      <c r="DT2614" s="1"/>
      <c r="DU2614" s="1"/>
      <c r="DV2614" s="1"/>
      <c r="DW2614" s="1"/>
    </row>
    <row r="2615" spans="1:127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4"/>
      <c r="DR2615" s="1"/>
      <c r="DS2615" s="1"/>
      <c r="DT2615" s="1"/>
      <c r="DU2615" s="1"/>
      <c r="DV2615" s="1"/>
      <c r="DW2615" s="1"/>
    </row>
    <row r="2616" spans="1:127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4"/>
      <c r="DR2616" s="1"/>
      <c r="DS2616" s="1"/>
      <c r="DT2616" s="1"/>
      <c r="DU2616" s="1"/>
      <c r="DV2616" s="1"/>
      <c r="DW2616" s="1"/>
    </row>
    <row r="2617" spans="1:127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4"/>
      <c r="DR2617" s="1"/>
      <c r="DS2617" s="1"/>
      <c r="DT2617" s="1"/>
      <c r="DU2617" s="1"/>
      <c r="DV2617" s="1"/>
      <c r="DW2617" s="1"/>
    </row>
    <row r="2618" spans="1:127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4"/>
      <c r="DR2618" s="1"/>
      <c r="DS2618" s="1"/>
      <c r="DT2618" s="1"/>
      <c r="DU2618" s="1"/>
      <c r="DV2618" s="1"/>
      <c r="DW2618" s="1"/>
    </row>
    <row r="2619" spans="1:127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4"/>
      <c r="DR2619" s="1"/>
      <c r="DS2619" s="1"/>
      <c r="DT2619" s="1"/>
      <c r="DU2619" s="1"/>
      <c r="DV2619" s="1"/>
      <c r="DW2619" s="1"/>
    </row>
    <row r="2620" spans="1:127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4"/>
      <c r="DR2620" s="1"/>
      <c r="DS2620" s="1"/>
      <c r="DT2620" s="1"/>
      <c r="DU2620" s="1"/>
      <c r="DV2620" s="1"/>
      <c r="DW2620" s="1"/>
    </row>
    <row r="2621" spans="1:127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4"/>
      <c r="DR2621" s="1"/>
      <c r="DS2621" s="1"/>
      <c r="DT2621" s="1"/>
      <c r="DU2621" s="1"/>
      <c r="DV2621" s="1"/>
      <c r="DW2621" s="1"/>
    </row>
    <row r="2622" spans="1:127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4"/>
      <c r="DR2622" s="1"/>
      <c r="DS2622" s="1"/>
      <c r="DT2622" s="1"/>
      <c r="DU2622" s="1"/>
      <c r="DV2622" s="1"/>
      <c r="DW2622" s="1"/>
    </row>
    <row r="2623" spans="1:127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4"/>
      <c r="DR2623" s="1"/>
      <c r="DS2623" s="1"/>
      <c r="DT2623" s="1"/>
      <c r="DU2623" s="1"/>
      <c r="DV2623" s="1"/>
      <c r="DW2623" s="1"/>
    </row>
    <row r="2624" spans="1:127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4"/>
      <c r="DR2624" s="1"/>
      <c r="DS2624" s="1"/>
      <c r="DT2624" s="1"/>
      <c r="DU2624" s="1"/>
      <c r="DV2624" s="1"/>
      <c r="DW2624" s="1"/>
    </row>
    <row r="2625" spans="1:127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4"/>
      <c r="DR2625" s="1"/>
      <c r="DS2625" s="1"/>
      <c r="DT2625" s="1"/>
      <c r="DU2625" s="1"/>
      <c r="DV2625" s="1"/>
      <c r="DW2625" s="1"/>
    </row>
    <row r="2626" spans="1:127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4"/>
      <c r="DR2626" s="1"/>
      <c r="DS2626" s="1"/>
      <c r="DT2626" s="1"/>
      <c r="DU2626" s="1"/>
      <c r="DV2626" s="1"/>
      <c r="DW2626" s="1"/>
    </row>
    <row r="2627" spans="1:127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4"/>
      <c r="DR2627" s="1"/>
      <c r="DS2627" s="1"/>
      <c r="DT2627" s="1"/>
      <c r="DU2627" s="1"/>
      <c r="DV2627" s="1"/>
      <c r="DW2627" s="1"/>
    </row>
    <row r="2628" spans="1:127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4"/>
      <c r="DR2628" s="1"/>
      <c r="DS2628" s="1"/>
      <c r="DT2628" s="1"/>
      <c r="DU2628" s="1"/>
      <c r="DV2628" s="1"/>
      <c r="DW2628" s="1"/>
    </row>
    <row r="2629" spans="1:127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4"/>
      <c r="DR2629" s="1"/>
      <c r="DS2629" s="1"/>
      <c r="DT2629" s="1"/>
      <c r="DU2629" s="1"/>
      <c r="DV2629" s="1"/>
      <c r="DW2629" s="1"/>
    </row>
    <row r="2630" spans="1:127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4"/>
      <c r="DR2630" s="1"/>
      <c r="DS2630" s="1"/>
      <c r="DT2630" s="1"/>
      <c r="DU2630" s="1"/>
      <c r="DV2630" s="1"/>
      <c r="DW2630" s="1"/>
    </row>
    <row r="2631" spans="1:127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4"/>
      <c r="DR2631" s="1"/>
      <c r="DS2631" s="1"/>
      <c r="DT2631" s="1"/>
      <c r="DU2631" s="1"/>
      <c r="DV2631" s="1"/>
      <c r="DW2631" s="1"/>
    </row>
    <row r="2632" spans="1:127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4"/>
      <c r="DR2632" s="1"/>
      <c r="DS2632" s="1"/>
      <c r="DT2632" s="1"/>
      <c r="DU2632" s="1"/>
      <c r="DV2632" s="1"/>
      <c r="DW2632" s="1"/>
    </row>
    <row r="2633" spans="1:127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4"/>
      <c r="DR2633" s="1"/>
      <c r="DS2633" s="1"/>
      <c r="DT2633" s="1"/>
      <c r="DU2633" s="1"/>
      <c r="DV2633" s="1"/>
      <c r="DW2633" s="1"/>
    </row>
    <row r="2634" spans="1:127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4"/>
      <c r="DR2634" s="1"/>
      <c r="DS2634" s="1"/>
      <c r="DT2634" s="1"/>
      <c r="DU2634" s="1"/>
      <c r="DV2634" s="1"/>
      <c r="DW2634" s="1"/>
    </row>
    <row r="2635" spans="1:127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4"/>
      <c r="DR2635" s="1"/>
      <c r="DS2635" s="1"/>
      <c r="DT2635" s="1"/>
      <c r="DU2635" s="1"/>
      <c r="DV2635" s="1"/>
      <c r="DW2635" s="1"/>
    </row>
    <row r="2636" spans="1:127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4"/>
      <c r="DR2636" s="1"/>
      <c r="DS2636" s="1"/>
      <c r="DT2636" s="1"/>
      <c r="DU2636" s="1"/>
      <c r="DV2636" s="1"/>
      <c r="DW2636" s="1"/>
    </row>
    <row r="2637" spans="1:127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4"/>
      <c r="DR2637" s="1"/>
      <c r="DS2637" s="1"/>
      <c r="DT2637" s="1"/>
      <c r="DU2637" s="1"/>
      <c r="DV2637" s="1"/>
      <c r="DW2637" s="1"/>
    </row>
    <row r="2638" spans="1:127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4"/>
      <c r="DR2638" s="1"/>
      <c r="DS2638" s="1"/>
      <c r="DT2638" s="1"/>
      <c r="DU2638" s="1"/>
      <c r="DV2638" s="1"/>
      <c r="DW2638" s="1"/>
    </row>
    <row r="2639" spans="1:127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4"/>
      <c r="DR2639" s="1"/>
      <c r="DS2639" s="1"/>
      <c r="DT2639" s="1"/>
      <c r="DU2639" s="1"/>
      <c r="DV2639" s="1"/>
      <c r="DW2639" s="1"/>
    </row>
    <row r="2640" spans="1:127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4"/>
      <c r="DR2640" s="1"/>
      <c r="DS2640" s="1"/>
      <c r="DT2640" s="1"/>
      <c r="DU2640" s="1"/>
      <c r="DV2640" s="1"/>
      <c r="DW2640" s="1"/>
    </row>
    <row r="2641" spans="1:127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4"/>
      <c r="DR2641" s="1"/>
      <c r="DS2641" s="1"/>
      <c r="DT2641" s="1"/>
      <c r="DU2641" s="1"/>
      <c r="DV2641" s="1"/>
      <c r="DW2641" s="1"/>
    </row>
    <row r="2642" spans="1:127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4"/>
      <c r="DR2642" s="1"/>
      <c r="DS2642" s="1"/>
      <c r="DT2642" s="1"/>
      <c r="DU2642" s="1"/>
      <c r="DV2642" s="1"/>
      <c r="DW2642" s="1"/>
    </row>
    <row r="2643" spans="1:127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4"/>
      <c r="DR2643" s="1"/>
      <c r="DS2643" s="1"/>
      <c r="DT2643" s="1"/>
      <c r="DU2643" s="1"/>
      <c r="DV2643" s="1"/>
      <c r="DW2643" s="1"/>
    </row>
    <row r="2644" spans="1:127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4"/>
      <c r="DR2644" s="1"/>
      <c r="DS2644" s="1"/>
      <c r="DT2644" s="1"/>
      <c r="DU2644" s="1"/>
      <c r="DV2644" s="1"/>
      <c r="DW2644" s="1"/>
    </row>
    <row r="2645" spans="1:127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4"/>
      <c r="DR2645" s="1"/>
      <c r="DS2645" s="1"/>
      <c r="DT2645" s="1"/>
      <c r="DU2645" s="1"/>
      <c r="DV2645" s="1"/>
      <c r="DW2645" s="1"/>
    </row>
    <row r="2646" spans="1:127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4"/>
      <c r="DR2646" s="1"/>
      <c r="DS2646" s="1"/>
      <c r="DT2646" s="1"/>
      <c r="DU2646" s="1"/>
      <c r="DV2646" s="1"/>
      <c r="DW2646" s="1"/>
    </row>
    <row r="2647" spans="1:127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4"/>
      <c r="DR2647" s="1"/>
      <c r="DS2647" s="1"/>
      <c r="DT2647" s="1"/>
      <c r="DU2647" s="1"/>
      <c r="DV2647" s="1"/>
      <c r="DW2647" s="1"/>
    </row>
    <row r="2648" spans="1:127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4"/>
      <c r="DR2648" s="1"/>
      <c r="DS2648" s="1"/>
      <c r="DT2648" s="1"/>
      <c r="DU2648" s="1"/>
      <c r="DV2648" s="1"/>
      <c r="DW2648" s="1"/>
    </row>
    <row r="2649" spans="1:127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4"/>
      <c r="DR2649" s="1"/>
      <c r="DS2649" s="1"/>
      <c r="DT2649" s="1"/>
      <c r="DU2649" s="1"/>
      <c r="DV2649" s="1"/>
      <c r="DW2649" s="1"/>
    </row>
    <row r="2650" spans="1:127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4"/>
      <c r="DR2650" s="1"/>
      <c r="DS2650" s="1"/>
      <c r="DT2650" s="1"/>
      <c r="DU2650" s="1"/>
      <c r="DV2650" s="1"/>
      <c r="DW2650" s="1"/>
    </row>
    <row r="2651" spans="1:127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4"/>
      <c r="DR2651" s="1"/>
      <c r="DS2651" s="1"/>
      <c r="DT2651" s="1"/>
      <c r="DU2651" s="1"/>
      <c r="DV2651" s="1"/>
      <c r="DW2651" s="1"/>
    </row>
    <row r="2652" spans="1:127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4"/>
      <c r="DR2652" s="1"/>
      <c r="DS2652" s="1"/>
      <c r="DT2652" s="1"/>
      <c r="DU2652" s="1"/>
      <c r="DV2652" s="1"/>
      <c r="DW2652" s="1"/>
    </row>
    <row r="2653" spans="1:127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4"/>
      <c r="DR2653" s="1"/>
      <c r="DS2653" s="1"/>
      <c r="DT2653" s="1"/>
      <c r="DU2653" s="1"/>
      <c r="DV2653" s="1"/>
      <c r="DW2653" s="1"/>
    </row>
    <row r="2654" spans="1:127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4"/>
      <c r="DR2654" s="1"/>
      <c r="DS2654" s="1"/>
      <c r="DT2654" s="1"/>
      <c r="DU2654" s="1"/>
      <c r="DV2654" s="1"/>
      <c r="DW2654" s="1"/>
    </row>
    <row r="2655" spans="1:127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4"/>
      <c r="DR2655" s="1"/>
      <c r="DS2655" s="1"/>
      <c r="DT2655" s="1"/>
      <c r="DU2655" s="1"/>
      <c r="DV2655" s="1"/>
      <c r="DW2655" s="1"/>
    </row>
    <row r="2656" spans="1:127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4"/>
      <c r="DR2656" s="1"/>
      <c r="DS2656" s="1"/>
      <c r="DT2656" s="1"/>
      <c r="DU2656" s="1"/>
      <c r="DV2656" s="1"/>
      <c r="DW2656" s="1"/>
    </row>
    <row r="2657" spans="1:127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4"/>
      <c r="DR2657" s="1"/>
      <c r="DS2657" s="1"/>
      <c r="DT2657" s="1"/>
      <c r="DU2657" s="1"/>
      <c r="DV2657" s="1"/>
      <c r="DW2657" s="1"/>
    </row>
    <row r="2658" spans="1:127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4"/>
      <c r="DR2658" s="1"/>
      <c r="DS2658" s="1"/>
      <c r="DT2658" s="1"/>
      <c r="DU2658" s="1"/>
      <c r="DV2658" s="1"/>
      <c r="DW2658" s="1"/>
    </row>
    <row r="2659" spans="1:127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4"/>
      <c r="DR2659" s="1"/>
      <c r="DS2659" s="1"/>
      <c r="DT2659" s="1"/>
      <c r="DU2659" s="1"/>
      <c r="DV2659" s="1"/>
      <c r="DW2659" s="1"/>
    </row>
    <row r="2660" spans="1:127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4"/>
      <c r="DR2660" s="1"/>
      <c r="DS2660" s="1"/>
      <c r="DT2660" s="1"/>
      <c r="DU2660" s="1"/>
      <c r="DV2660" s="1"/>
      <c r="DW2660" s="1"/>
    </row>
    <row r="2661" spans="1:127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4"/>
      <c r="DR2661" s="1"/>
      <c r="DS2661" s="1"/>
      <c r="DT2661" s="1"/>
      <c r="DU2661" s="1"/>
      <c r="DV2661" s="1"/>
      <c r="DW2661" s="1"/>
    </row>
    <row r="2662" spans="1:127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4"/>
      <c r="DR2662" s="1"/>
      <c r="DS2662" s="1"/>
      <c r="DT2662" s="1"/>
      <c r="DU2662" s="1"/>
      <c r="DV2662" s="1"/>
      <c r="DW2662" s="1"/>
    </row>
    <row r="2663" spans="1:127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4"/>
      <c r="DR2663" s="1"/>
      <c r="DS2663" s="1"/>
      <c r="DT2663" s="1"/>
      <c r="DU2663" s="1"/>
      <c r="DV2663" s="1"/>
      <c r="DW2663" s="1"/>
    </row>
    <row r="2664" spans="1:127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4"/>
      <c r="DR2664" s="1"/>
      <c r="DS2664" s="1"/>
      <c r="DT2664" s="1"/>
      <c r="DU2664" s="1"/>
      <c r="DV2664" s="1"/>
      <c r="DW2664" s="1"/>
    </row>
    <row r="2665" spans="1:127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4"/>
      <c r="DR2665" s="1"/>
      <c r="DS2665" s="1"/>
      <c r="DT2665" s="1"/>
      <c r="DU2665" s="1"/>
      <c r="DV2665" s="1"/>
      <c r="DW2665" s="1"/>
    </row>
    <row r="2666" spans="1:127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4"/>
      <c r="DR2666" s="1"/>
      <c r="DS2666" s="1"/>
      <c r="DT2666" s="1"/>
      <c r="DU2666" s="1"/>
      <c r="DV2666" s="1"/>
      <c r="DW2666" s="1"/>
    </row>
    <row r="2667" spans="1:127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4"/>
      <c r="DR2667" s="1"/>
      <c r="DS2667" s="1"/>
      <c r="DT2667" s="1"/>
      <c r="DU2667" s="1"/>
      <c r="DV2667" s="1"/>
      <c r="DW2667" s="1"/>
    </row>
    <row r="2668" spans="1:127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4"/>
      <c r="DR2668" s="1"/>
      <c r="DS2668" s="1"/>
      <c r="DT2668" s="1"/>
      <c r="DU2668" s="1"/>
      <c r="DV2668" s="1"/>
      <c r="DW2668" s="1"/>
    </row>
    <row r="2669" spans="1:127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4"/>
      <c r="DR2669" s="1"/>
      <c r="DS2669" s="1"/>
      <c r="DT2669" s="1"/>
      <c r="DU2669" s="1"/>
      <c r="DV2669" s="1"/>
      <c r="DW2669" s="1"/>
    </row>
    <row r="2670" spans="1:127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4"/>
      <c r="DR2670" s="1"/>
      <c r="DS2670" s="1"/>
      <c r="DT2670" s="1"/>
      <c r="DU2670" s="1"/>
      <c r="DV2670" s="1"/>
      <c r="DW2670" s="1"/>
    </row>
    <row r="2671" spans="1:127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4"/>
      <c r="DR2671" s="1"/>
      <c r="DS2671" s="1"/>
      <c r="DT2671" s="1"/>
      <c r="DU2671" s="1"/>
      <c r="DV2671" s="1"/>
      <c r="DW2671" s="1"/>
    </row>
    <row r="2672" spans="1:127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4"/>
      <c r="DR2672" s="1"/>
      <c r="DS2672" s="1"/>
      <c r="DT2672" s="1"/>
      <c r="DU2672" s="1"/>
      <c r="DV2672" s="1"/>
      <c r="DW2672" s="1"/>
    </row>
    <row r="2673" spans="1:127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4"/>
      <c r="DR2673" s="1"/>
      <c r="DS2673" s="1"/>
      <c r="DT2673" s="1"/>
      <c r="DU2673" s="1"/>
      <c r="DV2673" s="1"/>
      <c r="DW2673" s="1"/>
    </row>
    <row r="2674" spans="1:127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4"/>
      <c r="DR2674" s="1"/>
      <c r="DS2674" s="1"/>
      <c r="DT2674" s="1"/>
      <c r="DU2674" s="1"/>
      <c r="DV2674" s="1"/>
      <c r="DW2674" s="1"/>
    </row>
    <row r="2675" spans="1:127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4"/>
      <c r="DR2675" s="1"/>
      <c r="DS2675" s="1"/>
      <c r="DT2675" s="1"/>
      <c r="DU2675" s="1"/>
      <c r="DV2675" s="1"/>
      <c r="DW2675" s="1"/>
    </row>
    <row r="2676" spans="1:127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4"/>
      <c r="DR2676" s="1"/>
      <c r="DS2676" s="1"/>
      <c r="DT2676" s="1"/>
      <c r="DU2676" s="1"/>
      <c r="DV2676" s="1"/>
      <c r="DW2676" s="1"/>
    </row>
    <row r="2677" spans="1:127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4"/>
      <c r="DR2677" s="1"/>
      <c r="DS2677" s="1"/>
      <c r="DT2677" s="1"/>
      <c r="DU2677" s="1"/>
      <c r="DV2677" s="1"/>
      <c r="DW2677" s="1"/>
    </row>
    <row r="2678" spans="1:127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4"/>
      <c r="DR2678" s="1"/>
      <c r="DS2678" s="1"/>
      <c r="DT2678" s="1"/>
      <c r="DU2678" s="1"/>
      <c r="DV2678" s="1"/>
      <c r="DW2678" s="1"/>
    </row>
    <row r="2679" spans="1:127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4"/>
      <c r="DR2679" s="1"/>
      <c r="DS2679" s="1"/>
      <c r="DT2679" s="1"/>
      <c r="DU2679" s="1"/>
      <c r="DV2679" s="1"/>
      <c r="DW2679" s="1"/>
    </row>
    <row r="2680" spans="1:127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4"/>
      <c r="DR2680" s="1"/>
      <c r="DS2680" s="1"/>
      <c r="DT2680" s="1"/>
      <c r="DU2680" s="1"/>
      <c r="DV2680" s="1"/>
      <c r="DW2680" s="1"/>
    </row>
    <row r="2681" spans="1:127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4"/>
      <c r="DR2681" s="1"/>
      <c r="DS2681" s="1"/>
      <c r="DT2681" s="1"/>
      <c r="DU2681" s="1"/>
      <c r="DV2681" s="1"/>
      <c r="DW2681" s="1"/>
    </row>
    <row r="2682" spans="1:127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4"/>
      <c r="DR2682" s="1"/>
      <c r="DS2682" s="1"/>
      <c r="DT2682" s="1"/>
      <c r="DU2682" s="1"/>
      <c r="DV2682" s="1"/>
      <c r="DW2682" s="1"/>
    </row>
    <row r="2683" spans="1:127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4"/>
      <c r="DR2683" s="1"/>
      <c r="DS2683" s="1"/>
      <c r="DT2683" s="1"/>
      <c r="DU2683" s="1"/>
      <c r="DV2683" s="1"/>
      <c r="DW2683" s="1"/>
    </row>
    <row r="2684" spans="1:127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4"/>
      <c r="DR2684" s="1"/>
      <c r="DS2684" s="1"/>
      <c r="DT2684" s="1"/>
      <c r="DU2684" s="1"/>
      <c r="DV2684" s="1"/>
      <c r="DW2684" s="1"/>
    </row>
    <row r="2685" spans="1:127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4"/>
      <c r="DR2685" s="1"/>
      <c r="DS2685" s="1"/>
      <c r="DT2685" s="1"/>
      <c r="DU2685" s="1"/>
      <c r="DV2685" s="1"/>
      <c r="DW2685" s="1"/>
    </row>
    <row r="2686" spans="1:127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4"/>
      <c r="DR2686" s="1"/>
      <c r="DS2686" s="1"/>
      <c r="DT2686" s="1"/>
      <c r="DU2686" s="1"/>
      <c r="DV2686" s="1"/>
      <c r="DW2686" s="1"/>
    </row>
    <row r="2687" spans="1:127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4"/>
      <c r="DR2687" s="1"/>
      <c r="DS2687" s="1"/>
      <c r="DT2687" s="1"/>
      <c r="DU2687" s="1"/>
      <c r="DV2687" s="1"/>
      <c r="DW2687" s="1"/>
    </row>
    <row r="2688" spans="1:127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4"/>
      <c r="DR2688" s="1"/>
      <c r="DS2688" s="1"/>
      <c r="DT2688" s="1"/>
      <c r="DU2688" s="1"/>
      <c r="DV2688" s="1"/>
      <c r="DW2688" s="1"/>
    </row>
    <row r="2689" spans="1:127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4"/>
      <c r="DR2689" s="1"/>
      <c r="DS2689" s="1"/>
      <c r="DT2689" s="1"/>
      <c r="DU2689" s="1"/>
      <c r="DV2689" s="1"/>
      <c r="DW2689" s="1"/>
    </row>
    <row r="2690" spans="1:127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4"/>
      <c r="DR2690" s="1"/>
      <c r="DS2690" s="1"/>
      <c r="DT2690" s="1"/>
      <c r="DU2690" s="1"/>
      <c r="DV2690" s="1"/>
      <c r="DW2690" s="1"/>
    </row>
    <row r="2691" spans="1:127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4"/>
      <c r="DR2691" s="1"/>
      <c r="DS2691" s="1"/>
      <c r="DT2691" s="1"/>
      <c r="DU2691" s="1"/>
      <c r="DV2691" s="1"/>
      <c r="DW2691" s="1"/>
    </row>
    <row r="2692" spans="1:127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4"/>
      <c r="DR2692" s="1"/>
      <c r="DS2692" s="1"/>
      <c r="DT2692" s="1"/>
      <c r="DU2692" s="1"/>
      <c r="DV2692" s="1"/>
      <c r="DW2692" s="1"/>
    </row>
    <row r="2693" spans="1:127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4"/>
      <c r="DR2693" s="1"/>
      <c r="DS2693" s="1"/>
      <c r="DT2693" s="1"/>
      <c r="DU2693" s="1"/>
      <c r="DV2693" s="1"/>
      <c r="DW2693" s="1"/>
    </row>
    <row r="2694" spans="1:127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4"/>
      <c r="DR2694" s="1"/>
      <c r="DS2694" s="1"/>
      <c r="DT2694" s="1"/>
      <c r="DU2694" s="1"/>
      <c r="DV2694" s="1"/>
      <c r="DW2694" s="1"/>
    </row>
    <row r="2695" spans="1:127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4"/>
      <c r="DR2695" s="1"/>
      <c r="DS2695" s="1"/>
      <c r="DT2695" s="1"/>
      <c r="DU2695" s="1"/>
      <c r="DV2695" s="1"/>
      <c r="DW2695" s="1"/>
    </row>
    <row r="2696" spans="1:127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4"/>
      <c r="DR2696" s="1"/>
      <c r="DS2696" s="1"/>
      <c r="DT2696" s="1"/>
      <c r="DU2696" s="1"/>
      <c r="DV2696" s="1"/>
      <c r="DW2696" s="1"/>
    </row>
    <row r="2697" spans="1:127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4"/>
      <c r="DR2697" s="1"/>
      <c r="DS2697" s="1"/>
      <c r="DT2697" s="1"/>
      <c r="DU2697" s="1"/>
      <c r="DV2697" s="1"/>
      <c r="DW2697" s="1"/>
    </row>
    <row r="2698" spans="1:127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4"/>
      <c r="DR2698" s="1"/>
      <c r="DS2698" s="1"/>
      <c r="DT2698" s="1"/>
      <c r="DU2698" s="1"/>
      <c r="DV2698" s="1"/>
      <c r="DW2698" s="1"/>
    </row>
    <row r="2699" spans="1:127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4"/>
      <c r="DR2699" s="1"/>
      <c r="DS2699" s="1"/>
      <c r="DT2699" s="1"/>
      <c r="DU2699" s="1"/>
      <c r="DV2699" s="1"/>
      <c r="DW2699" s="1"/>
    </row>
    <row r="2700" spans="1:127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4"/>
      <c r="DR2700" s="1"/>
      <c r="DS2700" s="1"/>
      <c r="DT2700" s="1"/>
      <c r="DU2700" s="1"/>
      <c r="DV2700" s="1"/>
      <c r="DW2700" s="1"/>
    </row>
    <row r="2701" spans="1:127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4"/>
      <c r="DR2701" s="1"/>
      <c r="DS2701" s="1"/>
      <c r="DT2701" s="1"/>
      <c r="DU2701" s="1"/>
      <c r="DV2701" s="1"/>
      <c r="DW2701" s="1"/>
    </row>
    <row r="2702" spans="1:127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4"/>
      <c r="DR2702" s="1"/>
      <c r="DS2702" s="1"/>
      <c r="DT2702" s="1"/>
      <c r="DU2702" s="1"/>
      <c r="DV2702" s="1"/>
      <c r="DW2702" s="1"/>
    </row>
    <row r="2703" spans="1:127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4"/>
      <c r="DR2703" s="1"/>
      <c r="DS2703" s="1"/>
      <c r="DT2703" s="1"/>
      <c r="DU2703" s="1"/>
      <c r="DV2703" s="1"/>
      <c r="DW2703" s="1"/>
    </row>
    <row r="2704" spans="1:127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4"/>
      <c r="DR2704" s="1"/>
      <c r="DS2704" s="1"/>
      <c r="DT2704" s="1"/>
      <c r="DU2704" s="1"/>
      <c r="DV2704" s="1"/>
      <c r="DW2704" s="1"/>
    </row>
    <row r="2705" spans="1:127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4"/>
      <c r="DR2705" s="1"/>
      <c r="DS2705" s="1"/>
      <c r="DT2705" s="1"/>
      <c r="DU2705" s="1"/>
      <c r="DV2705" s="1"/>
      <c r="DW2705" s="1"/>
    </row>
    <row r="2706" spans="1:127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4"/>
      <c r="DR2706" s="1"/>
      <c r="DS2706" s="1"/>
      <c r="DT2706" s="1"/>
      <c r="DU2706" s="1"/>
      <c r="DV2706" s="1"/>
      <c r="DW2706" s="1"/>
    </row>
    <row r="2707" spans="1:127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4"/>
      <c r="DR2707" s="1"/>
      <c r="DS2707" s="1"/>
      <c r="DT2707" s="1"/>
      <c r="DU2707" s="1"/>
      <c r="DV2707" s="1"/>
      <c r="DW2707" s="1"/>
    </row>
    <row r="2708" spans="1:127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4"/>
      <c r="DR2708" s="1"/>
      <c r="DS2708" s="1"/>
      <c r="DT2708" s="1"/>
      <c r="DU2708" s="1"/>
      <c r="DV2708" s="1"/>
      <c r="DW2708" s="1"/>
    </row>
    <row r="2709" spans="1:127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4"/>
      <c r="DR2709" s="1"/>
      <c r="DS2709" s="1"/>
      <c r="DT2709" s="1"/>
      <c r="DU2709" s="1"/>
      <c r="DV2709" s="1"/>
      <c r="DW2709" s="1"/>
    </row>
    <row r="2710" spans="1:127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4"/>
      <c r="DR2710" s="1"/>
      <c r="DS2710" s="1"/>
      <c r="DT2710" s="1"/>
      <c r="DU2710" s="1"/>
      <c r="DV2710" s="1"/>
      <c r="DW2710" s="1"/>
    </row>
    <row r="2711" spans="1:127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4"/>
      <c r="DR2711" s="1"/>
      <c r="DS2711" s="1"/>
      <c r="DT2711" s="1"/>
      <c r="DU2711" s="1"/>
      <c r="DV2711" s="1"/>
      <c r="DW2711" s="1"/>
    </row>
    <row r="2712" spans="1:127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4"/>
      <c r="DR2712" s="1"/>
      <c r="DS2712" s="1"/>
      <c r="DT2712" s="1"/>
      <c r="DU2712" s="1"/>
      <c r="DV2712" s="1"/>
      <c r="DW2712" s="1"/>
    </row>
    <row r="2713" spans="1:127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4"/>
      <c r="DR2713" s="1"/>
      <c r="DS2713" s="1"/>
      <c r="DT2713" s="1"/>
      <c r="DU2713" s="1"/>
      <c r="DV2713" s="1"/>
      <c r="DW2713" s="1"/>
    </row>
    <row r="2714" spans="1:127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4"/>
      <c r="DR2714" s="1"/>
      <c r="DS2714" s="1"/>
      <c r="DT2714" s="1"/>
      <c r="DU2714" s="1"/>
      <c r="DV2714" s="1"/>
      <c r="DW2714" s="1"/>
    </row>
    <row r="2715" spans="1:127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4"/>
      <c r="DR2715" s="1"/>
      <c r="DS2715" s="1"/>
      <c r="DT2715" s="1"/>
      <c r="DU2715" s="1"/>
      <c r="DV2715" s="1"/>
      <c r="DW2715" s="1"/>
    </row>
    <row r="2716" spans="1:127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4"/>
      <c r="DR2716" s="1"/>
      <c r="DS2716" s="1"/>
      <c r="DT2716" s="1"/>
      <c r="DU2716" s="1"/>
      <c r="DV2716" s="1"/>
      <c r="DW2716" s="1"/>
    </row>
    <row r="2717" spans="1:127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4"/>
      <c r="DR2717" s="1"/>
      <c r="DS2717" s="1"/>
      <c r="DT2717" s="1"/>
      <c r="DU2717" s="1"/>
      <c r="DV2717" s="1"/>
      <c r="DW2717" s="1"/>
    </row>
    <row r="2718" spans="1:127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4"/>
      <c r="DR2718" s="1"/>
      <c r="DS2718" s="1"/>
      <c r="DT2718" s="1"/>
      <c r="DU2718" s="1"/>
      <c r="DV2718" s="1"/>
      <c r="DW2718" s="1"/>
    </row>
    <row r="2719" spans="1:127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4"/>
      <c r="DR2719" s="1"/>
      <c r="DS2719" s="1"/>
      <c r="DT2719" s="1"/>
      <c r="DU2719" s="1"/>
      <c r="DV2719" s="1"/>
      <c r="DW2719" s="1"/>
    </row>
    <row r="2720" spans="1:127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4"/>
      <c r="DR2720" s="1"/>
      <c r="DS2720" s="1"/>
      <c r="DT2720" s="1"/>
      <c r="DU2720" s="1"/>
      <c r="DV2720" s="1"/>
      <c r="DW2720" s="1"/>
    </row>
    <row r="2721" spans="1:127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4"/>
      <c r="DR2721" s="1"/>
      <c r="DS2721" s="1"/>
      <c r="DT2721" s="1"/>
      <c r="DU2721" s="1"/>
      <c r="DV2721" s="1"/>
      <c r="DW2721" s="1"/>
    </row>
    <row r="2722" spans="1:127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4"/>
      <c r="DR2722" s="1"/>
      <c r="DS2722" s="1"/>
      <c r="DT2722" s="1"/>
      <c r="DU2722" s="1"/>
      <c r="DV2722" s="1"/>
      <c r="DW2722" s="1"/>
    </row>
    <row r="2723" spans="1:127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4"/>
      <c r="DR2723" s="1"/>
      <c r="DS2723" s="1"/>
      <c r="DT2723" s="1"/>
      <c r="DU2723" s="1"/>
      <c r="DV2723" s="1"/>
      <c r="DW2723" s="1"/>
    </row>
    <row r="2724" spans="1:127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4"/>
      <c r="DR2724" s="1"/>
      <c r="DS2724" s="1"/>
      <c r="DT2724" s="1"/>
      <c r="DU2724" s="1"/>
      <c r="DV2724" s="1"/>
      <c r="DW2724" s="1"/>
    </row>
    <row r="2725" spans="1:127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4"/>
      <c r="DR2725" s="1"/>
      <c r="DS2725" s="1"/>
      <c r="DT2725" s="1"/>
      <c r="DU2725" s="1"/>
      <c r="DV2725" s="1"/>
      <c r="DW2725" s="1"/>
    </row>
    <row r="2726" spans="1:127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4"/>
      <c r="DR2726" s="1"/>
      <c r="DS2726" s="1"/>
      <c r="DT2726" s="1"/>
      <c r="DU2726" s="1"/>
      <c r="DV2726" s="1"/>
      <c r="DW2726" s="1"/>
    </row>
    <row r="2727" spans="1:127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4"/>
      <c r="DR2727" s="1"/>
      <c r="DS2727" s="1"/>
      <c r="DT2727" s="1"/>
      <c r="DU2727" s="1"/>
      <c r="DV2727" s="1"/>
      <c r="DW2727" s="1"/>
    </row>
    <row r="2728" spans="1:127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4"/>
      <c r="DR2728" s="1"/>
      <c r="DS2728" s="1"/>
      <c r="DT2728" s="1"/>
      <c r="DU2728" s="1"/>
      <c r="DV2728" s="1"/>
      <c r="DW2728" s="1"/>
    </row>
    <row r="2729" spans="1:127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4"/>
      <c r="DR2729" s="1"/>
      <c r="DS2729" s="1"/>
      <c r="DT2729" s="1"/>
      <c r="DU2729" s="1"/>
      <c r="DV2729" s="1"/>
      <c r="DW2729" s="1"/>
    </row>
    <row r="2730" spans="1:127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4"/>
      <c r="DR2730" s="1"/>
      <c r="DS2730" s="1"/>
      <c r="DT2730" s="1"/>
      <c r="DU2730" s="1"/>
      <c r="DV2730" s="1"/>
      <c r="DW2730" s="1"/>
    </row>
    <row r="2731" spans="1:127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4"/>
      <c r="DR2731" s="1"/>
      <c r="DS2731" s="1"/>
      <c r="DT2731" s="1"/>
      <c r="DU2731" s="1"/>
      <c r="DV2731" s="1"/>
      <c r="DW2731" s="1"/>
    </row>
    <row r="2732" spans="1:127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4"/>
      <c r="DR2732" s="1"/>
      <c r="DS2732" s="1"/>
      <c r="DT2732" s="1"/>
      <c r="DU2732" s="1"/>
      <c r="DV2732" s="1"/>
      <c r="DW2732" s="1"/>
    </row>
    <row r="2733" spans="1:127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4"/>
      <c r="DR2733" s="1"/>
      <c r="DS2733" s="1"/>
      <c r="DT2733" s="1"/>
      <c r="DU2733" s="1"/>
      <c r="DV2733" s="1"/>
      <c r="DW2733" s="1"/>
    </row>
    <row r="2734" spans="1:127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4"/>
      <c r="DR2734" s="1"/>
      <c r="DS2734" s="1"/>
      <c r="DT2734" s="1"/>
      <c r="DU2734" s="1"/>
      <c r="DV2734" s="1"/>
      <c r="DW2734" s="1"/>
    </row>
    <row r="2735" spans="1:127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4"/>
      <c r="DR2735" s="1"/>
      <c r="DS2735" s="1"/>
      <c r="DT2735" s="1"/>
      <c r="DU2735" s="1"/>
      <c r="DV2735" s="1"/>
      <c r="DW2735" s="1"/>
    </row>
    <row r="2736" spans="1:127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4"/>
      <c r="DR2736" s="1"/>
      <c r="DS2736" s="1"/>
      <c r="DT2736" s="1"/>
      <c r="DU2736" s="1"/>
      <c r="DV2736" s="1"/>
      <c r="DW2736" s="1"/>
    </row>
    <row r="2737" spans="1:127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4"/>
      <c r="DR2737" s="1"/>
      <c r="DS2737" s="1"/>
      <c r="DT2737" s="1"/>
      <c r="DU2737" s="1"/>
      <c r="DV2737" s="1"/>
      <c r="DW2737" s="1"/>
    </row>
    <row r="2738" spans="1:127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4"/>
      <c r="DR2738" s="1"/>
      <c r="DS2738" s="1"/>
      <c r="DT2738" s="1"/>
      <c r="DU2738" s="1"/>
      <c r="DV2738" s="1"/>
      <c r="DW2738" s="1"/>
    </row>
    <row r="2739" spans="1:127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4"/>
      <c r="DR2739" s="1"/>
      <c r="DS2739" s="1"/>
      <c r="DT2739" s="1"/>
      <c r="DU2739" s="1"/>
      <c r="DV2739" s="1"/>
      <c r="DW2739" s="1"/>
    </row>
    <row r="2740" spans="1:127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4"/>
      <c r="DR2740" s="1"/>
      <c r="DS2740" s="1"/>
      <c r="DT2740" s="1"/>
      <c r="DU2740" s="1"/>
      <c r="DV2740" s="1"/>
      <c r="DW2740" s="1"/>
    </row>
    <row r="2741" spans="1:127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4"/>
      <c r="DR2741" s="1"/>
      <c r="DS2741" s="1"/>
      <c r="DT2741" s="1"/>
      <c r="DU2741" s="1"/>
      <c r="DV2741" s="1"/>
      <c r="DW2741" s="1"/>
    </row>
    <row r="2742" spans="1:127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4"/>
      <c r="DR2742" s="1"/>
      <c r="DS2742" s="1"/>
      <c r="DT2742" s="1"/>
      <c r="DU2742" s="1"/>
      <c r="DV2742" s="1"/>
      <c r="DW2742" s="1"/>
    </row>
    <row r="2743" spans="1:127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4"/>
      <c r="DR2743" s="1"/>
      <c r="DS2743" s="1"/>
      <c r="DT2743" s="1"/>
      <c r="DU2743" s="1"/>
      <c r="DV2743" s="1"/>
      <c r="DW2743" s="1"/>
    </row>
    <row r="2744" spans="1:127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4"/>
      <c r="DR2744" s="1"/>
      <c r="DS2744" s="1"/>
      <c r="DT2744" s="1"/>
      <c r="DU2744" s="1"/>
      <c r="DV2744" s="1"/>
      <c r="DW2744" s="1"/>
    </row>
    <row r="2745" spans="1:127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4"/>
      <c r="DR2745" s="1"/>
      <c r="DS2745" s="1"/>
      <c r="DT2745" s="1"/>
      <c r="DU2745" s="1"/>
      <c r="DV2745" s="1"/>
      <c r="DW2745" s="1"/>
    </row>
    <row r="2746" spans="1:127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4"/>
      <c r="DR2746" s="1"/>
      <c r="DS2746" s="1"/>
      <c r="DT2746" s="1"/>
      <c r="DU2746" s="1"/>
      <c r="DV2746" s="1"/>
      <c r="DW2746" s="1"/>
    </row>
    <row r="2747" spans="1:127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4"/>
      <c r="DR2747" s="1"/>
      <c r="DS2747" s="1"/>
      <c r="DT2747" s="1"/>
      <c r="DU2747" s="1"/>
      <c r="DV2747" s="1"/>
      <c r="DW2747" s="1"/>
    </row>
    <row r="2748" spans="1:127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4"/>
      <c r="DR2748" s="1"/>
      <c r="DS2748" s="1"/>
      <c r="DT2748" s="1"/>
      <c r="DU2748" s="1"/>
      <c r="DV2748" s="1"/>
      <c r="DW2748" s="1"/>
    </row>
    <row r="2749" spans="1:127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4"/>
      <c r="DR2749" s="1"/>
      <c r="DS2749" s="1"/>
      <c r="DT2749" s="1"/>
      <c r="DU2749" s="1"/>
      <c r="DV2749" s="1"/>
      <c r="DW2749" s="1"/>
    </row>
    <row r="2750" spans="1:127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4"/>
      <c r="DR2750" s="1"/>
      <c r="DS2750" s="1"/>
      <c r="DT2750" s="1"/>
      <c r="DU2750" s="1"/>
      <c r="DV2750" s="1"/>
      <c r="DW2750" s="1"/>
    </row>
    <row r="2751" spans="1:127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4"/>
      <c r="DR2751" s="1"/>
      <c r="DS2751" s="1"/>
      <c r="DT2751" s="1"/>
      <c r="DU2751" s="1"/>
      <c r="DV2751" s="1"/>
      <c r="DW2751" s="1"/>
    </row>
    <row r="2752" spans="1:127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4"/>
      <c r="DR2752" s="1"/>
      <c r="DS2752" s="1"/>
      <c r="DT2752" s="1"/>
      <c r="DU2752" s="1"/>
      <c r="DV2752" s="1"/>
      <c r="DW2752" s="1"/>
    </row>
    <row r="2753" spans="1:127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4"/>
      <c r="DR2753" s="1"/>
      <c r="DS2753" s="1"/>
      <c r="DT2753" s="1"/>
      <c r="DU2753" s="1"/>
      <c r="DV2753" s="1"/>
      <c r="DW2753" s="1"/>
    </row>
    <row r="2754" spans="1:127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4"/>
      <c r="DR2754" s="1"/>
      <c r="DS2754" s="1"/>
      <c r="DT2754" s="1"/>
      <c r="DU2754" s="1"/>
      <c r="DV2754" s="1"/>
      <c r="DW2754" s="1"/>
    </row>
    <row r="2755" spans="1:127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4"/>
      <c r="DR2755" s="1"/>
      <c r="DS2755" s="1"/>
      <c r="DT2755" s="1"/>
      <c r="DU2755" s="1"/>
      <c r="DV2755" s="1"/>
      <c r="DW2755" s="1"/>
    </row>
    <row r="2756" spans="1:127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4"/>
      <c r="DR2756" s="1"/>
      <c r="DS2756" s="1"/>
      <c r="DT2756" s="1"/>
      <c r="DU2756" s="1"/>
      <c r="DV2756" s="1"/>
      <c r="DW2756" s="1"/>
    </row>
    <row r="2757" spans="1:127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4"/>
      <c r="DR2757" s="1"/>
      <c r="DS2757" s="1"/>
      <c r="DT2757" s="1"/>
      <c r="DU2757" s="1"/>
      <c r="DV2757" s="1"/>
      <c r="DW2757" s="1"/>
    </row>
    <row r="2758" spans="1:127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4"/>
      <c r="DR2758" s="1"/>
      <c r="DS2758" s="1"/>
      <c r="DT2758" s="1"/>
      <c r="DU2758" s="1"/>
      <c r="DV2758" s="1"/>
      <c r="DW2758" s="1"/>
    </row>
    <row r="2759" spans="1:127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4"/>
      <c r="DR2759" s="1"/>
      <c r="DS2759" s="1"/>
      <c r="DT2759" s="1"/>
      <c r="DU2759" s="1"/>
      <c r="DV2759" s="1"/>
      <c r="DW2759" s="1"/>
    </row>
    <row r="2760" spans="1:127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4"/>
      <c r="DR2760" s="1"/>
      <c r="DS2760" s="1"/>
      <c r="DT2760" s="1"/>
      <c r="DU2760" s="1"/>
      <c r="DV2760" s="1"/>
      <c r="DW2760" s="1"/>
    </row>
    <row r="2761" spans="1:127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4"/>
      <c r="DR2761" s="1"/>
      <c r="DS2761" s="1"/>
      <c r="DT2761" s="1"/>
      <c r="DU2761" s="1"/>
      <c r="DV2761" s="1"/>
      <c r="DW2761" s="1"/>
    </row>
    <row r="2762" spans="1:127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4"/>
      <c r="DR2762" s="1"/>
      <c r="DS2762" s="1"/>
      <c r="DT2762" s="1"/>
      <c r="DU2762" s="1"/>
      <c r="DV2762" s="1"/>
      <c r="DW2762" s="1"/>
    </row>
    <row r="2763" spans="1:127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4"/>
      <c r="DR2763" s="1"/>
      <c r="DS2763" s="1"/>
      <c r="DT2763" s="1"/>
      <c r="DU2763" s="1"/>
      <c r="DV2763" s="1"/>
      <c r="DW2763" s="1"/>
    </row>
    <row r="2764" spans="1:127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4"/>
      <c r="DR2764" s="1"/>
      <c r="DS2764" s="1"/>
      <c r="DT2764" s="1"/>
      <c r="DU2764" s="1"/>
      <c r="DV2764" s="1"/>
      <c r="DW2764" s="1"/>
    </row>
    <row r="2765" spans="1:127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4"/>
      <c r="DR2765" s="1"/>
      <c r="DS2765" s="1"/>
      <c r="DT2765" s="1"/>
      <c r="DU2765" s="1"/>
      <c r="DV2765" s="1"/>
      <c r="DW2765" s="1"/>
    </row>
    <row r="2766" spans="1:127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4"/>
      <c r="DR2766" s="1"/>
      <c r="DS2766" s="1"/>
      <c r="DT2766" s="1"/>
      <c r="DU2766" s="1"/>
      <c r="DV2766" s="1"/>
      <c r="DW2766" s="1"/>
    </row>
    <row r="2767" spans="1:127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4"/>
      <c r="DR2767" s="1"/>
      <c r="DS2767" s="1"/>
      <c r="DT2767" s="1"/>
      <c r="DU2767" s="1"/>
      <c r="DV2767" s="1"/>
      <c r="DW2767" s="1"/>
    </row>
    <row r="2768" spans="1:127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4"/>
      <c r="DR2768" s="1"/>
      <c r="DS2768" s="1"/>
      <c r="DT2768" s="1"/>
      <c r="DU2768" s="1"/>
      <c r="DV2768" s="1"/>
      <c r="DW2768" s="1"/>
    </row>
    <row r="2769" spans="1:127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4"/>
      <c r="DR2769" s="1"/>
      <c r="DS2769" s="1"/>
      <c r="DT2769" s="1"/>
      <c r="DU2769" s="1"/>
      <c r="DV2769" s="1"/>
      <c r="DW2769" s="1"/>
    </row>
    <row r="2770" spans="1:127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4"/>
      <c r="DR2770" s="1"/>
      <c r="DS2770" s="1"/>
      <c r="DT2770" s="1"/>
      <c r="DU2770" s="1"/>
      <c r="DV2770" s="1"/>
      <c r="DW2770" s="1"/>
    </row>
    <row r="2771" spans="1:127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4"/>
      <c r="DR2771" s="1"/>
      <c r="DS2771" s="1"/>
      <c r="DT2771" s="1"/>
      <c r="DU2771" s="1"/>
      <c r="DV2771" s="1"/>
      <c r="DW2771" s="1"/>
    </row>
    <row r="2772" spans="1:127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4"/>
      <c r="DR2772" s="1"/>
      <c r="DS2772" s="1"/>
      <c r="DT2772" s="1"/>
      <c r="DU2772" s="1"/>
      <c r="DV2772" s="1"/>
      <c r="DW2772" s="1"/>
    </row>
    <row r="2773" spans="1:127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4"/>
      <c r="DR2773" s="1"/>
      <c r="DS2773" s="1"/>
      <c r="DT2773" s="1"/>
      <c r="DU2773" s="1"/>
      <c r="DV2773" s="1"/>
      <c r="DW2773" s="1"/>
    </row>
    <row r="2774" spans="1:127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4"/>
      <c r="DR2774" s="1"/>
      <c r="DS2774" s="1"/>
      <c r="DT2774" s="1"/>
      <c r="DU2774" s="1"/>
      <c r="DV2774" s="1"/>
      <c r="DW2774" s="1"/>
    </row>
    <row r="2775" spans="1:127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4"/>
      <c r="DR2775" s="1"/>
      <c r="DS2775" s="1"/>
      <c r="DT2775" s="1"/>
      <c r="DU2775" s="1"/>
      <c r="DV2775" s="1"/>
      <c r="DW2775" s="1"/>
    </row>
    <row r="2776" spans="1:127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4"/>
      <c r="DR2776" s="1"/>
      <c r="DS2776" s="1"/>
      <c r="DT2776" s="1"/>
      <c r="DU2776" s="1"/>
      <c r="DV2776" s="1"/>
      <c r="DW2776" s="1"/>
    </row>
    <row r="2777" spans="1:127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4"/>
      <c r="DR2777" s="1"/>
      <c r="DS2777" s="1"/>
      <c r="DT2777" s="1"/>
      <c r="DU2777" s="1"/>
      <c r="DV2777" s="1"/>
      <c r="DW2777" s="1"/>
    </row>
    <row r="2778" spans="1:127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4"/>
      <c r="DR2778" s="1"/>
      <c r="DS2778" s="1"/>
      <c r="DT2778" s="1"/>
      <c r="DU2778" s="1"/>
      <c r="DV2778" s="1"/>
      <c r="DW2778" s="1"/>
    </row>
    <row r="2779" spans="1:127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4"/>
      <c r="DR2779" s="1"/>
      <c r="DS2779" s="1"/>
      <c r="DT2779" s="1"/>
      <c r="DU2779" s="1"/>
      <c r="DV2779" s="1"/>
      <c r="DW2779" s="1"/>
    </row>
    <row r="2780" spans="1:127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4"/>
      <c r="DR2780" s="1"/>
      <c r="DS2780" s="1"/>
      <c r="DT2780" s="1"/>
      <c r="DU2780" s="1"/>
      <c r="DV2780" s="1"/>
      <c r="DW2780" s="1"/>
    </row>
    <row r="2781" spans="1:127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4"/>
      <c r="DR2781" s="1"/>
      <c r="DS2781" s="1"/>
      <c r="DT2781" s="1"/>
      <c r="DU2781" s="1"/>
      <c r="DV2781" s="1"/>
      <c r="DW2781" s="1"/>
    </row>
    <row r="2782" spans="1:127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4"/>
      <c r="DR2782" s="1"/>
      <c r="DS2782" s="1"/>
      <c r="DT2782" s="1"/>
      <c r="DU2782" s="1"/>
      <c r="DV2782" s="1"/>
      <c r="DW2782" s="1"/>
    </row>
    <row r="2783" spans="1:127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4"/>
      <c r="DR2783" s="1"/>
      <c r="DS2783" s="1"/>
      <c r="DT2783" s="1"/>
      <c r="DU2783" s="1"/>
      <c r="DV2783" s="1"/>
      <c r="DW2783" s="1"/>
    </row>
    <row r="2784" spans="1:127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4"/>
      <c r="DR2784" s="1"/>
      <c r="DS2784" s="1"/>
      <c r="DT2784" s="1"/>
      <c r="DU2784" s="1"/>
      <c r="DV2784" s="1"/>
      <c r="DW2784" s="1"/>
    </row>
    <row r="2785" spans="1:127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4"/>
      <c r="DR2785" s="1"/>
      <c r="DS2785" s="1"/>
      <c r="DT2785" s="1"/>
      <c r="DU2785" s="1"/>
      <c r="DV2785" s="1"/>
      <c r="DW2785" s="1"/>
    </row>
    <row r="2786" spans="1:127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4"/>
      <c r="DR2786" s="1"/>
      <c r="DS2786" s="1"/>
      <c r="DT2786" s="1"/>
      <c r="DU2786" s="1"/>
      <c r="DV2786" s="1"/>
      <c r="DW2786" s="1"/>
    </row>
    <row r="2787" spans="1:127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4"/>
      <c r="DR2787" s="1"/>
      <c r="DS2787" s="1"/>
      <c r="DT2787" s="1"/>
      <c r="DU2787" s="1"/>
      <c r="DV2787" s="1"/>
      <c r="DW2787" s="1"/>
    </row>
    <row r="2788" spans="1:127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4"/>
      <c r="DR2788" s="1"/>
      <c r="DS2788" s="1"/>
      <c r="DT2788" s="1"/>
      <c r="DU2788" s="1"/>
      <c r="DV2788" s="1"/>
      <c r="DW2788" s="1"/>
    </row>
    <row r="2789" spans="1:127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4"/>
      <c r="DR2789" s="1"/>
      <c r="DS2789" s="1"/>
      <c r="DT2789" s="1"/>
      <c r="DU2789" s="1"/>
      <c r="DV2789" s="1"/>
      <c r="DW2789" s="1"/>
    </row>
    <row r="2790" spans="1:127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4"/>
      <c r="DR2790" s="1"/>
      <c r="DS2790" s="1"/>
      <c r="DT2790" s="1"/>
      <c r="DU2790" s="1"/>
      <c r="DV2790" s="1"/>
      <c r="DW2790" s="1"/>
    </row>
    <row r="2791" spans="1:127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4"/>
      <c r="DR2791" s="1"/>
      <c r="DS2791" s="1"/>
      <c r="DT2791" s="1"/>
      <c r="DU2791" s="1"/>
      <c r="DV2791" s="1"/>
      <c r="DW2791" s="1"/>
    </row>
    <row r="2792" spans="1:127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4"/>
      <c r="DR2792" s="1"/>
      <c r="DS2792" s="1"/>
      <c r="DT2792" s="1"/>
      <c r="DU2792" s="1"/>
      <c r="DV2792" s="1"/>
      <c r="DW2792" s="1"/>
    </row>
    <row r="2793" spans="1:127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4"/>
      <c r="DR2793" s="1"/>
      <c r="DS2793" s="1"/>
      <c r="DT2793" s="1"/>
      <c r="DU2793" s="1"/>
      <c r="DV2793" s="1"/>
      <c r="DW2793" s="1"/>
    </row>
    <row r="2794" spans="1:127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4"/>
      <c r="DR2794" s="1"/>
      <c r="DS2794" s="1"/>
      <c r="DT2794" s="1"/>
      <c r="DU2794" s="1"/>
      <c r="DV2794" s="1"/>
      <c r="DW2794" s="1"/>
    </row>
    <row r="2795" spans="1:127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4"/>
      <c r="DR2795" s="1"/>
      <c r="DS2795" s="1"/>
      <c r="DT2795" s="1"/>
      <c r="DU2795" s="1"/>
      <c r="DV2795" s="1"/>
      <c r="DW2795" s="1"/>
    </row>
    <row r="2796" spans="1:127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4"/>
      <c r="DR2796" s="1"/>
      <c r="DS2796" s="1"/>
      <c r="DT2796" s="1"/>
      <c r="DU2796" s="1"/>
      <c r="DV2796" s="1"/>
      <c r="DW2796" s="1"/>
    </row>
    <row r="2797" spans="1:127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4"/>
      <c r="DR2797" s="1"/>
      <c r="DS2797" s="1"/>
      <c r="DT2797" s="1"/>
      <c r="DU2797" s="1"/>
      <c r="DV2797" s="1"/>
      <c r="DW2797" s="1"/>
    </row>
    <row r="2798" spans="1:127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4"/>
      <c r="DR2798" s="1"/>
      <c r="DS2798" s="1"/>
      <c r="DT2798" s="1"/>
      <c r="DU2798" s="1"/>
      <c r="DV2798" s="1"/>
      <c r="DW2798" s="1"/>
    </row>
    <row r="2799" spans="1:127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4"/>
      <c r="DR2799" s="1"/>
      <c r="DS2799" s="1"/>
      <c r="DT2799" s="1"/>
      <c r="DU2799" s="1"/>
      <c r="DV2799" s="1"/>
      <c r="DW2799" s="1"/>
    </row>
    <row r="2800" spans="1:127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4"/>
      <c r="DR2800" s="1"/>
      <c r="DS2800" s="1"/>
      <c r="DT2800" s="1"/>
      <c r="DU2800" s="1"/>
      <c r="DV2800" s="1"/>
      <c r="DW2800" s="1"/>
    </row>
    <row r="2801" spans="1:127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4"/>
      <c r="DR2801" s="1"/>
      <c r="DS2801" s="1"/>
      <c r="DT2801" s="1"/>
      <c r="DU2801" s="1"/>
      <c r="DV2801" s="1"/>
      <c r="DW2801" s="1"/>
    </row>
    <row r="2802" spans="1:127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4"/>
      <c r="DR2802" s="1"/>
      <c r="DS2802" s="1"/>
      <c r="DT2802" s="1"/>
      <c r="DU2802" s="1"/>
      <c r="DV2802" s="1"/>
      <c r="DW2802" s="1"/>
    </row>
    <row r="2803" spans="1:127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4"/>
      <c r="DR2803" s="1"/>
      <c r="DS2803" s="1"/>
      <c r="DT2803" s="1"/>
      <c r="DU2803" s="1"/>
      <c r="DV2803" s="1"/>
      <c r="DW2803" s="1"/>
    </row>
    <row r="2804" spans="1:127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4"/>
      <c r="DR2804" s="1"/>
      <c r="DS2804" s="1"/>
      <c r="DT2804" s="1"/>
      <c r="DU2804" s="1"/>
      <c r="DV2804" s="1"/>
      <c r="DW2804" s="1"/>
    </row>
    <row r="2805" spans="1:127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4"/>
      <c r="DR2805" s="1"/>
      <c r="DS2805" s="1"/>
      <c r="DT2805" s="1"/>
      <c r="DU2805" s="1"/>
      <c r="DV2805" s="1"/>
      <c r="DW2805" s="1"/>
    </row>
    <row r="2806" spans="1:127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4"/>
      <c r="DR2806" s="1"/>
      <c r="DS2806" s="1"/>
      <c r="DT2806" s="1"/>
      <c r="DU2806" s="1"/>
      <c r="DV2806" s="1"/>
      <c r="DW2806" s="1"/>
    </row>
    <row r="2807" spans="1:127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4"/>
      <c r="DR2807" s="1"/>
      <c r="DS2807" s="1"/>
      <c r="DT2807" s="1"/>
      <c r="DU2807" s="1"/>
      <c r="DV2807" s="1"/>
      <c r="DW2807" s="1"/>
    </row>
    <row r="2808" spans="1:127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4"/>
      <c r="DR2808" s="1"/>
      <c r="DS2808" s="1"/>
      <c r="DT2808" s="1"/>
      <c r="DU2808" s="1"/>
      <c r="DV2808" s="1"/>
      <c r="DW2808" s="1"/>
    </row>
    <row r="2809" spans="1:127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4"/>
      <c r="DR2809" s="1"/>
      <c r="DS2809" s="1"/>
      <c r="DT2809" s="1"/>
      <c r="DU2809" s="1"/>
      <c r="DV2809" s="1"/>
      <c r="DW2809" s="1"/>
    </row>
    <row r="2810" spans="1:127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4"/>
      <c r="DR2810" s="1"/>
      <c r="DS2810" s="1"/>
      <c r="DT2810" s="1"/>
      <c r="DU2810" s="1"/>
      <c r="DV2810" s="1"/>
      <c r="DW2810" s="1"/>
    </row>
    <row r="2811" spans="1:127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4"/>
      <c r="DR2811" s="1"/>
      <c r="DS2811" s="1"/>
      <c r="DT2811" s="1"/>
      <c r="DU2811" s="1"/>
      <c r="DV2811" s="1"/>
      <c r="DW2811" s="1"/>
    </row>
    <row r="2812" spans="1:127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4"/>
      <c r="DR2812" s="1"/>
      <c r="DS2812" s="1"/>
      <c r="DT2812" s="1"/>
      <c r="DU2812" s="1"/>
      <c r="DV2812" s="1"/>
      <c r="DW2812" s="1"/>
    </row>
    <row r="2813" spans="1:127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4"/>
      <c r="DR2813" s="1"/>
      <c r="DS2813" s="1"/>
      <c r="DT2813" s="1"/>
      <c r="DU2813" s="1"/>
      <c r="DV2813" s="1"/>
      <c r="DW2813" s="1"/>
    </row>
    <row r="2814" spans="1:127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4"/>
      <c r="DR2814" s="1"/>
      <c r="DS2814" s="1"/>
      <c r="DT2814" s="1"/>
      <c r="DU2814" s="1"/>
      <c r="DV2814" s="1"/>
      <c r="DW2814" s="1"/>
    </row>
    <row r="2815" spans="1:127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4"/>
      <c r="DR2815" s="1"/>
      <c r="DS2815" s="1"/>
      <c r="DT2815" s="1"/>
      <c r="DU2815" s="1"/>
      <c r="DV2815" s="1"/>
      <c r="DW2815" s="1"/>
    </row>
    <row r="2816" spans="1:127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4"/>
      <c r="DR2816" s="1"/>
      <c r="DS2816" s="1"/>
      <c r="DT2816" s="1"/>
      <c r="DU2816" s="1"/>
      <c r="DV2816" s="1"/>
      <c r="DW2816" s="1"/>
    </row>
    <row r="2817" spans="1:127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4"/>
      <c r="DR2817" s="1"/>
      <c r="DS2817" s="1"/>
      <c r="DT2817" s="1"/>
      <c r="DU2817" s="1"/>
      <c r="DV2817" s="1"/>
      <c r="DW2817" s="1"/>
    </row>
    <row r="2818" spans="1:127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4"/>
      <c r="DR2818" s="1"/>
      <c r="DS2818" s="1"/>
      <c r="DT2818" s="1"/>
      <c r="DU2818" s="1"/>
      <c r="DV2818" s="1"/>
      <c r="DW2818" s="1"/>
    </row>
    <row r="2819" spans="1:127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4"/>
      <c r="DR2819" s="1"/>
      <c r="DS2819" s="1"/>
      <c r="DT2819" s="1"/>
      <c r="DU2819" s="1"/>
      <c r="DV2819" s="1"/>
      <c r="DW2819" s="1"/>
    </row>
    <row r="2820" spans="1:127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4"/>
      <c r="DR2820" s="1"/>
      <c r="DS2820" s="1"/>
      <c r="DT2820" s="1"/>
      <c r="DU2820" s="1"/>
      <c r="DV2820" s="1"/>
      <c r="DW2820" s="1"/>
    </row>
    <row r="2821" spans="1:127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4"/>
      <c r="DR2821" s="1"/>
      <c r="DS2821" s="1"/>
      <c r="DT2821" s="1"/>
      <c r="DU2821" s="1"/>
      <c r="DV2821" s="1"/>
      <c r="DW2821" s="1"/>
    </row>
    <row r="2822" spans="1:127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4"/>
      <c r="DR2822" s="1"/>
      <c r="DS2822" s="1"/>
      <c r="DT2822" s="1"/>
      <c r="DU2822" s="1"/>
      <c r="DV2822" s="1"/>
      <c r="DW2822" s="1"/>
    </row>
    <row r="2823" spans="1:127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4"/>
      <c r="DR2823" s="1"/>
      <c r="DS2823" s="1"/>
      <c r="DT2823" s="1"/>
      <c r="DU2823" s="1"/>
      <c r="DV2823" s="1"/>
      <c r="DW2823" s="1"/>
    </row>
    <row r="2824" spans="1:127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4"/>
      <c r="DR2824" s="1"/>
      <c r="DS2824" s="1"/>
      <c r="DT2824" s="1"/>
      <c r="DU2824" s="1"/>
      <c r="DV2824" s="1"/>
      <c r="DW2824" s="1"/>
    </row>
    <row r="2825" spans="1:127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4"/>
      <c r="DR2825" s="1"/>
      <c r="DS2825" s="1"/>
      <c r="DT2825" s="1"/>
      <c r="DU2825" s="1"/>
      <c r="DV2825" s="1"/>
      <c r="DW2825" s="1"/>
    </row>
    <row r="2826" spans="1:127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4"/>
      <c r="DR2826" s="1"/>
      <c r="DS2826" s="1"/>
      <c r="DT2826" s="1"/>
      <c r="DU2826" s="1"/>
      <c r="DV2826" s="1"/>
      <c r="DW2826" s="1"/>
    </row>
    <row r="2827" spans="1:127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4"/>
      <c r="DR2827" s="1"/>
      <c r="DS2827" s="1"/>
      <c r="DT2827" s="1"/>
      <c r="DU2827" s="1"/>
      <c r="DV2827" s="1"/>
      <c r="DW2827" s="1"/>
    </row>
    <row r="2828" spans="1:127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4"/>
      <c r="DR2828" s="1"/>
      <c r="DS2828" s="1"/>
      <c r="DT2828" s="1"/>
      <c r="DU2828" s="1"/>
      <c r="DV2828" s="1"/>
      <c r="DW2828" s="1"/>
    </row>
    <row r="2829" spans="1:127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4"/>
      <c r="DR2829" s="1"/>
      <c r="DS2829" s="1"/>
      <c r="DT2829" s="1"/>
      <c r="DU2829" s="1"/>
      <c r="DV2829" s="1"/>
      <c r="DW2829" s="1"/>
    </row>
    <row r="2830" spans="1:127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4"/>
      <c r="DR2830" s="1"/>
      <c r="DS2830" s="1"/>
      <c r="DT2830" s="1"/>
      <c r="DU2830" s="1"/>
      <c r="DV2830" s="1"/>
      <c r="DW2830" s="1"/>
    </row>
    <row r="2831" spans="1:127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4"/>
      <c r="DR2831" s="1"/>
      <c r="DS2831" s="1"/>
      <c r="DT2831" s="1"/>
      <c r="DU2831" s="1"/>
      <c r="DV2831" s="1"/>
      <c r="DW2831" s="1"/>
    </row>
    <row r="2832" spans="1:127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4"/>
      <c r="DR2832" s="1"/>
      <c r="DS2832" s="1"/>
      <c r="DT2832" s="1"/>
      <c r="DU2832" s="1"/>
      <c r="DV2832" s="1"/>
      <c r="DW2832" s="1"/>
    </row>
    <row r="2833" spans="1:127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4"/>
      <c r="DR2833" s="1"/>
      <c r="DS2833" s="1"/>
      <c r="DT2833" s="1"/>
      <c r="DU2833" s="1"/>
      <c r="DV2833" s="1"/>
      <c r="DW2833" s="1"/>
    </row>
    <row r="2834" spans="1:127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4"/>
      <c r="DR2834" s="1"/>
      <c r="DS2834" s="1"/>
      <c r="DT2834" s="1"/>
      <c r="DU2834" s="1"/>
      <c r="DV2834" s="1"/>
      <c r="DW2834" s="1"/>
    </row>
    <row r="2835" spans="1:127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4"/>
      <c r="DR2835" s="1"/>
      <c r="DS2835" s="1"/>
      <c r="DT2835" s="1"/>
      <c r="DU2835" s="1"/>
      <c r="DV2835" s="1"/>
      <c r="DW2835" s="1"/>
    </row>
    <row r="2836" spans="1:127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4"/>
      <c r="DR2836" s="1"/>
      <c r="DS2836" s="1"/>
      <c r="DT2836" s="1"/>
      <c r="DU2836" s="1"/>
      <c r="DV2836" s="1"/>
      <c r="DW2836" s="1"/>
    </row>
    <row r="2837" spans="1:127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4"/>
      <c r="DR2837" s="1"/>
      <c r="DS2837" s="1"/>
      <c r="DT2837" s="1"/>
      <c r="DU2837" s="1"/>
      <c r="DV2837" s="1"/>
      <c r="DW2837" s="1"/>
    </row>
    <row r="2838" spans="1:127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4"/>
      <c r="DR2838" s="1"/>
      <c r="DS2838" s="1"/>
      <c r="DT2838" s="1"/>
      <c r="DU2838" s="1"/>
      <c r="DV2838" s="1"/>
      <c r="DW2838" s="1"/>
    </row>
    <row r="2839" spans="1:127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4"/>
      <c r="DR2839" s="1"/>
      <c r="DS2839" s="1"/>
      <c r="DT2839" s="1"/>
      <c r="DU2839" s="1"/>
      <c r="DV2839" s="1"/>
      <c r="DW2839" s="1"/>
    </row>
    <row r="2840" spans="1:127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4"/>
      <c r="DR2840" s="1"/>
      <c r="DS2840" s="1"/>
      <c r="DT2840" s="1"/>
      <c r="DU2840" s="1"/>
      <c r="DV2840" s="1"/>
      <c r="DW2840" s="1"/>
    </row>
    <row r="2841" spans="1:127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4"/>
      <c r="DR2841" s="1"/>
      <c r="DS2841" s="1"/>
      <c r="DT2841" s="1"/>
      <c r="DU2841" s="1"/>
      <c r="DV2841" s="1"/>
      <c r="DW2841" s="1"/>
    </row>
    <row r="2842" spans="1:127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4"/>
      <c r="DR2842" s="1"/>
      <c r="DS2842" s="1"/>
      <c r="DT2842" s="1"/>
      <c r="DU2842" s="1"/>
      <c r="DV2842" s="1"/>
      <c r="DW2842" s="1"/>
    </row>
    <row r="2843" spans="1:127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4"/>
      <c r="DR2843" s="1"/>
      <c r="DS2843" s="1"/>
      <c r="DT2843" s="1"/>
      <c r="DU2843" s="1"/>
      <c r="DV2843" s="1"/>
      <c r="DW2843" s="1"/>
    </row>
    <row r="2844" spans="1:127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4"/>
      <c r="DR2844" s="1"/>
      <c r="DS2844" s="1"/>
      <c r="DT2844" s="1"/>
      <c r="DU2844" s="1"/>
      <c r="DV2844" s="1"/>
      <c r="DW2844" s="1"/>
    </row>
    <row r="2845" spans="1:127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4"/>
      <c r="DR2845" s="1"/>
      <c r="DS2845" s="1"/>
      <c r="DT2845" s="1"/>
      <c r="DU2845" s="1"/>
      <c r="DV2845" s="1"/>
      <c r="DW2845" s="1"/>
    </row>
    <row r="2846" spans="1:127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4"/>
      <c r="DR2846" s="1"/>
      <c r="DS2846" s="1"/>
      <c r="DT2846" s="1"/>
      <c r="DU2846" s="1"/>
      <c r="DV2846" s="1"/>
      <c r="DW2846" s="1"/>
    </row>
    <row r="2847" spans="1:127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4"/>
      <c r="DR2847" s="1"/>
      <c r="DS2847" s="1"/>
      <c r="DT2847" s="1"/>
      <c r="DU2847" s="1"/>
      <c r="DV2847" s="1"/>
      <c r="DW2847" s="1"/>
    </row>
    <row r="2848" spans="1:127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4"/>
      <c r="DR2848" s="1"/>
      <c r="DS2848" s="1"/>
      <c r="DT2848" s="1"/>
      <c r="DU2848" s="1"/>
      <c r="DV2848" s="1"/>
      <c r="DW2848" s="1"/>
    </row>
    <row r="2849" spans="1:127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4"/>
      <c r="DR2849" s="1"/>
      <c r="DS2849" s="1"/>
      <c r="DT2849" s="1"/>
      <c r="DU2849" s="1"/>
      <c r="DV2849" s="1"/>
      <c r="DW2849" s="1"/>
    </row>
    <row r="2850" spans="1:127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4"/>
      <c r="DR2850" s="1"/>
      <c r="DS2850" s="1"/>
      <c r="DT2850" s="1"/>
      <c r="DU2850" s="1"/>
      <c r="DV2850" s="1"/>
      <c r="DW2850" s="1"/>
    </row>
    <row r="2851" spans="1:127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4"/>
      <c r="DR2851" s="1"/>
      <c r="DS2851" s="1"/>
      <c r="DT2851" s="1"/>
      <c r="DU2851" s="1"/>
      <c r="DV2851" s="1"/>
      <c r="DW2851" s="1"/>
    </row>
    <row r="2852" spans="1:127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4"/>
      <c r="DR2852" s="1"/>
      <c r="DS2852" s="1"/>
      <c r="DT2852" s="1"/>
      <c r="DU2852" s="1"/>
      <c r="DV2852" s="1"/>
      <c r="DW2852" s="1"/>
    </row>
    <row r="2853" spans="1:127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4"/>
      <c r="DR2853" s="1"/>
      <c r="DS2853" s="1"/>
      <c r="DT2853" s="1"/>
      <c r="DU2853" s="1"/>
      <c r="DV2853" s="1"/>
      <c r="DW2853" s="1"/>
    </row>
    <row r="2854" spans="1:127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4"/>
      <c r="DR2854" s="1"/>
      <c r="DS2854" s="1"/>
      <c r="DT2854" s="1"/>
      <c r="DU2854" s="1"/>
      <c r="DV2854" s="1"/>
      <c r="DW2854" s="1"/>
    </row>
    <row r="2855" spans="1:127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4"/>
      <c r="DR2855" s="1"/>
      <c r="DS2855" s="1"/>
      <c r="DT2855" s="1"/>
      <c r="DU2855" s="1"/>
      <c r="DV2855" s="1"/>
      <c r="DW2855" s="1"/>
    </row>
    <row r="2856" spans="1:127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4"/>
      <c r="DR2856" s="1"/>
      <c r="DS2856" s="1"/>
      <c r="DT2856" s="1"/>
      <c r="DU2856" s="1"/>
      <c r="DV2856" s="1"/>
      <c r="DW2856" s="1"/>
    </row>
    <row r="2857" spans="1:127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4"/>
      <c r="DR2857" s="1"/>
      <c r="DS2857" s="1"/>
      <c r="DT2857" s="1"/>
      <c r="DU2857" s="1"/>
      <c r="DV2857" s="1"/>
      <c r="DW2857" s="1"/>
    </row>
    <row r="2858" spans="1:127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4"/>
      <c r="DR2858" s="1"/>
      <c r="DS2858" s="1"/>
      <c r="DT2858" s="1"/>
      <c r="DU2858" s="1"/>
      <c r="DV2858" s="1"/>
      <c r="DW2858" s="1"/>
    </row>
    <row r="2859" spans="1:127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4"/>
      <c r="DR2859" s="1"/>
      <c r="DS2859" s="1"/>
      <c r="DT2859" s="1"/>
      <c r="DU2859" s="1"/>
      <c r="DV2859" s="1"/>
      <c r="DW2859" s="1"/>
    </row>
    <row r="2860" spans="1:127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4"/>
      <c r="DR2860" s="1"/>
      <c r="DS2860" s="1"/>
      <c r="DT2860" s="1"/>
      <c r="DU2860" s="1"/>
      <c r="DV2860" s="1"/>
      <c r="DW2860" s="1"/>
    </row>
    <row r="2861" spans="1:127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4"/>
      <c r="DR2861" s="1"/>
      <c r="DS2861" s="1"/>
      <c r="DT2861" s="1"/>
      <c r="DU2861" s="1"/>
      <c r="DV2861" s="1"/>
      <c r="DW2861" s="1"/>
    </row>
    <row r="2862" spans="1:127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4"/>
      <c r="DR2862" s="1"/>
      <c r="DS2862" s="1"/>
      <c r="DT2862" s="1"/>
      <c r="DU2862" s="1"/>
      <c r="DV2862" s="1"/>
      <c r="DW2862" s="1"/>
    </row>
    <row r="2863" spans="1:127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4"/>
      <c r="DR2863" s="1"/>
      <c r="DS2863" s="1"/>
      <c r="DT2863" s="1"/>
      <c r="DU2863" s="1"/>
      <c r="DV2863" s="1"/>
      <c r="DW2863" s="1"/>
    </row>
    <row r="2864" spans="1:127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4"/>
      <c r="DR2864" s="1"/>
      <c r="DS2864" s="1"/>
      <c r="DT2864" s="1"/>
      <c r="DU2864" s="1"/>
      <c r="DV2864" s="1"/>
      <c r="DW2864" s="1"/>
    </row>
    <row r="2865" spans="1:127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4"/>
      <c r="DR2865" s="1"/>
      <c r="DS2865" s="1"/>
      <c r="DT2865" s="1"/>
      <c r="DU2865" s="1"/>
      <c r="DV2865" s="1"/>
      <c r="DW2865" s="1"/>
    </row>
    <row r="2866" spans="1:127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4"/>
      <c r="DR2866" s="1"/>
      <c r="DS2866" s="1"/>
      <c r="DT2866" s="1"/>
      <c r="DU2866" s="1"/>
      <c r="DV2866" s="1"/>
      <c r="DW2866" s="1"/>
    </row>
    <row r="2867" spans="1:127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4"/>
      <c r="DR2867" s="1"/>
      <c r="DS2867" s="1"/>
      <c r="DT2867" s="1"/>
      <c r="DU2867" s="1"/>
      <c r="DV2867" s="1"/>
      <c r="DW2867" s="1"/>
    </row>
    <row r="2868" spans="1:127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4"/>
      <c r="DR2868" s="1"/>
      <c r="DS2868" s="1"/>
      <c r="DT2868" s="1"/>
      <c r="DU2868" s="1"/>
      <c r="DV2868" s="1"/>
      <c r="DW2868" s="1"/>
    </row>
    <row r="2869" spans="1:127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4"/>
      <c r="DR2869" s="1"/>
      <c r="DS2869" s="1"/>
      <c r="DT2869" s="1"/>
      <c r="DU2869" s="1"/>
      <c r="DV2869" s="1"/>
      <c r="DW2869" s="1"/>
    </row>
    <row r="2870" spans="1:127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4"/>
      <c r="DR2870" s="1"/>
      <c r="DS2870" s="1"/>
      <c r="DT2870" s="1"/>
      <c r="DU2870" s="1"/>
      <c r="DV2870" s="1"/>
      <c r="DW2870" s="1"/>
    </row>
    <row r="2871" spans="1:127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4"/>
      <c r="DR2871" s="1"/>
      <c r="DS2871" s="1"/>
      <c r="DT2871" s="1"/>
      <c r="DU2871" s="1"/>
      <c r="DV2871" s="1"/>
      <c r="DW2871" s="1"/>
    </row>
    <row r="2872" spans="1:127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4"/>
      <c r="DR2872" s="1"/>
      <c r="DS2872" s="1"/>
      <c r="DT2872" s="1"/>
      <c r="DU2872" s="1"/>
      <c r="DV2872" s="1"/>
      <c r="DW2872" s="1"/>
    </row>
    <row r="2873" spans="1:127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4"/>
      <c r="DR2873" s="1"/>
      <c r="DS2873" s="1"/>
      <c r="DT2873" s="1"/>
      <c r="DU2873" s="1"/>
      <c r="DV2873" s="1"/>
      <c r="DW2873" s="1"/>
    </row>
    <row r="2874" spans="1:127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4"/>
      <c r="DR2874" s="1"/>
      <c r="DS2874" s="1"/>
      <c r="DT2874" s="1"/>
      <c r="DU2874" s="1"/>
      <c r="DV2874" s="1"/>
      <c r="DW2874" s="1"/>
    </row>
    <row r="2875" spans="1:127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4"/>
      <c r="DR2875" s="1"/>
      <c r="DS2875" s="1"/>
      <c r="DT2875" s="1"/>
      <c r="DU2875" s="1"/>
      <c r="DV2875" s="1"/>
      <c r="DW2875" s="1"/>
    </row>
    <row r="2876" spans="1:127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4"/>
      <c r="DR2876" s="1"/>
      <c r="DS2876" s="1"/>
      <c r="DT2876" s="1"/>
      <c r="DU2876" s="1"/>
      <c r="DV2876" s="1"/>
      <c r="DW2876" s="1"/>
    </row>
    <row r="2877" spans="1:127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4"/>
      <c r="DR2877" s="1"/>
      <c r="DS2877" s="1"/>
      <c r="DT2877" s="1"/>
      <c r="DU2877" s="1"/>
      <c r="DV2877" s="1"/>
      <c r="DW2877" s="1"/>
    </row>
    <row r="2878" spans="1:127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4"/>
      <c r="DR2878" s="1"/>
      <c r="DS2878" s="1"/>
      <c r="DT2878" s="1"/>
      <c r="DU2878" s="1"/>
      <c r="DV2878" s="1"/>
      <c r="DW2878" s="1"/>
    </row>
    <row r="2879" spans="1:127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4"/>
      <c r="DR2879" s="1"/>
      <c r="DS2879" s="1"/>
      <c r="DT2879" s="1"/>
      <c r="DU2879" s="1"/>
      <c r="DV2879" s="1"/>
      <c r="DW2879" s="1"/>
    </row>
    <row r="2880" spans="1:127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4"/>
      <c r="DR2880" s="1"/>
      <c r="DS2880" s="1"/>
      <c r="DT2880" s="1"/>
      <c r="DU2880" s="1"/>
      <c r="DV2880" s="1"/>
      <c r="DW2880" s="1"/>
    </row>
    <row r="2881" spans="1:127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4"/>
      <c r="DR2881" s="1"/>
      <c r="DS2881" s="1"/>
      <c r="DT2881" s="1"/>
      <c r="DU2881" s="1"/>
      <c r="DV2881" s="1"/>
      <c r="DW2881" s="1"/>
    </row>
    <row r="2882" spans="1:127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4"/>
      <c r="DR2882" s="1"/>
      <c r="DS2882" s="1"/>
      <c r="DT2882" s="1"/>
      <c r="DU2882" s="1"/>
      <c r="DV2882" s="1"/>
      <c r="DW2882" s="1"/>
    </row>
    <row r="2883" spans="1:127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4"/>
      <c r="DR2883" s="1"/>
      <c r="DS2883" s="1"/>
      <c r="DT2883" s="1"/>
      <c r="DU2883" s="1"/>
      <c r="DV2883" s="1"/>
      <c r="DW2883" s="1"/>
    </row>
    <row r="2884" spans="1:127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4"/>
      <c r="DR2884" s="1"/>
      <c r="DS2884" s="1"/>
      <c r="DT2884" s="1"/>
      <c r="DU2884" s="1"/>
      <c r="DV2884" s="1"/>
      <c r="DW2884" s="1"/>
    </row>
    <row r="2885" spans="1:127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4"/>
      <c r="DR2885" s="1"/>
      <c r="DS2885" s="1"/>
      <c r="DT2885" s="1"/>
      <c r="DU2885" s="1"/>
      <c r="DV2885" s="1"/>
      <c r="DW2885" s="1"/>
    </row>
    <row r="2886" spans="1:127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4"/>
      <c r="DR2886" s="1"/>
      <c r="DS2886" s="1"/>
      <c r="DT2886" s="1"/>
      <c r="DU2886" s="1"/>
      <c r="DV2886" s="1"/>
      <c r="DW2886" s="1"/>
    </row>
    <row r="2887" spans="1:127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4"/>
      <c r="DR2887" s="1"/>
      <c r="DS2887" s="1"/>
      <c r="DT2887" s="1"/>
      <c r="DU2887" s="1"/>
      <c r="DV2887" s="1"/>
      <c r="DW2887" s="1"/>
    </row>
    <row r="2888" spans="1:127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4"/>
      <c r="DR2888" s="1"/>
      <c r="DS2888" s="1"/>
      <c r="DT2888" s="1"/>
      <c r="DU2888" s="1"/>
      <c r="DV2888" s="1"/>
      <c r="DW2888" s="1"/>
    </row>
    <row r="2889" spans="1:127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4"/>
      <c r="DR2889" s="1"/>
      <c r="DS2889" s="1"/>
      <c r="DT2889" s="1"/>
      <c r="DU2889" s="1"/>
      <c r="DV2889" s="1"/>
      <c r="DW2889" s="1"/>
    </row>
    <row r="2890" spans="1:127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4"/>
      <c r="DR2890" s="1"/>
      <c r="DS2890" s="1"/>
      <c r="DT2890" s="1"/>
      <c r="DU2890" s="1"/>
      <c r="DV2890" s="1"/>
      <c r="DW2890" s="1"/>
    </row>
    <row r="2891" spans="1:127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4"/>
      <c r="DR2891" s="1"/>
      <c r="DS2891" s="1"/>
      <c r="DT2891" s="1"/>
      <c r="DU2891" s="1"/>
      <c r="DV2891" s="1"/>
      <c r="DW2891" s="1"/>
    </row>
    <row r="2892" spans="1:127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4"/>
      <c r="DR2892" s="1"/>
      <c r="DS2892" s="1"/>
      <c r="DT2892" s="1"/>
      <c r="DU2892" s="1"/>
      <c r="DV2892" s="1"/>
      <c r="DW2892" s="1"/>
    </row>
    <row r="2893" spans="1:127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4"/>
      <c r="DR2893" s="1"/>
      <c r="DS2893" s="1"/>
      <c r="DT2893" s="1"/>
      <c r="DU2893" s="1"/>
      <c r="DV2893" s="1"/>
      <c r="DW2893" s="1"/>
    </row>
    <row r="2894" spans="1:127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4"/>
      <c r="DR2894" s="1"/>
      <c r="DS2894" s="1"/>
      <c r="DT2894" s="1"/>
      <c r="DU2894" s="1"/>
      <c r="DV2894" s="1"/>
      <c r="DW2894" s="1"/>
    </row>
    <row r="2895" spans="1:127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4"/>
      <c r="DR2895" s="1"/>
      <c r="DS2895" s="1"/>
      <c r="DT2895" s="1"/>
      <c r="DU2895" s="1"/>
      <c r="DV2895" s="1"/>
      <c r="DW2895" s="1"/>
    </row>
    <row r="2896" spans="1:127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4"/>
      <c r="DR2896" s="1"/>
      <c r="DS2896" s="1"/>
      <c r="DT2896" s="1"/>
      <c r="DU2896" s="1"/>
      <c r="DV2896" s="1"/>
      <c r="DW2896" s="1"/>
    </row>
    <row r="2897" spans="1:127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4"/>
      <c r="DR2897" s="1"/>
      <c r="DS2897" s="1"/>
      <c r="DT2897" s="1"/>
      <c r="DU2897" s="1"/>
      <c r="DV2897" s="1"/>
      <c r="DW2897" s="1"/>
    </row>
    <row r="2898" spans="1:127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4"/>
      <c r="DR2898" s="1"/>
      <c r="DS2898" s="1"/>
      <c r="DT2898" s="1"/>
      <c r="DU2898" s="1"/>
      <c r="DV2898" s="1"/>
      <c r="DW2898" s="1"/>
    </row>
    <row r="2899" spans="1:127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4"/>
      <c r="DR2899" s="1"/>
      <c r="DS2899" s="1"/>
      <c r="DT2899" s="1"/>
      <c r="DU2899" s="1"/>
      <c r="DV2899" s="1"/>
      <c r="DW2899" s="1"/>
    </row>
    <row r="2900" spans="1:127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4"/>
      <c r="DR2900" s="1"/>
      <c r="DS2900" s="1"/>
      <c r="DT2900" s="1"/>
      <c r="DU2900" s="1"/>
      <c r="DV2900" s="1"/>
      <c r="DW2900" s="1"/>
    </row>
    <row r="2901" spans="1:127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4"/>
      <c r="DR2901" s="1"/>
      <c r="DS2901" s="1"/>
      <c r="DT2901" s="1"/>
      <c r="DU2901" s="1"/>
      <c r="DV2901" s="1"/>
      <c r="DW2901" s="1"/>
    </row>
    <row r="2902" spans="1:127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4"/>
      <c r="DR2902" s="1"/>
      <c r="DS2902" s="1"/>
      <c r="DT2902" s="1"/>
      <c r="DU2902" s="1"/>
      <c r="DV2902" s="1"/>
      <c r="DW2902" s="1"/>
    </row>
    <row r="2903" spans="1:127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4"/>
      <c r="DR2903" s="1"/>
      <c r="DS2903" s="1"/>
      <c r="DT2903" s="1"/>
      <c r="DU2903" s="1"/>
      <c r="DV2903" s="1"/>
      <c r="DW2903" s="1"/>
    </row>
    <row r="2904" spans="1:127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4"/>
      <c r="DR2904" s="1"/>
      <c r="DS2904" s="1"/>
      <c r="DT2904" s="1"/>
      <c r="DU2904" s="1"/>
      <c r="DV2904" s="1"/>
      <c r="DW2904" s="1"/>
    </row>
    <row r="2905" spans="1:127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4"/>
      <c r="DR2905" s="1"/>
      <c r="DS2905" s="1"/>
      <c r="DT2905" s="1"/>
      <c r="DU2905" s="1"/>
      <c r="DV2905" s="1"/>
      <c r="DW2905" s="1"/>
    </row>
    <row r="2906" spans="1:127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4"/>
      <c r="DR2906" s="1"/>
      <c r="DS2906" s="1"/>
      <c r="DT2906" s="1"/>
      <c r="DU2906" s="1"/>
      <c r="DV2906" s="1"/>
      <c r="DW2906" s="1"/>
    </row>
    <row r="2907" spans="1:127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4"/>
      <c r="DR2907" s="1"/>
      <c r="DS2907" s="1"/>
      <c r="DT2907" s="1"/>
      <c r="DU2907" s="1"/>
      <c r="DV2907" s="1"/>
      <c r="DW2907" s="1"/>
    </row>
    <row r="2908" spans="1:127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4"/>
      <c r="DR2908" s="1"/>
      <c r="DS2908" s="1"/>
      <c r="DT2908" s="1"/>
      <c r="DU2908" s="1"/>
      <c r="DV2908" s="1"/>
      <c r="DW2908" s="1"/>
    </row>
    <row r="2909" spans="1:127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4"/>
      <c r="DR2909" s="1"/>
      <c r="DS2909" s="1"/>
      <c r="DT2909" s="1"/>
      <c r="DU2909" s="1"/>
      <c r="DV2909" s="1"/>
      <c r="DW2909" s="1"/>
    </row>
    <row r="2910" spans="1:127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4"/>
      <c r="DR2910" s="1"/>
      <c r="DS2910" s="1"/>
      <c r="DT2910" s="1"/>
      <c r="DU2910" s="1"/>
      <c r="DV2910" s="1"/>
      <c r="DW2910" s="1"/>
    </row>
    <row r="2911" spans="1:127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4"/>
      <c r="DR2911" s="1"/>
      <c r="DS2911" s="1"/>
      <c r="DT2911" s="1"/>
      <c r="DU2911" s="1"/>
      <c r="DV2911" s="1"/>
      <c r="DW2911" s="1"/>
    </row>
    <row r="2912" spans="1:127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4"/>
      <c r="DR2912" s="1"/>
      <c r="DS2912" s="1"/>
      <c r="DT2912" s="1"/>
      <c r="DU2912" s="1"/>
      <c r="DV2912" s="1"/>
      <c r="DW2912" s="1"/>
    </row>
    <row r="2913" spans="1:127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4"/>
      <c r="DR2913" s="1"/>
      <c r="DS2913" s="1"/>
      <c r="DT2913" s="1"/>
      <c r="DU2913" s="1"/>
      <c r="DV2913" s="1"/>
      <c r="DW2913" s="1"/>
    </row>
    <row r="2914" spans="1:127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4"/>
      <c r="DR2914" s="1"/>
      <c r="DS2914" s="1"/>
      <c r="DT2914" s="1"/>
      <c r="DU2914" s="1"/>
      <c r="DV2914" s="1"/>
      <c r="DW2914" s="1"/>
    </row>
    <row r="2915" spans="1:127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4"/>
      <c r="DR2915" s="1"/>
      <c r="DS2915" s="1"/>
      <c r="DT2915" s="1"/>
      <c r="DU2915" s="1"/>
      <c r="DV2915" s="1"/>
      <c r="DW2915" s="1"/>
    </row>
    <row r="2916" spans="1:127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4"/>
      <c r="DR2916" s="1"/>
      <c r="DS2916" s="1"/>
      <c r="DT2916" s="1"/>
      <c r="DU2916" s="1"/>
      <c r="DV2916" s="1"/>
      <c r="DW2916" s="1"/>
    </row>
    <row r="2917" spans="1:127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4"/>
      <c r="DR2917" s="1"/>
      <c r="DS2917" s="1"/>
      <c r="DT2917" s="1"/>
      <c r="DU2917" s="1"/>
      <c r="DV2917" s="1"/>
      <c r="DW2917" s="1"/>
    </row>
    <row r="2918" spans="1:127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4"/>
      <c r="DR2918" s="1"/>
      <c r="DS2918" s="1"/>
      <c r="DT2918" s="1"/>
      <c r="DU2918" s="1"/>
      <c r="DV2918" s="1"/>
      <c r="DW2918" s="1"/>
    </row>
    <row r="2919" spans="1:127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4"/>
      <c r="DR2919" s="1"/>
      <c r="DS2919" s="1"/>
      <c r="DT2919" s="1"/>
      <c r="DU2919" s="1"/>
      <c r="DV2919" s="1"/>
      <c r="DW2919" s="1"/>
    </row>
    <row r="2920" spans="1:127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4"/>
      <c r="DR2920" s="1"/>
      <c r="DS2920" s="1"/>
      <c r="DT2920" s="1"/>
      <c r="DU2920" s="1"/>
      <c r="DV2920" s="1"/>
      <c r="DW2920" s="1"/>
    </row>
    <row r="2921" spans="1:127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4"/>
      <c r="DR2921" s="1"/>
      <c r="DS2921" s="1"/>
      <c r="DT2921" s="1"/>
      <c r="DU2921" s="1"/>
      <c r="DV2921" s="1"/>
      <c r="DW2921" s="1"/>
    </row>
    <row r="2922" spans="1:127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4"/>
      <c r="DR2922" s="1"/>
      <c r="DS2922" s="1"/>
      <c r="DT2922" s="1"/>
      <c r="DU2922" s="1"/>
      <c r="DV2922" s="1"/>
      <c r="DW2922" s="1"/>
    </row>
    <row r="2923" spans="1:127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4"/>
      <c r="DR2923" s="1"/>
      <c r="DS2923" s="1"/>
      <c r="DT2923" s="1"/>
      <c r="DU2923" s="1"/>
      <c r="DV2923" s="1"/>
      <c r="DW2923" s="1"/>
    </row>
    <row r="2924" spans="1:127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4"/>
      <c r="DR2924" s="1"/>
      <c r="DS2924" s="1"/>
      <c r="DT2924" s="1"/>
      <c r="DU2924" s="1"/>
      <c r="DV2924" s="1"/>
      <c r="DW2924" s="1"/>
    </row>
    <row r="2925" spans="1:127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4"/>
      <c r="DR2925" s="1"/>
      <c r="DS2925" s="1"/>
      <c r="DT2925" s="1"/>
      <c r="DU2925" s="1"/>
      <c r="DV2925" s="1"/>
      <c r="DW2925" s="1"/>
    </row>
    <row r="2926" spans="1:127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4"/>
      <c r="DR2926" s="1"/>
      <c r="DS2926" s="1"/>
      <c r="DT2926" s="1"/>
      <c r="DU2926" s="1"/>
      <c r="DV2926" s="1"/>
      <c r="DW2926" s="1"/>
    </row>
    <row r="2927" spans="1:127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4"/>
      <c r="DR2927" s="1"/>
      <c r="DS2927" s="1"/>
      <c r="DT2927" s="1"/>
      <c r="DU2927" s="1"/>
      <c r="DV2927" s="1"/>
      <c r="DW2927" s="1"/>
    </row>
    <row r="2928" spans="1:127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4"/>
      <c r="DR2928" s="1"/>
      <c r="DS2928" s="1"/>
      <c r="DT2928" s="1"/>
      <c r="DU2928" s="1"/>
      <c r="DV2928" s="1"/>
      <c r="DW2928" s="1"/>
    </row>
    <row r="2929" spans="1:127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4"/>
      <c r="DR2929" s="1"/>
      <c r="DS2929" s="1"/>
      <c r="DT2929" s="1"/>
      <c r="DU2929" s="1"/>
      <c r="DV2929" s="1"/>
      <c r="DW2929" s="1"/>
    </row>
    <row r="2930" spans="1:127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4"/>
      <c r="DR2930" s="1"/>
      <c r="DS2930" s="1"/>
      <c r="DT2930" s="1"/>
      <c r="DU2930" s="1"/>
      <c r="DV2930" s="1"/>
      <c r="DW2930" s="1"/>
    </row>
    <row r="2931" spans="1:127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4"/>
      <c r="DR2931" s="1"/>
      <c r="DS2931" s="1"/>
      <c r="DT2931" s="1"/>
      <c r="DU2931" s="1"/>
      <c r="DV2931" s="1"/>
      <c r="DW2931" s="1"/>
    </row>
    <row r="2932" spans="1:127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4"/>
      <c r="DR2932" s="1"/>
      <c r="DS2932" s="1"/>
      <c r="DT2932" s="1"/>
      <c r="DU2932" s="1"/>
      <c r="DV2932" s="1"/>
      <c r="DW2932" s="1"/>
    </row>
    <row r="2933" spans="1:127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4"/>
      <c r="DR2933" s="1"/>
      <c r="DS2933" s="1"/>
      <c r="DT2933" s="1"/>
      <c r="DU2933" s="1"/>
      <c r="DV2933" s="1"/>
      <c r="DW2933" s="1"/>
    </row>
    <row r="2934" spans="1:127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4"/>
      <c r="DR2934" s="1"/>
      <c r="DS2934" s="1"/>
      <c r="DT2934" s="1"/>
      <c r="DU2934" s="1"/>
      <c r="DV2934" s="1"/>
      <c r="DW2934" s="1"/>
    </row>
    <row r="2935" spans="1:127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4"/>
      <c r="DR2935" s="1"/>
      <c r="DS2935" s="1"/>
      <c r="DT2935" s="1"/>
      <c r="DU2935" s="1"/>
      <c r="DV2935" s="1"/>
      <c r="DW2935" s="1"/>
    </row>
    <row r="2936" spans="1:127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4"/>
      <c r="DR2936" s="1"/>
      <c r="DS2936" s="1"/>
      <c r="DT2936" s="1"/>
      <c r="DU2936" s="1"/>
      <c r="DV2936" s="1"/>
      <c r="DW2936" s="1"/>
    </row>
    <row r="2937" spans="1:127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4"/>
      <c r="DR2937" s="1"/>
      <c r="DS2937" s="1"/>
      <c r="DT2937" s="1"/>
      <c r="DU2937" s="1"/>
      <c r="DV2937" s="1"/>
      <c r="DW2937" s="1"/>
    </row>
    <row r="2938" spans="1:127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4"/>
      <c r="DR2938" s="1"/>
      <c r="DS2938" s="1"/>
      <c r="DT2938" s="1"/>
      <c r="DU2938" s="1"/>
      <c r="DV2938" s="1"/>
      <c r="DW2938" s="1"/>
    </row>
    <row r="2939" spans="1:127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4"/>
      <c r="DR2939" s="1"/>
      <c r="DS2939" s="1"/>
      <c r="DT2939" s="1"/>
      <c r="DU2939" s="1"/>
      <c r="DV2939" s="1"/>
      <c r="DW2939" s="1"/>
    </row>
    <row r="2940" spans="1:127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4"/>
      <c r="DR2940" s="1"/>
      <c r="DS2940" s="1"/>
      <c r="DT2940" s="1"/>
      <c r="DU2940" s="1"/>
      <c r="DV2940" s="1"/>
      <c r="DW2940" s="1"/>
    </row>
    <row r="2941" spans="1:127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4"/>
      <c r="DR2941" s="1"/>
      <c r="DS2941" s="1"/>
      <c r="DT2941" s="1"/>
      <c r="DU2941" s="1"/>
      <c r="DV2941" s="1"/>
      <c r="DW2941" s="1"/>
    </row>
    <row r="2942" spans="1:127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4"/>
      <c r="DR2942" s="1"/>
      <c r="DS2942" s="1"/>
      <c r="DT2942" s="1"/>
      <c r="DU2942" s="1"/>
      <c r="DV2942" s="1"/>
      <c r="DW2942" s="1"/>
    </row>
    <row r="2943" spans="1:127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4"/>
      <c r="DR2943" s="1"/>
      <c r="DS2943" s="1"/>
      <c r="DT2943" s="1"/>
      <c r="DU2943" s="1"/>
      <c r="DV2943" s="1"/>
      <c r="DW2943" s="1"/>
    </row>
    <row r="2944" spans="1:127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4"/>
      <c r="DR2944" s="1"/>
      <c r="DS2944" s="1"/>
      <c r="DT2944" s="1"/>
      <c r="DU2944" s="1"/>
      <c r="DV2944" s="1"/>
      <c r="DW2944" s="1"/>
    </row>
    <row r="2945" spans="1:127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4"/>
      <c r="DR2945" s="1"/>
      <c r="DS2945" s="1"/>
      <c r="DT2945" s="1"/>
      <c r="DU2945" s="1"/>
      <c r="DV2945" s="1"/>
      <c r="DW2945" s="1"/>
    </row>
    <row r="2946" spans="1:127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4"/>
      <c r="DR2946" s="1"/>
      <c r="DS2946" s="1"/>
      <c r="DT2946" s="1"/>
      <c r="DU2946" s="1"/>
      <c r="DV2946" s="1"/>
      <c r="DW2946" s="1"/>
    </row>
    <row r="2947" spans="1:127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4"/>
      <c r="DR2947" s="1"/>
      <c r="DS2947" s="1"/>
      <c r="DT2947" s="1"/>
      <c r="DU2947" s="1"/>
      <c r="DV2947" s="1"/>
      <c r="DW2947" s="1"/>
    </row>
    <row r="2948" spans="1:127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4"/>
      <c r="DR2948" s="1"/>
      <c r="DS2948" s="1"/>
      <c r="DT2948" s="1"/>
      <c r="DU2948" s="1"/>
      <c r="DV2948" s="1"/>
      <c r="DW2948" s="1"/>
    </row>
    <row r="2949" spans="1:127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4"/>
      <c r="DR2949" s="1"/>
      <c r="DS2949" s="1"/>
      <c r="DT2949" s="1"/>
      <c r="DU2949" s="1"/>
      <c r="DV2949" s="1"/>
      <c r="DW2949" s="1"/>
    </row>
    <row r="2950" spans="1:127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4"/>
      <c r="DR2950" s="1"/>
      <c r="DS2950" s="1"/>
      <c r="DT2950" s="1"/>
      <c r="DU2950" s="1"/>
      <c r="DV2950" s="1"/>
      <c r="DW2950" s="1"/>
    </row>
    <row r="2951" spans="1:127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4"/>
      <c r="DR2951" s="1"/>
      <c r="DS2951" s="1"/>
      <c r="DT2951" s="1"/>
      <c r="DU2951" s="1"/>
      <c r="DV2951" s="1"/>
      <c r="DW2951" s="1"/>
    </row>
    <row r="2952" spans="1:127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4"/>
      <c r="DR2952" s="1"/>
      <c r="DS2952" s="1"/>
      <c r="DT2952" s="1"/>
      <c r="DU2952" s="1"/>
      <c r="DV2952" s="1"/>
      <c r="DW2952" s="1"/>
    </row>
    <row r="2953" spans="1:127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4"/>
      <c r="DR2953" s="1"/>
      <c r="DS2953" s="1"/>
      <c r="DT2953" s="1"/>
      <c r="DU2953" s="1"/>
      <c r="DV2953" s="1"/>
      <c r="DW2953" s="1"/>
    </row>
    <row r="2954" spans="1:127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4"/>
      <c r="DR2954" s="1"/>
      <c r="DS2954" s="1"/>
      <c r="DT2954" s="1"/>
      <c r="DU2954" s="1"/>
      <c r="DV2954" s="1"/>
      <c r="DW2954" s="1"/>
    </row>
    <row r="2955" spans="1:127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4"/>
      <c r="DR2955" s="1"/>
      <c r="DS2955" s="1"/>
      <c r="DT2955" s="1"/>
      <c r="DU2955" s="1"/>
      <c r="DV2955" s="1"/>
      <c r="DW2955" s="1"/>
    </row>
    <row r="2956" spans="1:127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4"/>
      <c r="DR2956" s="1"/>
      <c r="DS2956" s="1"/>
      <c r="DT2956" s="1"/>
      <c r="DU2956" s="1"/>
      <c r="DV2956" s="1"/>
      <c r="DW2956" s="1"/>
    </row>
    <row r="2957" spans="1:127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4"/>
      <c r="DR2957" s="1"/>
      <c r="DS2957" s="1"/>
      <c r="DT2957" s="1"/>
      <c r="DU2957" s="1"/>
      <c r="DV2957" s="1"/>
      <c r="DW2957" s="1"/>
    </row>
    <row r="2958" spans="1:127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4"/>
      <c r="DR2958" s="1"/>
      <c r="DS2958" s="1"/>
      <c r="DT2958" s="1"/>
      <c r="DU2958" s="1"/>
      <c r="DV2958" s="1"/>
      <c r="DW2958" s="1"/>
    </row>
    <row r="2959" spans="1:127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4"/>
      <c r="DR2959" s="1"/>
      <c r="DS2959" s="1"/>
      <c r="DT2959" s="1"/>
      <c r="DU2959" s="1"/>
      <c r="DV2959" s="1"/>
      <c r="DW2959" s="1"/>
    </row>
    <row r="2960" spans="1:127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4"/>
      <c r="DR2960" s="1"/>
      <c r="DS2960" s="1"/>
      <c r="DT2960" s="1"/>
      <c r="DU2960" s="1"/>
      <c r="DV2960" s="1"/>
      <c r="DW2960" s="1"/>
    </row>
    <row r="2961" spans="1:127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4"/>
      <c r="DR2961" s="1"/>
      <c r="DS2961" s="1"/>
      <c r="DT2961" s="1"/>
      <c r="DU2961" s="1"/>
      <c r="DV2961" s="1"/>
      <c r="DW2961" s="1"/>
    </row>
    <row r="2962" spans="1:127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4"/>
      <c r="DR2962" s="1"/>
      <c r="DS2962" s="1"/>
      <c r="DT2962" s="1"/>
      <c r="DU2962" s="1"/>
      <c r="DV2962" s="1"/>
      <c r="DW2962" s="1"/>
    </row>
    <row r="2963" spans="1:127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4"/>
      <c r="DR2963" s="1"/>
      <c r="DS2963" s="1"/>
      <c r="DT2963" s="1"/>
      <c r="DU2963" s="1"/>
      <c r="DV2963" s="1"/>
      <c r="DW2963" s="1"/>
    </row>
    <row r="2964" spans="1:127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4"/>
      <c r="DR2964" s="1"/>
      <c r="DS2964" s="1"/>
      <c r="DT2964" s="1"/>
      <c r="DU2964" s="1"/>
      <c r="DV2964" s="1"/>
      <c r="DW2964" s="1"/>
    </row>
    <row r="2965" spans="1:127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4"/>
      <c r="DR2965" s="1"/>
      <c r="DS2965" s="1"/>
      <c r="DT2965" s="1"/>
      <c r="DU2965" s="1"/>
      <c r="DV2965" s="1"/>
      <c r="DW2965" s="1"/>
    </row>
    <row r="2966" spans="1:127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4"/>
      <c r="DR2966" s="1"/>
      <c r="DS2966" s="1"/>
      <c r="DT2966" s="1"/>
      <c r="DU2966" s="1"/>
      <c r="DV2966" s="1"/>
      <c r="DW2966" s="1"/>
    </row>
    <row r="2967" spans="1:127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4"/>
      <c r="DR2967" s="1"/>
      <c r="DS2967" s="1"/>
      <c r="DT2967" s="1"/>
      <c r="DU2967" s="1"/>
      <c r="DV2967" s="1"/>
      <c r="DW2967" s="1"/>
    </row>
    <row r="2968" spans="1:127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4"/>
      <c r="DR2968" s="1"/>
      <c r="DS2968" s="1"/>
      <c r="DT2968" s="1"/>
      <c r="DU2968" s="1"/>
      <c r="DV2968" s="1"/>
      <c r="DW2968" s="1"/>
    </row>
    <row r="2969" spans="1:127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4"/>
      <c r="DR2969" s="1"/>
      <c r="DS2969" s="1"/>
      <c r="DT2969" s="1"/>
      <c r="DU2969" s="1"/>
      <c r="DV2969" s="1"/>
      <c r="DW2969" s="1"/>
    </row>
    <row r="2970" spans="1:127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4"/>
      <c r="DR2970" s="1"/>
      <c r="DS2970" s="1"/>
      <c r="DT2970" s="1"/>
      <c r="DU2970" s="1"/>
      <c r="DV2970" s="1"/>
      <c r="DW2970" s="1"/>
    </row>
    <row r="2971" spans="1:127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4"/>
      <c r="DR2971" s="1"/>
      <c r="DS2971" s="1"/>
      <c r="DT2971" s="1"/>
      <c r="DU2971" s="1"/>
      <c r="DV2971" s="1"/>
      <c r="DW2971" s="1"/>
    </row>
    <row r="2972" spans="1:127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4"/>
      <c r="DR2972" s="1"/>
      <c r="DS2972" s="1"/>
      <c r="DT2972" s="1"/>
      <c r="DU2972" s="1"/>
      <c r="DV2972" s="1"/>
      <c r="DW2972" s="1"/>
    </row>
    <row r="2973" spans="1:127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4"/>
      <c r="DR2973" s="1"/>
      <c r="DS2973" s="1"/>
      <c r="DT2973" s="1"/>
      <c r="DU2973" s="1"/>
      <c r="DV2973" s="1"/>
      <c r="DW2973" s="1"/>
    </row>
    <row r="2974" spans="1:127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4"/>
      <c r="DR2974" s="1"/>
      <c r="DS2974" s="1"/>
      <c r="DT2974" s="1"/>
      <c r="DU2974" s="1"/>
      <c r="DV2974" s="1"/>
      <c r="DW2974" s="1"/>
    </row>
    <row r="2975" spans="1:127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4"/>
      <c r="DR2975" s="1"/>
      <c r="DS2975" s="1"/>
      <c r="DT2975" s="1"/>
      <c r="DU2975" s="1"/>
      <c r="DV2975" s="1"/>
      <c r="DW2975" s="1"/>
    </row>
    <row r="2976" spans="1:127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4"/>
      <c r="DR2976" s="1"/>
      <c r="DS2976" s="1"/>
      <c r="DT2976" s="1"/>
      <c r="DU2976" s="1"/>
      <c r="DV2976" s="1"/>
      <c r="DW2976" s="1"/>
    </row>
    <row r="2977" spans="1:127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4"/>
      <c r="DR2977" s="1"/>
      <c r="DS2977" s="1"/>
      <c r="DT2977" s="1"/>
      <c r="DU2977" s="1"/>
      <c r="DV2977" s="1"/>
      <c r="DW2977" s="1"/>
    </row>
    <row r="2978" spans="1:127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4"/>
      <c r="DR2978" s="1"/>
      <c r="DS2978" s="1"/>
      <c r="DT2978" s="1"/>
      <c r="DU2978" s="1"/>
      <c r="DV2978" s="1"/>
      <c r="DW2978" s="1"/>
    </row>
    <row r="2979" spans="1:127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4"/>
      <c r="DR2979" s="1"/>
      <c r="DS2979" s="1"/>
      <c r="DT2979" s="1"/>
      <c r="DU2979" s="1"/>
      <c r="DV2979" s="1"/>
      <c r="DW2979" s="1"/>
    </row>
    <row r="2980" spans="1:127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4"/>
      <c r="DR2980" s="1"/>
      <c r="DS2980" s="1"/>
      <c r="DT2980" s="1"/>
      <c r="DU2980" s="1"/>
      <c r="DV2980" s="1"/>
      <c r="DW2980" s="1"/>
    </row>
    <row r="2981" spans="1:127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4"/>
      <c r="DR2981" s="1"/>
      <c r="DS2981" s="1"/>
      <c r="DT2981" s="1"/>
      <c r="DU2981" s="1"/>
      <c r="DV2981" s="1"/>
      <c r="DW2981" s="1"/>
    </row>
    <row r="2982" spans="1:127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4"/>
      <c r="DR2982" s="1"/>
      <c r="DS2982" s="1"/>
      <c r="DT2982" s="1"/>
      <c r="DU2982" s="1"/>
      <c r="DV2982" s="1"/>
      <c r="DW2982" s="1"/>
    </row>
    <row r="2983" spans="1:127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4"/>
      <c r="DR2983" s="1"/>
      <c r="DS2983" s="1"/>
      <c r="DT2983" s="1"/>
      <c r="DU2983" s="1"/>
      <c r="DV2983" s="1"/>
      <c r="DW2983" s="1"/>
    </row>
    <row r="2984" spans="1:127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4"/>
      <c r="DR2984" s="1"/>
      <c r="DS2984" s="1"/>
      <c r="DT2984" s="1"/>
      <c r="DU2984" s="1"/>
      <c r="DV2984" s="1"/>
      <c r="DW2984" s="1"/>
    </row>
    <row r="2985" spans="1:127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4"/>
      <c r="DR2985" s="1"/>
      <c r="DS2985" s="1"/>
      <c r="DT2985" s="1"/>
      <c r="DU2985" s="1"/>
      <c r="DV2985" s="1"/>
      <c r="DW2985" s="1"/>
    </row>
    <row r="2986" spans="1:127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4"/>
      <c r="DR2986" s="1"/>
      <c r="DS2986" s="1"/>
      <c r="DT2986" s="1"/>
      <c r="DU2986" s="1"/>
      <c r="DV2986" s="1"/>
      <c r="DW2986" s="1"/>
    </row>
    <row r="2987" spans="1:127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4"/>
      <c r="DR2987" s="1"/>
      <c r="DS2987" s="1"/>
      <c r="DT2987" s="1"/>
      <c r="DU2987" s="1"/>
      <c r="DV2987" s="1"/>
      <c r="DW2987" s="1"/>
    </row>
    <row r="2988" spans="1:127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4"/>
      <c r="DR2988" s="1"/>
      <c r="DS2988" s="1"/>
      <c r="DT2988" s="1"/>
      <c r="DU2988" s="1"/>
      <c r="DV2988" s="1"/>
      <c r="DW2988" s="1"/>
    </row>
    <row r="2989" spans="1:127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4"/>
      <c r="DR2989" s="1"/>
      <c r="DS2989" s="1"/>
      <c r="DT2989" s="1"/>
      <c r="DU2989" s="1"/>
      <c r="DV2989" s="1"/>
      <c r="DW2989" s="1"/>
    </row>
    <row r="2990" spans="1:127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4"/>
      <c r="DR2990" s="1"/>
      <c r="DS2990" s="1"/>
      <c r="DT2990" s="1"/>
      <c r="DU2990" s="1"/>
      <c r="DV2990" s="1"/>
      <c r="DW2990" s="1"/>
    </row>
    <row r="2991" spans="1:127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4"/>
      <c r="DR2991" s="1"/>
      <c r="DS2991" s="1"/>
      <c r="DT2991" s="1"/>
      <c r="DU2991" s="1"/>
      <c r="DV2991" s="1"/>
      <c r="DW2991" s="1"/>
    </row>
    <row r="2992" spans="1:127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4"/>
      <c r="DR2992" s="1"/>
      <c r="DS2992" s="1"/>
      <c r="DT2992" s="1"/>
      <c r="DU2992" s="1"/>
      <c r="DV2992" s="1"/>
      <c r="DW2992" s="1"/>
    </row>
    <row r="2993" spans="1:127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4"/>
      <c r="DR2993" s="1"/>
      <c r="DS2993" s="1"/>
      <c r="DT2993" s="1"/>
      <c r="DU2993" s="1"/>
      <c r="DV2993" s="1"/>
      <c r="DW2993" s="1"/>
    </row>
    <row r="2994" spans="1:127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4"/>
      <c r="DR2994" s="1"/>
      <c r="DS2994" s="1"/>
      <c r="DT2994" s="1"/>
      <c r="DU2994" s="1"/>
      <c r="DV2994" s="1"/>
      <c r="DW2994" s="1"/>
    </row>
    <row r="2995" spans="1:127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4"/>
      <c r="DR2995" s="1"/>
      <c r="DS2995" s="1"/>
      <c r="DT2995" s="1"/>
      <c r="DU2995" s="1"/>
      <c r="DV2995" s="1"/>
      <c r="DW2995" s="1"/>
    </row>
    <row r="2996" spans="1:127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4"/>
      <c r="DR2996" s="1"/>
      <c r="DS2996" s="1"/>
      <c r="DT2996" s="1"/>
      <c r="DU2996" s="1"/>
      <c r="DV2996" s="1"/>
      <c r="DW2996" s="1"/>
    </row>
    <row r="2997" spans="1:127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4"/>
      <c r="DR2997" s="1"/>
      <c r="DS2997" s="1"/>
      <c r="DT2997" s="1"/>
      <c r="DU2997" s="1"/>
      <c r="DV2997" s="1"/>
      <c r="DW2997" s="1"/>
    </row>
    <row r="2998" spans="1:127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4"/>
      <c r="DR2998" s="1"/>
      <c r="DS2998" s="1"/>
      <c r="DT2998" s="1"/>
      <c r="DU2998" s="1"/>
      <c r="DV2998" s="1"/>
      <c r="DW2998" s="1"/>
    </row>
    <row r="2999" spans="1:127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4"/>
      <c r="DR2999" s="1"/>
      <c r="DS2999" s="1"/>
      <c r="DT2999" s="1"/>
      <c r="DU2999" s="1"/>
      <c r="DV2999" s="1"/>
      <c r="DW2999" s="1"/>
    </row>
    <row r="3000" spans="1:127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4"/>
      <c r="DR3000" s="1"/>
      <c r="DS3000" s="1"/>
      <c r="DT3000" s="1"/>
      <c r="DU3000" s="1"/>
      <c r="DV3000" s="1"/>
      <c r="DW3000" s="1"/>
    </row>
    <row r="3001" spans="1:127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4"/>
      <c r="DR3001" s="1"/>
      <c r="DS3001" s="1"/>
      <c r="DT3001" s="1"/>
      <c r="DU3001" s="1"/>
      <c r="DV3001" s="1"/>
      <c r="DW3001" s="1"/>
    </row>
    <row r="3002" spans="1:127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4"/>
      <c r="DR3002" s="1"/>
      <c r="DS3002" s="1"/>
      <c r="DT3002" s="1"/>
      <c r="DU3002" s="1"/>
      <c r="DV3002" s="1"/>
      <c r="DW3002" s="1"/>
    </row>
    <row r="3003" spans="1:127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4"/>
      <c r="DR3003" s="1"/>
      <c r="DS3003" s="1"/>
      <c r="DT3003" s="1"/>
      <c r="DU3003" s="1"/>
      <c r="DV3003" s="1"/>
      <c r="DW3003" s="1"/>
    </row>
    <row r="3004" spans="1:127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4"/>
      <c r="DR3004" s="1"/>
      <c r="DS3004" s="1"/>
      <c r="DT3004" s="1"/>
      <c r="DU3004" s="1"/>
      <c r="DV3004" s="1"/>
      <c r="DW3004" s="1"/>
    </row>
    <row r="3005" spans="1:127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4"/>
      <c r="DR3005" s="1"/>
      <c r="DS3005" s="1"/>
      <c r="DT3005" s="1"/>
      <c r="DU3005" s="1"/>
      <c r="DV3005" s="1"/>
      <c r="DW3005" s="1"/>
    </row>
    <row r="3006" spans="1:127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4"/>
      <c r="DR3006" s="1"/>
      <c r="DS3006" s="1"/>
      <c r="DT3006" s="1"/>
      <c r="DU3006" s="1"/>
      <c r="DV3006" s="1"/>
      <c r="DW3006" s="1"/>
    </row>
    <row r="3007" spans="1:127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4"/>
      <c r="DR3007" s="1"/>
      <c r="DS3007" s="1"/>
      <c r="DT3007" s="1"/>
      <c r="DU3007" s="1"/>
      <c r="DV3007" s="1"/>
      <c r="DW3007" s="1"/>
    </row>
    <row r="3008" spans="1:127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4"/>
      <c r="DR3008" s="1"/>
      <c r="DS3008" s="1"/>
      <c r="DT3008" s="1"/>
      <c r="DU3008" s="1"/>
      <c r="DV3008" s="1"/>
      <c r="DW3008" s="1"/>
    </row>
    <row r="3009" spans="1:127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4"/>
      <c r="DR3009" s="1"/>
      <c r="DS3009" s="1"/>
      <c r="DT3009" s="1"/>
      <c r="DU3009" s="1"/>
      <c r="DV3009" s="1"/>
      <c r="DW3009" s="1"/>
    </row>
    <row r="3010" spans="1:127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4"/>
      <c r="DR3010" s="1"/>
      <c r="DS3010" s="1"/>
      <c r="DT3010" s="1"/>
      <c r="DU3010" s="1"/>
      <c r="DV3010" s="1"/>
      <c r="DW3010" s="1"/>
    </row>
    <row r="3011" spans="1:127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4"/>
      <c r="DR3011" s="1"/>
      <c r="DS3011" s="1"/>
      <c r="DT3011" s="1"/>
      <c r="DU3011" s="1"/>
      <c r="DV3011" s="1"/>
      <c r="DW3011" s="1"/>
    </row>
    <row r="3012" spans="1:127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4"/>
      <c r="DR3012" s="1"/>
      <c r="DS3012" s="1"/>
      <c r="DT3012" s="1"/>
      <c r="DU3012" s="1"/>
      <c r="DV3012" s="1"/>
      <c r="DW3012" s="1"/>
    </row>
    <row r="3013" spans="1:127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4"/>
      <c r="DR3013" s="1"/>
      <c r="DS3013" s="1"/>
      <c r="DT3013" s="1"/>
      <c r="DU3013" s="1"/>
      <c r="DV3013" s="1"/>
      <c r="DW3013" s="1"/>
    </row>
    <row r="3014" spans="1:127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4"/>
      <c r="DR3014" s="1"/>
      <c r="DS3014" s="1"/>
      <c r="DT3014" s="1"/>
      <c r="DU3014" s="1"/>
      <c r="DV3014" s="1"/>
      <c r="DW3014" s="1"/>
    </row>
    <row r="3015" spans="1:127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4"/>
      <c r="DR3015" s="1"/>
      <c r="DS3015" s="1"/>
      <c r="DT3015" s="1"/>
      <c r="DU3015" s="1"/>
      <c r="DV3015" s="1"/>
      <c r="DW3015" s="1"/>
    </row>
    <row r="3016" spans="1:127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4"/>
      <c r="DR3016" s="1"/>
      <c r="DS3016" s="1"/>
      <c r="DT3016" s="1"/>
      <c r="DU3016" s="1"/>
      <c r="DV3016" s="1"/>
      <c r="DW3016" s="1"/>
    </row>
    <row r="3017" spans="1:127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4"/>
      <c r="DR3017" s="1"/>
      <c r="DS3017" s="1"/>
      <c r="DT3017" s="1"/>
      <c r="DU3017" s="1"/>
      <c r="DV3017" s="1"/>
      <c r="DW3017" s="1"/>
    </row>
    <row r="3018" spans="1:127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4"/>
      <c r="DR3018" s="1"/>
      <c r="DS3018" s="1"/>
      <c r="DT3018" s="1"/>
      <c r="DU3018" s="1"/>
      <c r="DV3018" s="1"/>
      <c r="DW3018" s="1"/>
    </row>
    <row r="3019" spans="1:127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4"/>
      <c r="DR3019" s="1"/>
      <c r="DS3019" s="1"/>
      <c r="DT3019" s="1"/>
      <c r="DU3019" s="1"/>
      <c r="DV3019" s="1"/>
      <c r="DW3019" s="1"/>
    </row>
    <row r="3020" spans="1:127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4"/>
      <c r="DR3020" s="1"/>
      <c r="DS3020" s="1"/>
      <c r="DT3020" s="1"/>
      <c r="DU3020" s="1"/>
      <c r="DV3020" s="1"/>
      <c r="DW3020" s="1"/>
    </row>
    <row r="3021" spans="1:127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4"/>
      <c r="DR3021" s="1"/>
      <c r="DS3021" s="1"/>
      <c r="DT3021" s="1"/>
      <c r="DU3021" s="1"/>
      <c r="DV3021" s="1"/>
      <c r="DW3021" s="1"/>
    </row>
    <row r="3022" spans="1:127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4"/>
      <c r="DR3022" s="1"/>
      <c r="DS3022" s="1"/>
      <c r="DT3022" s="1"/>
      <c r="DU3022" s="1"/>
      <c r="DV3022" s="1"/>
      <c r="DW3022" s="1"/>
    </row>
    <row r="3023" spans="1:127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4"/>
      <c r="DR3023" s="1"/>
      <c r="DS3023" s="1"/>
      <c r="DT3023" s="1"/>
      <c r="DU3023" s="1"/>
      <c r="DV3023" s="1"/>
      <c r="DW3023" s="1"/>
    </row>
    <row r="3024" spans="1:127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4"/>
      <c r="DR3024" s="1"/>
      <c r="DS3024" s="1"/>
      <c r="DT3024" s="1"/>
      <c r="DU3024" s="1"/>
      <c r="DV3024" s="1"/>
      <c r="DW3024" s="1"/>
    </row>
    <row r="3025" spans="1:127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4"/>
      <c r="DR3025" s="1"/>
      <c r="DS3025" s="1"/>
      <c r="DT3025" s="1"/>
      <c r="DU3025" s="1"/>
      <c r="DV3025" s="1"/>
      <c r="DW3025" s="1"/>
    </row>
    <row r="3026" spans="1:127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4"/>
      <c r="DR3026" s="1"/>
      <c r="DS3026" s="1"/>
      <c r="DT3026" s="1"/>
      <c r="DU3026" s="1"/>
      <c r="DV3026" s="1"/>
      <c r="DW3026" s="1"/>
    </row>
    <row r="3027" spans="1:127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4"/>
      <c r="DR3027" s="1"/>
      <c r="DS3027" s="1"/>
      <c r="DT3027" s="1"/>
      <c r="DU3027" s="1"/>
      <c r="DV3027" s="1"/>
      <c r="DW3027" s="1"/>
    </row>
    <row r="3028" spans="1:127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4"/>
      <c r="DR3028" s="1"/>
      <c r="DS3028" s="1"/>
      <c r="DT3028" s="1"/>
      <c r="DU3028" s="1"/>
      <c r="DV3028" s="1"/>
      <c r="DW3028" s="1"/>
    </row>
    <row r="3029" spans="1:127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4"/>
      <c r="DR3029" s="1"/>
      <c r="DS3029" s="1"/>
      <c r="DT3029" s="1"/>
      <c r="DU3029" s="1"/>
      <c r="DV3029" s="1"/>
      <c r="DW3029" s="1"/>
    </row>
    <row r="3030" spans="1:127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4"/>
      <c r="DR3030" s="1"/>
      <c r="DS3030" s="1"/>
      <c r="DT3030" s="1"/>
      <c r="DU3030" s="1"/>
      <c r="DV3030" s="1"/>
      <c r="DW3030" s="1"/>
    </row>
    <row r="3031" spans="1:127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4"/>
      <c r="DR3031" s="1"/>
      <c r="DS3031" s="1"/>
      <c r="DT3031" s="1"/>
      <c r="DU3031" s="1"/>
      <c r="DV3031" s="1"/>
      <c r="DW3031" s="1"/>
    </row>
    <row r="3032" spans="1:127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4"/>
      <c r="DR3032" s="1"/>
      <c r="DS3032" s="1"/>
      <c r="DT3032" s="1"/>
      <c r="DU3032" s="1"/>
      <c r="DV3032" s="1"/>
      <c r="DW3032" s="1"/>
    </row>
    <row r="3033" spans="1:127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4"/>
      <c r="DR3033" s="1"/>
      <c r="DS3033" s="1"/>
      <c r="DT3033" s="1"/>
      <c r="DU3033" s="1"/>
      <c r="DV3033" s="1"/>
      <c r="DW3033" s="1"/>
    </row>
    <row r="3034" spans="1:127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4"/>
      <c r="DR3034" s="1"/>
      <c r="DS3034" s="1"/>
      <c r="DT3034" s="1"/>
      <c r="DU3034" s="1"/>
      <c r="DV3034" s="1"/>
      <c r="DW3034" s="1"/>
    </row>
    <row r="3035" spans="1:127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4"/>
      <c r="DR3035" s="1"/>
      <c r="DS3035" s="1"/>
      <c r="DT3035" s="1"/>
      <c r="DU3035" s="1"/>
      <c r="DV3035" s="1"/>
      <c r="DW3035" s="1"/>
    </row>
    <row r="3036" spans="1:127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4"/>
      <c r="DR3036" s="1"/>
      <c r="DS3036" s="1"/>
      <c r="DT3036" s="1"/>
      <c r="DU3036" s="1"/>
      <c r="DV3036" s="1"/>
      <c r="DW3036" s="1"/>
    </row>
    <row r="3037" spans="1:127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4"/>
      <c r="DR3037" s="1"/>
      <c r="DS3037" s="1"/>
      <c r="DT3037" s="1"/>
      <c r="DU3037" s="1"/>
      <c r="DV3037" s="1"/>
      <c r="DW3037" s="1"/>
    </row>
    <row r="3038" spans="1:127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4"/>
      <c r="DR3038" s="1"/>
      <c r="DS3038" s="1"/>
      <c r="DT3038" s="1"/>
      <c r="DU3038" s="1"/>
      <c r="DV3038" s="1"/>
      <c r="DW3038" s="1"/>
    </row>
    <row r="3039" spans="1:127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4"/>
      <c r="DR3039" s="1"/>
      <c r="DS3039" s="1"/>
      <c r="DT3039" s="1"/>
      <c r="DU3039" s="1"/>
      <c r="DV3039" s="1"/>
      <c r="DW3039" s="1"/>
    </row>
    <row r="3040" spans="1:127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4"/>
      <c r="DR3040" s="1"/>
      <c r="DS3040" s="1"/>
      <c r="DT3040" s="1"/>
      <c r="DU3040" s="1"/>
      <c r="DV3040" s="1"/>
      <c r="DW3040" s="1"/>
    </row>
    <row r="3041" spans="1:127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4"/>
      <c r="DR3041" s="1"/>
      <c r="DS3041" s="1"/>
      <c r="DT3041" s="1"/>
      <c r="DU3041" s="1"/>
      <c r="DV3041" s="1"/>
      <c r="DW3041" s="1"/>
    </row>
    <row r="3042" spans="1:127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4"/>
      <c r="DR3042" s="1"/>
      <c r="DS3042" s="1"/>
      <c r="DT3042" s="1"/>
      <c r="DU3042" s="1"/>
      <c r="DV3042" s="1"/>
      <c r="DW3042" s="1"/>
    </row>
    <row r="3043" spans="1:127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4"/>
      <c r="DR3043" s="1"/>
      <c r="DS3043" s="1"/>
      <c r="DT3043" s="1"/>
      <c r="DU3043" s="1"/>
      <c r="DV3043" s="1"/>
      <c r="DW3043" s="1"/>
    </row>
    <row r="3044" spans="1:127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4"/>
      <c r="DR3044" s="1"/>
      <c r="DS3044" s="1"/>
      <c r="DT3044" s="1"/>
      <c r="DU3044" s="1"/>
      <c r="DV3044" s="1"/>
      <c r="DW3044" s="1"/>
    </row>
    <row r="3045" spans="1:127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4"/>
      <c r="DR3045" s="1"/>
      <c r="DS3045" s="1"/>
      <c r="DT3045" s="1"/>
      <c r="DU3045" s="1"/>
      <c r="DV3045" s="1"/>
      <c r="DW3045" s="1"/>
    </row>
    <row r="3046" spans="1:127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4"/>
      <c r="DR3046" s="1"/>
      <c r="DS3046" s="1"/>
      <c r="DT3046" s="1"/>
      <c r="DU3046" s="1"/>
      <c r="DV3046" s="1"/>
      <c r="DW3046" s="1"/>
    </row>
    <row r="3047" spans="1:127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4"/>
      <c r="DR3047" s="1"/>
      <c r="DS3047" s="1"/>
      <c r="DT3047" s="1"/>
      <c r="DU3047" s="1"/>
      <c r="DV3047" s="1"/>
      <c r="DW3047" s="1"/>
    </row>
    <row r="3048" spans="1:127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4"/>
      <c r="DR3048" s="1"/>
      <c r="DS3048" s="1"/>
      <c r="DT3048" s="1"/>
      <c r="DU3048" s="1"/>
      <c r="DV3048" s="1"/>
      <c r="DW3048" s="1"/>
    </row>
    <row r="3049" spans="1:127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4"/>
      <c r="DR3049" s="1"/>
      <c r="DS3049" s="1"/>
      <c r="DT3049" s="1"/>
      <c r="DU3049" s="1"/>
      <c r="DV3049" s="1"/>
      <c r="DW3049" s="1"/>
    </row>
    <row r="3050" spans="1:127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4"/>
      <c r="DR3050" s="1"/>
      <c r="DS3050" s="1"/>
      <c r="DT3050" s="1"/>
      <c r="DU3050" s="1"/>
      <c r="DV3050" s="1"/>
      <c r="DW3050" s="1"/>
    </row>
    <row r="3051" spans="1:127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4"/>
      <c r="DR3051" s="1"/>
      <c r="DS3051" s="1"/>
      <c r="DT3051" s="1"/>
      <c r="DU3051" s="1"/>
      <c r="DV3051" s="1"/>
      <c r="DW3051" s="1"/>
    </row>
    <row r="3052" spans="1:127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4"/>
      <c r="DR3052" s="1"/>
      <c r="DS3052" s="1"/>
      <c r="DT3052" s="1"/>
      <c r="DU3052" s="1"/>
      <c r="DV3052" s="1"/>
      <c r="DW3052" s="1"/>
    </row>
    <row r="3053" spans="1:127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4"/>
      <c r="DR3053" s="1"/>
      <c r="DS3053" s="1"/>
      <c r="DT3053" s="1"/>
      <c r="DU3053" s="1"/>
      <c r="DV3053" s="1"/>
      <c r="DW3053" s="1"/>
    </row>
    <row r="3054" spans="1:127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4"/>
      <c r="DR3054" s="1"/>
      <c r="DS3054" s="1"/>
      <c r="DT3054" s="1"/>
      <c r="DU3054" s="1"/>
      <c r="DV3054" s="1"/>
      <c r="DW3054" s="1"/>
    </row>
    <row r="3055" spans="1:127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4"/>
      <c r="DR3055" s="1"/>
      <c r="DS3055" s="1"/>
      <c r="DT3055" s="1"/>
      <c r="DU3055" s="1"/>
      <c r="DV3055" s="1"/>
      <c r="DW3055" s="1"/>
    </row>
    <row r="3056" spans="1:127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4"/>
      <c r="DR3056" s="1"/>
      <c r="DS3056" s="1"/>
      <c r="DT3056" s="1"/>
      <c r="DU3056" s="1"/>
      <c r="DV3056" s="1"/>
      <c r="DW3056" s="1"/>
    </row>
    <row r="3057" spans="1:127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4"/>
      <c r="DR3057" s="1"/>
      <c r="DS3057" s="1"/>
      <c r="DT3057" s="1"/>
      <c r="DU3057" s="1"/>
      <c r="DV3057" s="1"/>
      <c r="DW3057" s="1"/>
    </row>
    <row r="3058" spans="1:127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4"/>
      <c r="DR3058" s="1"/>
      <c r="DS3058" s="1"/>
      <c r="DT3058" s="1"/>
      <c r="DU3058" s="1"/>
      <c r="DV3058" s="1"/>
      <c r="DW3058" s="1"/>
    </row>
    <row r="3059" spans="1:127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4"/>
      <c r="DR3059" s="1"/>
      <c r="DS3059" s="1"/>
      <c r="DT3059" s="1"/>
      <c r="DU3059" s="1"/>
      <c r="DV3059" s="1"/>
      <c r="DW3059" s="1"/>
    </row>
    <row r="3060" spans="1:127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4"/>
      <c r="DR3060" s="1"/>
      <c r="DS3060" s="1"/>
      <c r="DT3060" s="1"/>
      <c r="DU3060" s="1"/>
      <c r="DV3060" s="1"/>
      <c r="DW3060" s="1"/>
    </row>
    <row r="3061" spans="1:127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4"/>
      <c r="DR3061" s="1"/>
      <c r="DS3061" s="1"/>
      <c r="DT3061" s="1"/>
      <c r="DU3061" s="1"/>
      <c r="DV3061" s="1"/>
      <c r="DW3061" s="1"/>
    </row>
    <row r="3062" spans="1:127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4"/>
      <c r="DR3062" s="1"/>
      <c r="DS3062" s="1"/>
      <c r="DT3062" s="1"/>
      <c r="DU3062" s="1"/>
      <c r="DV3062" s="1"/>
      <c r="DW3062" s="1"/>
    </row>
    <row r="3063" spans="1:127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4"/>
      <c r="DR3063" s="1"/>
      <c r="DS3063" s="1"/>
      <c r="DT3063" s="1"/>
      <c r="DU3063" s="1"/>
      <c r="DV3063" s="1"/>
      <c r="DW3063" s="1"/>
    </row>
    <row r="3064" spans="1:127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4"/>
      <c r="DR3064" s="1"/>
      <c r="DS3064" s="1"/>
      <c r="DT3064" s="1"/>
      <c r="DU3064" s="1"/>
      <c r="DV3064" s="1"/>
      <c r="DW3064" s="1"/>
    </row>
    <row r="3065" spans="1:127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4"/>
      <c r="DR3065" s="1"/>
      <c r="DS3065" s="1"/>
      <c r="DT3065" s="1"/>
      <c r="DU3065" s="1"/>
      <c r="DV3065" s="1"/>
      <c r="DW3065" s="1"/>
    </row>
    <row r="3066" spans="1:127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4"/>
      <c r="DR3066" s="1"/>
      <c r="DS3066" s="1"/>
      <c r="DT3066" s="1"/>
      <c r="DU3066" s="1"/>
      <c r="DV3066" s="1"/>
      <c r="DW3066" s="1"/>
    </row>
    <row r="3067" spans="1:127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4"/>
      <c r="DR3067" s="1"/>
      <c r="DS3067" s="1"/>
      <c r="DT3067" s="1"/>
      <c r="DU3067" s="1"/>
      <c r="DV3067" s="1"/>
      <c r="DW3067" s="1"/>
    </row>
    <row r="3068" spans="1:127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4"/>
      <c r="DR3068" s="1"/>
      <c r="DS3068" s="1"/>
      <c r="DT3068" s="1"/>
      <c r="DU3068" s="1"/>
      <c r="DV3068" s="1"/>
      <c r="DW3068" s="1"/>
    </row>
    <row r="3069" spans="1:127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4"/>
      <c r="DR3069" s="1"/>
      <c r="DS3069" s="1"/>
      <c r="DT3069" s="1"/>
      <c r="DU3069" s="1"/>
      <c r="DV3069" s="1"/>
      <c r="DW3069" s="1"/>
    </row>
    <row r="3070" spans="1:127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4"/>
      <c r="DR3070" s="1"/>
      <c r="DS3070" s="1"/>
      <c r="DT3070" s="1"/>
      <c r="DU3070" s="1"/>
      <c r="DV3070" s="1"/>
      <c r="DW3070" s="1"/>
    </row>
    <row r="3071" spans="1:127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4"/>
      <c r="DR3071" s="1"/>
      <c r="DS3071" s="1"/>
      <c r="DT3071" s="1"/>
      <c r="DU3071" s="1"/>
      <c r="DV3071" s="1"/>
      <c r="DW3071" s="1"/>
    </row>
    <row r="3072" spans="1:127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4"/>
      <c r="DR3072" s="1"/>
      <c r="DS3072" s="1"/>
      <c r="DT3072" s="1"/>
      <c r="DU3072" s="1"/>
      <c r="DV3072" s="1"/>
      <c r="DW3072" s="1"/>
    </row>
    <row r="3073" spans="1:127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4"/>
      <c r="DR3073" s="1"/>
      <c r="DS3073" s="1"/>
      <c r="DT3073" s="1"/>
      <c r="DU3073" s="1"/>
      <c r="DV3073" s="1"/>
      <c r="DW3073" s="1"/>
    </row>
    <row r="3074" spans="1:127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4"/>
      <c r="DR3074" s="1"/>
      <c r="DS3074" s="1"/>
      <c r="DT3074" s="1"/>
      <c r="DU3074" s="1"/>
      <c r="DV3074" s="1"/>
      <c r="DW3074" s="1"/>
    </row>
    <row r="3075" spans="1:127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4"/>
      <c r="DR3075" s="1"/>
      <c r="DS3075" s="1"/>
      <c r="DT3075" s="1"/>
      <c r="DU3075" s="1"/>
      <c r="DV3075" s="1"/>
      <c r="DW3075" s="1"/>
    </row>
    <row r="3076" spans="1:127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4"/>
      <c r="DR3076" s="1"/>
      <c r="DS3076" s="1"/>
      <c r="DT3076" s="1"/>
      <c r="DU3076" s="1"/>
      <c r="DV3076" s="1"/>
      <c r="DW3076" s="1"/>
    </row>
    <row r="3077" spans="1:127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4"/>
      <c r="DR3077" s="1"/>
      <c r="DS3077" s="1"/>
      <c r="DT3077" s="1"/>
      <c r="DU3077" s="1"/>
      <c r="DV3077" s="1"/>
      <c r="DW3077" s="1"/>
    </row>
    <row r="3078" spans="1:127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4"/>
      <c r="DR3078" s="1"/>
      <c r="DS3078" s="1"/>
      <c r="DT3078" s="1"/>
      <c r="DU3078" s="1"/>
      <c r="DV3078" s="1"/>
      <c r="DW3078" s="1"/>
    </row>
    <row r="3079" spans="1:127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4"/>
      <c r="DR3079" s="1"/>
      <c r="DS3079" s="1"/>
      <c r="DT3079" s="1"/>
      <c r="DU3079" s="1"/>
      <c r="DV3079" s="1"/>
      <c r="DW3079" s="1"/>
    </row>
    <row r="3080" spans="1:127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4"/>
      <c r="DR3080" s="1"/>
      <c r="DS3080" s="1"/>
      <c r="DT3080" s="1"/>
      <c r="DU3080" s="1"/>
      <c r="DV3080" s="1"/>
      <c r="DW3080" s="1"/>
    </row>
    <row r="3081" spans="1:127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4"/>
      <c r="DR3081" s="1"/>
      <c r="DS3081" s="1"/>
      <c r="DT3081" s="1"/>
      <c r="DU3081" s="1"/>
      <c r="DV3081" s="1"/>
      <c r="DW3081" s="1"/>
    </row>
    <row r="3082" spans="1:127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4"/>
      <c r="DR3082" s="1"/>
      <c r="DS3082" s="1"/>
      <c r="DT3082" s="1"/>
      <c r="DU3082" s="1"/>
      <c r="DV3082" s="1"/>
      <c r="DW3082" s="1"/>
    </row>
    <row r="3083" spans="1:127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4"/>
      <c r="DR3083" s="1"/>
      <c r="DS3083" s="1"/>
      <c r="DT3083" s="1"/>
      <c r="DU3083" s="1"/>
      <c r="DV3083" s="1"/>
      <c r="DW3083" s="1"/>
    </row>
    <row r="3084" spans="1:127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4"/>
      <c r="DR3084" s="1"/>
      <c r="DS3084" s="1"/>
      <c r="DT3084" s="1"/>
      <c r="DU3084" s="1"/>
      <c r="DV3084" s="1"/>
      <c r="DW3084" s="1"/>
    </row>
    <row r="3085" spans="1:127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4"/>
      <c r="DR3085" s="1"/>
      <c r="DS3085" s="1"/>
      <c r="DT3085" s="1"/>
      <c r="DU3085" s="1"/>
      <c r="DV3085" s="1"/>
      <c r="DW3085" s="1"/>
    </row>
    <row r="3086" spans="1:127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4"/>
      <c r="DR3086" s="1"/>
      <c r="DS3086" s="1"/>
      <c r="DT3086" s="1"/>
      <c r="DU3086" s="1"/>
      <c r="DV3086" s="1"/>
      <c r="DW3086" s="1"/>
    </row>
    <row r="3087" spans="1:127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4"/>
      <c r="DR3087" s="1"/>
      <c r="DS3087" s="1"/>
      <c r="DT3087" s="1"/>
      <c r="DU3087" s="1"/>
      <c r="DV3087" s="1"/>
      <c r="DW3087" s="1"/>
    </row>
    <row r="3088" spans="1:127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4"/>
      <c r="DR3088" s="1"/>
      <c r="DS3088" s="1"/>
      <c r="DT3088" s="1"/>
      <c r="DU3088" s="1"/>
      <c r="DV3088" s="1"/>
      <c r="DW3088" s="1"/>
    </row>
    <row r="3089" spans="1:127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4"/>
      <c r="DR3089" s="1"/>
      <c r="DS3089" s="1"/>
      <c r="DT3089" s="1"/>
      <c r="DU3089" s="1"/>
      <c r="DV3089" s="1"/>
      <c r="DW3089" s="1"/>
    </row>
    <row r="3090" spans="1:127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4"/>
      <c r="DR3090" s="1"/>
      <c r="DS3090" s="1"/>
      <c r="DT3090" s="1"/>
      <c r="DU3090" s="1"/>
      <c r="DV3090" s="1"/>
      <c r="DW3090" s="1"/>
    </row>
    <row r="3091" spans="1:127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4"/>
      <c r="DR3091" s="1"/>
      <c r="DS3091" s="1"/>
      <c r="DT3091" s="1"/>
      <c r="DU3091" s="1"/>
      <c r="DV3091" s="1"/>
      <c r="DW3091" s="1"/>
    </row>
    <row r="3092" spans="1:127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4"/>
      <c r="DR3092" s="1"/>
      <c r="DS3092" s="1"/>
      <c r="DT3092" s="1"/>
      <c r="DU3092" s="1"/>
      <c r="DV3092" s="1"/>
      <c r="DW3092" s="1"/>
    </row>
    <row r="3093" spans="1:127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4"/>
      <c r="DR3093" s="1"/>
      <c r="DS3093" s="1"/>
      <c r="DT3093" s="1"/>
      <c r="DU3093" s="1"/>
      <c r="DV3093" s="1"/>
      <c r="DW3093" s="1"/>
    </row>
    <row r="3094" spans="1:127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4"/>
      <c r="DR3094" s="1"/>
      <c r="DS3094" s="1"/>
      <c r="DT3094" s="1"/>
      <c r="DU3094" s="1"/>
      <c r="DV3094" s="1"/>
      <c r="DW3094" s="1"/>
    </row>
    <row r="3095" spans="1:127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4"/>
      <c r="DR3095" s="1"/>
      <c r="DS3095" s="1"/>
      <c r="DT3095" s="1"/>
      <c r="DU3095" s="1"/>
      <c r="DV3095" s="1"/>
      <c r="DW3095" s="1"/>
    </row>
    <row r="3096" spans="1:127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4"/>
      <c r="DR3096" s="1"/>
      <c r="DS3096" s="1"/>
      <c r="DT3096" s="1"/>
      <c r="DU3096" s="1"/>
      <c r="DV3096" s="1"/>
      <c r="DW3096" s="1"/>
    </row>
    <row r="3097" spans="1:127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4"/>
      <c r="DR3097" s="1"/>
      <c r="DS3097" s="1"/>
      <c r="DT3097" s="1"/>
      <c r="DU3097" s="1"/>
      <c r="DV3097" s="1"/>
      <c r="DW3097" s="1"/>
    </row>
    <row r="3098" spans="1:127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4"/>
      <c r="DR3098" s="1"/>
      <c r="DS3098" s="1"/>
      <c r="DT3098" s="1"/>
      <c r="DU3098" s="1"/>
      <c r="DV3098" s="1"/>
      <c r="DW3098" s="1"/>
    </row>
    <row r="3099" spans="1:127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4"/>
      <c r="DR3099" s="1"/>
      <c r="DS3099" s="1"/>
      <c r="DT3099" s="1"/>
      <c r="DU3099" s="1"/>
      <c r="DV3099" s="1"/>
      <c r="DW3099" s="1"/>
    </row>
    <row r="3100" spans="1:127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4"/>
      <c r="DR3100" s="1"/>
      <c r="DS3100" s="1"/>
      <c r="DT3100" s="1"/>
      <c r="DU3100" s="1"/>
      <c r="DV3100" s="1"/>
      <c r="DW3100" s="1"/>
    </row>
    <row r="3101" spans="1:127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4"/>
      <c r="DR3101" s="1"/>
      <c r="DS3101" s="1"/>
      <c r="DT3101" s="1"/>
      <c r="DU3101" s="1"/>
      <c r="DV3101" s="1"/>
      <c r="DW3101" s="1"/>
    </row>
    <row r="3102" spans="1:127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4"/>
      <c r="DR3102" s="1"/>
      <c r="DS3102" s="1"/>
      <c r="DT3102" s="1"/>
      <c r="DU3102" s="1"/>
      <c r="DV3102" s="1"/>
      <c r="DW3102" s="1"/>
    </row>
    <row r="3103" spans="1:127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4"/>
      <c r="DR3103" s="1"/>
      <c r="DS3103" s="1"/>
      <c r="DT3103" s="1"/>
      <c r="DU3103" s="1"/>
      <c r="DV3103" s="1"/>
      <c r="DW3103" s="1"/>
    </row>
    <row r="3104" spans="1:127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4"/>
      <c r="DR3104" s="1"/>
      <c r="DS3104" s="1"/>
      <c r="DT3104" s="1"/>
      <c r="DU3104" s="1"/>
      <c r="DV3104" s="1"/>
      <c r="DW3104" s="1"/>
    </row>
    <row r="3105" spans="1:127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4"/>
      <c r="DR3105" s="1"/>
      <c r="DS3105" s="1"/>
      <c r="DT3105" s="1"/>
      <c r="DU3105" s="1"/>
      <c r="DV3105" s="1"/>
      <c r="DW3105" s="1"/>
    </row>
    <row r="3106" spans="1:127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4"/>
      <c r="DR3106" s="1"/>
      <c r="DS3106" s="1"/>
      <c r="DT3106" s="1"/>
      <c r="DU3106" s="1"/>
      <c r="DV3106" s="1"/>
      <c r="DW3106" s="1"/>
    </row>
    <row r="3107" spans="1:127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4"/>
      <c r="DR3107" s="1"/>
      <c r="DS3107" s="1"/>
      <c r="DT3107" s="1"/>
      <c r="DU3107" s="1"/>
      <c r="DV3107" s="1"/>
      <c r="DW3107" s="1"/>
    </row>
    <row r="3108" spans="1:127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4"/>
      <c r="DR3108" s="1"/>
      <c r="DS3108" s="1"/>
      <c r="DT3108" s="1"/>
      <c r="DU3108" s="1"/>
      <c r="DV3108" s="1"/>
      <c r="DW3108" s="1"/>
    </row>
    <row r="3109" spans="1:127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4"/>
      <c r="DR3109" s="1"/>
      <c r="DS3109" s="1"/>
      <c r="DT3109" s="1"/>
      <c r="DU3109" s="1"/>
      <c r="DV3109" s="1"/>
      <c r="DW3109" s="1"/>
    </row>
    <row r="3110" spans="1:127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4"/>
      <c r="DR3110" s="1"/>
      <c r="DS3110" s="1"/>
      <c r="DT3110" s="1"/>
      <c r="DU3110" s="1"/>
      <c r="DV3110" s="1"/>
      <c r="DW3110" s="1"/>
    </row>
    <row r="3111" spans="1:127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4"/>
      <c r="DR3111" s="1"/>
      <c r="DS3111" s="1"/>
      <c r="DT3111" s="1"/>
      <c r="DU3111" s="1"/>
      <c r="DV3111" s="1"/>
      <c r="DW3111" s="1"/>
    </row>
    <row r="3112" spans="1:127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4"/>
      <c r="DR3112" s="1"/>
      <c r="DS3112" s="1"/>
      <c r="DT3112" s="1"/>
      <c r="DU3112" s="1"/>
      <c r="DV3112" s="1"/>
      <c r="DW3112" s="1"/>
    </row>
    <row r="3113" spans="1:127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4"/>
      <c r="DR3113" s="1"/>
      <c r="DS3113" s="1"/>
      <c r="DT3113" s="1"/>
      <c r="DU3113" s="1"/>
      <c r="DV3113" s="1"/>
      <c r="DW3113" s="1"/>
    </row>
    <row r="3114" spans="1:127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4"/>
      <c r="DR3114" s="1"/>
      <c r="DS3114" s="1"/>
      <c r="DT3114" s="1"/>
      <c r="DU3114" s="1"/>
      <c r="DV3114" s="1"/>
      <c r="DW3114" s="1"/>
    </row>
    <row r="3115" spans="1:127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4"/>
      <c r="DR3115" s="1"/>
      <c r="DS3115" s="1"/>
      <c r="DT3115" s="1"/>
      <c r="DU3115" s="1"/>
      <c r="DV3115" s="1"/>
      <c r="DW3115" s="1"/>
    </row>
    <row r="3116" spans="1:127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4"/>
      <c r="DR3116" s="1"/>
      <c r="DS3116" s="1"/>
      <c r="DT3116" s="1"/>
      <c r="DU3116" s="1"/>
      <c r="DV3116" s="1"/>
      <c r="DW3116" s="1"/>
    </row>
    <row r="3117" spans="1:127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4"/>
      <c r="DR3117" s="1"/>
      <c r="DS3117" s="1"/>
      <c r="DT3117" s="1"/>
      <c r="DU3117" s="1"/>
      <c r="DV3117" s="1"/>
      <c r="DW3117" s="1"/>
    </row>
    <row r="3118" spans="1:127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4"/>
      <c r="DR3118" s="1"/>
      <c r="DS3118" s="1"/>
      <c r="DT3118" s="1"/>
      <c r="DU3118" s="1"/>
      <c r="DV3118" s="1"/>
      <c r="DW3118" s="1"/>
    </row>
    <row r="3119" spans="1:127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4"/>
      <c r="DR3119" s="1"/>
      <c r="DS3119" s="1"/>
      <c r="DT3119" s="1"/>
      <c r="DU3119" s="1"/>
      <c r="DV3119" s="1"/>
      <c r="DW3119" s="1"/>
    </row>
    <row r="3120" spans="1:127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4"/>
      <c r="DR3120" s="1"/>
      <c r="DS3120" s="1"/>
      <c r="DT3120" s="1"/>
      <c r="DU3120" s="1"/>
      <c r="DV3120" s="1"/>
      <c r="DW3120" s="1"/>
    </row>
    <row r="3121" spans="1:127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4"/>
      <c r="DR3121" s="1"/>
      <c r="DS3121" s="1"/>
      <c r="DT3121" s="1"/>
      <c r="DU3121" s="1"/>
      <c r="DV3121" s="1"/>
      <c r="DW3121" s="1"/>
    </row>
    <row r="3122" spans="1:127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4"/>
      <c r="DR3122" s="1"/>
      <c r="DS3122" s="1"/>
      <c r="DT3122" s="1"/>
      <c r="DU3122" s="1"/>
      <c r="DV3122" s="1"/>
      <c r="DW3122" s="1"/>
    </row>
    <row r="3123" spans="1:127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4"/>
      <c r="DR3123" s="1"/>
      <c r="DS3123" s="1"/>
      <c r="DT3123" s="1"/>
      <c r="DU3123" s="1"/>
      <c r="DV3123" s="1"/>
      <c r="DW3123" s="1"/>
    </row>
    <row r="3124" spans="1:127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4"/>
      <c r="DR3124" s="1"/>
      <c r="DS3124" s="1"/>
      <c r="DT3124" s="1"/>
      <c r="DU3124" s="1"/>
      <c r="DV3124" s="1"/>
      <c r="DW3124" s="1"/>
    </row>
    <row r="3125" spans="1:127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4"/>
      <c r="DR3125" s="1"/>
      <c r="DS3125" s="1"/>
      <c r="DT3125" s="1"/>
      <c r="DU3125" s="1"/>
      <c r="DV3125" s="1"/>
      <c r="DW3125" s="1"/>
    </row>
    <row r="3126" spans="1:127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4"/>
      <c r="DR3126" s="1"/>
      <c r="DS3126" s="1"/>
      <c r="DT3126" s="1"/>
      <c r="DU3126" s="1"/>
      <c r="DV3126" s="1"/>
      <c r="DW3126" s="1"/>
    </row>
    <row r="3127" spans="1:127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4"/>
      <c r="DR3127" s="1"/>
      <c r="DS3127" s="1"/>
      <c r="DT3127" s="1"/>
      <c r="DU3127" s="1"/>
      <c r="DV3127" s="1"/>
      <c r="DW3127" s="1"/>
    </row>
    <row r="3128" spans="1:127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4"/>
      <c r="DR3128" s="1"/>
      <c r="DS3128" s="1"/>
      <c r="DT3128" s="1"/>
      <c r="DU3128" s="1"/>
      <c r="DV3128" s="1"/>
      <c r="DW3128" s="1"/>
    </row>
    <row r="3129" spans="1:127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4"/>
      <c r="DR3129" s="1"/>
      <c r="DS3129" s="1"/>
      <c r="DT3129" s="1"/>
      <c r="DU3129" s="1"/>
      <c r="DV3129" s="1"/>
      <c r="DW3129" s="1"/>
    </row>
    <row r="3130" spans="1:127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4"/>
      <c r="DR3130" s="1"/>
      <c r="DS3130" s="1"/>
      <c r="DT3130" s="1"/>
      <c r="DU3130" s="1"/>
      <c r="DV3130" s="1"/>
      <c r="DW3130" s="1"/>
    </row>
    <row r="3131" spans="1:127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4"/>
      <c r="DR3131" s="1"/>
      <c r="DS3131" s="1"/>
      <c r="DT3131" s="1"/>
      <c r="DU3131" s="1"/>
      <c r="DV3131" s="1"/>
      <c r="DW3131" s="1"/>
    </row>
    <row r="3132" spans="1:127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4"/>
      <c r="DR3132" s="1"/>
      <c r="DS3132" s="1"/>
      <c r="DT3132" s="1"/>
      <c r="DU3132" s="1"/>
      <c r="DV3132" s="1"/>
      <c r="DW3132" s="1"/>
    </row>
    <row r="3133" spans="1:127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4"/>
      <c r="DR3133" s="1"/>
      <c r="DS3133" s="1"/>
      <c r="DT3133" s="1"/>
      <c r="DU3133" s="1"/>
      <c r="DV3133" s="1"/>
      <c r="DW3133" s="1"/>
    </row>
    <row r="3134" spans="1:127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4"/>
      <c r="DR3134" s="1"/>
      <c r="DS3134" s="1"/>
      <c r="DT3134" s="1"/>
      <c r="DU3134" s="1"/>
      <c r="DV3134" s="1"/>
      <c r="DW3134" s="1"/>
    </row>
    <row r="3135" spans="1:127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4"/>
      <c r="DR3135" s="1"/>
      <c r="DS3135" s="1"/>
      <c r="DT3135" s="1"/>
      <c r="DU3135" s="1"/>
      <c r="DV3135" s="1"/>
      <c r="DW3135" s="1"/>
    </row>
    <row r="3136" spans="1:127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4"/>
      <c r="DR3136" s="1"/>
      <c r="DS3136" s="1"/>
      <c r="DT3136" s="1"/>
      <c r="DU3136" s="1"/>
      <c r="DV3136" s="1"/>
      <c r="DW3136" s="1"/>
    </row>
    <row r="3137" spans="1:127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4"/>
      <c r="DR3137" s="1"/>
      <c r="DS3137" s="1"/>
      <c r="DT3137" s="1"/>
      <c r="DU3137" s="1"/>
      <c r="DV3137" s="1"/>
      <c r="DW3137" s="1"/>
    </row>
    <row r="3138" spans="1:127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4"/>
      <c r="DR3138" s="1"/>
      <c r="DS3138" s="1"/>
      <c r="DT3138" s="1"/>
      <c r="DU3138" s="1"/>
      <c r="DV3138" s="1"/>
      <c r="DW3138" s="1"/>
    </row>
    <row r="3139" spans="1:127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4"/>
      <c r="DR3139" s="1"/>
      <c r="DS3139" s="1"/>
      <c r="DT3139" s="1"/>
      <c r="DU3139" s="1"/>
      <c r="DV3139" s="1"/>
      <c r="DW3139" s="1"/>
    </row>
    <row r="3140" spans="1:127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4"/>
      <c r="DR3140" s="1"/>
      <c r="DS3140" s="1"/>
      <c r="DT3140" s="1"/>
      <c r="DU3140" s="1"/>
      <c r="DV3140" s="1"/>
      <c r="DW3140" s="1"/>
    </row>
    <row r="3141" spans="1:127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4"/>
      <c r="DR3141" s="1"/>
      <c r="DS3141" s="1"/>
      <c r="DT3141" s="1"/>
      <c r="DU3141" s="1"/>
      <c r="DV3141" s="1"/>
      <c r="DW3141" s="1"/>
    </row>
    <row r="3142" spans="1:127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4"/>
      <c r="DR3142" s="1"/>
      <c r="DS3142" s="1"/>
      <c r="DT3142" s="1"/>
      <c r="DU3142" s="1"/>
      <c r="DV3142" s="1"/>
      <c r="DW3142" s="1"/>
    </row>
    <row r="3143" spans="1:127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4"/>
      <c r="DR3143" s="1"/>
      <c r="DS3143" s="1"/>
      <c r="DT3143" s="1"/>
      <c r="DU3143" s="1"/>
      <c r="DV3143" s="1"/>
      <c r="DW3143" s="1"/>
    </row>
    <row r="3144" spans="1:127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4"/>
      <c r="DR3144" s="1"/>
      <c r="DS3144" s="1"/>
      <c r="DT3144" s="1"/>
      <c r="DU3144" s="1"/>
      <c r="DV3144" s="1"/>
      <c r="DW3144" s="1"/>
    </row>
    <row r="3145" spans="1:127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4"/>
      <c r="DR3145" s="1"/>
      <c r="DS3145" s="1"/>
      <c r="DT3145" s="1"/>
      <c r="DU3145" s="1"/>
      <c r="DV3145" s="1"/>
      <c r="DW3145" s="1"/>
    </row>
    <row r="3146" spans="1:127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4"/>
      <c r="DR3146" s="1"/>
      <c r="DS3146" s="1"/>
      <c r="DT3146" s="1"/>
      <c r="DU3146" s="1"/>
      <c r="DV3146" s="1"/>
      <c r="DW3146" s="1"/>
    </row>
    <row r="3147" spans="1:127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4"/>
      <c r="DR3147" s="1"/>
      <c r="DS3147" s="1"/>
      <c r="DT3147" s="1"/>
      <c r="DU3147" s="1"/>
      <c r="DV3147" s="1"/>
      <c r="DW3147" s="1"/>
    </row>
    <row r="3148" spans="1:127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4"/>
      <c r="DR3148" s="1"/>
      <c r="DS3148" s="1"/>
      <c r="DT3148" s="1"/>
      <c r="DU3148" s="1"/>
      <c r="DV3148" s="1"/>
      <c r="DW3148" s="1"/>
    </row>
    <row r="3149" spans="1:127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4"/>
      <c r="DR3149" s="1"/>
      <c r="DS3149" s="1"/>
      <c r="DT3149" s="1"/>
      <c r="DU3149" s="1"/>
      <c r="DV3149" s="1"/>
      <c r="DW3149" s="1"/>
    </row>
    <row r="3150" spans="1:127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4"/>
      <c r="DR3150" s="1"/>
      <c r="DS3150" s="1"/>
      <c r="DT3150" s="1"/>
      <c r="DU3150" s="1"/>
      <c r="DV3150" s="1"/>
      <c r="DW3150" s="1"/>
    </row>
    <row r="3151" spans="1:127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4"/>
      <c r="DR3151" s="1"/>
      <c r="DS3151" s="1"/>
      <c r="DT3151" s="1"/>
      <c r="DU3151" s="1"/>
      <c r="DV3151" s="1"/>
      <c r="DW3151" s="1"/>
    </row>
    <row r="3152" spans="1:127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4"/>
      <c r="DR3152" s="1"/>
      <c r="DS3152" s="1"/>
      <c r="DT3152" s="1"/>
      <c r="DU3152" s="1"/>
      <c r="DV3152" s="1"/>
      <c r="DW3152" s="1"/>
    </row>
    <row r="3153" spans="1:127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4"/>
      <c r="DR3153" s="1"/>
      <c r="DS3153" s="1"/>
      <c r="DT3153" s="1"/>
      <c r="DU3153" s="1"/>
      <c r="DV3153" s="1"/>
      <c r="DW3153" s="1"/>
    </row>
    <row r="3154" spans="1:127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4"/>
      <c r="DR3154" s="1"/>
      <c r="DS3154" s="1"/>
      <c r="DT3154" s="1"/>
      <c r="DU3154" s="1"/>
      <c r="DV3154" s="1"/>
      <c r="DW3154" s="1"/>
    </row>
    <row r="3155" spans="1:127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4"/>
      <c r="DR3155" s="1"/>
      <c r="DS3155" s="1"/>
      <c r="DT3155" s="1"/>
      <c r="DU3155" s="1"/>
      <c r="DV3155" s="1"/>
      <c r="DW3155" s="1"/>
    </row>
    <row r="3156" spans="1:127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4"/>
      <c r="DR3156" s="1"/>
      <c r="DS3156" s="1"/>
      <c r="DT3156" s="1"/>
      <c r="DU3156" s="1"/>
      <c r="DV3156" s="1"/>
      <c r="DW3156" s="1"/>
    </row>
    <row r="3157" spans="1:127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4"/>
      <c r="DR3157" s="1"/>
      <c r="DS3157" s="1"/>
      <c r="DT3157" s="1"/>
      <c r="DU3157" s="1"/>
      <c r="DV3157" s="1"/>
      <c r="DW3157" s="1"/>
    </row>
    <row r="3158" spans="1:127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4"/>
      <c r="DR3158" s="1"/>
      <c r="DS3158" s="1"/>
      <c r="DT3158" s="1"/>
      <c r="DU3158" s="1"/>
      <c r="DV3158" s="1"/>
      <c r="DW3158" s="1"/>
    </row>
    <row r="3159" spans="1:127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4"/>
      <c r="DR3159" s="1"/>
      <c r="DS3159" s="1"/>
      <c r="DT3159" s="1"/>
      <c r="DU3159" s="1"/>
      <c r="DV3159" s="1"/>
      <c r="DW3159" s="1"/>
    </row>
    <row r="3160" spans="1:127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4"/>
      <c r="DR3160" s="1"/>
      <c r="DS3160" s="1"/>
      <c r="DT3160" s="1"/>
      <c r="DU3160" s="1"/>
      <c r="DV3160" s="1"/>
      <c r="DW3160" s="1"/>
    </row>
    <row r="3161" spans="1:127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4"/>
      <c r="DR3161" s="1"/>
      <c r="DS3161" s="1"/>
      <c r="DT3161" s="1"/>
      <c r="DU3161" s="1"/>
      <c r="DV3161" s="1"/>
      <c r="DW3161" s="1"/>
    </row>
    <row r="3162" spans="1:127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4"/>
      <c r="DR3162" s="1"/>
      <c r="DS3162" s="1"/>
      <c r="DT3162" s="1"/>
      <c r="DU3162" s="1"/>
      <c r="DV3162" s="1"/>
      <c r="DW3162" s="1"/>
    </row>
    <row r="3163" spans="1:127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4"/>
      <c r="DR3163" s="1"/>
      <c r="DS3163" s="1"/>
      <c r="DT3163" s="1"/>
      <c r="DU3163" s="1"/>
      <c r="DV3163" s="1"/>
      <c r="DW3163" s="1"/>
    </row>
    <row r="3164" spans="1:127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4"/>
      <c r="DR3164" s="1"/>
      <c r="DS3164" s="1"/>
      <c r="DT3164" s="1"/>
      <c r="DU3164" s="1"/>
      <c r="DV3164" s="1"/>
      <c r="DW3164" s="1"/>
    </row>
    <row r="3165" spans="1:127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4"/>
      <c r="DR3165" s="1"/>
      <c r="DS3165" s="1"/>
      <c r="DT3165" s="1"/>
      <c r="DU3165" s="1"/>
      <c r="DV3165" s="1"/>
      <c r="DW3165" s="1"/>
    </row>
    <row r="3166" spans="1:127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4"/>
      <c r="DR3166" s="1"/>
      <c r="DS3166" s="1"/>
      <c r="DT3166" s="1"/>
      <c r="DU3166" s="1"/>
      <c r="DV3166" s="1"/>
      <c r="DW3166" s="1"/>
    </row>
    <row r="3167" spans="1:127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4"/>
      <c r="DR3167" s="1"/>
      <c r="DS3167" s="1"/>
      <c r="DT3167" s="1"/>
      <c r="DU3167" s="1"/>
      <c r="DV3167" s="1"/>
      <c r="DW3167" s="1"/>
    </row>
    <row r="3168" spans="1:127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4"/>
      <c r="DR3168" s="1"/>
      <c r="DS3168" s="1"/>
      <c r="DT3168" s="1"/>
      <c r="DU3168" s="1"/>
      <c r="DV3168" s="1"/>
      <c r="DW3168" s="1"/>
    </row>
    <row r="3169" spans="1:127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4"/>
      <c r="DR3169" s="1"/>
      <c r="DS3169" s="1"/>
      <c r="DT3169" s="1"/>
      <c r="DU3169" s="1"/>
      <c r="DV3169" s="1"/>
      <c r="DW3169" s="1"/>
    </row>
    <row r="3170" spans="1:127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4"/>
      <c r="DR3170" s="1"/>
      <c r="DS3170" s="1"/>
      <c r="DT3170" s="1"/>
      <c r="DU3170" s="1"/>
      <c r="DV3170" s="1"/>
      <c r="DW3170" s="1"/>
    </row>
    <row r="3171" spans="1:127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4"/>
      <c r="DR3171" s="1"/>
      <c r="DS3171" s="1"/>
      <c r="DT3171" s="1"/>
      <c r="DU3171" s="1"/>
      <c r="DV3171" s="1"/>
      <c r="DW3171" s="1"/>
    </row>
    <row r="3172" spans="1:127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4"/>
      <c r="DR3172" s="1"/>
      <c r="DS3172" s="1"/>
      <c r="DT3172" s="1"/>
      <c r="DU3172" s="1"/>
      <c r="DV3172" s="1"/>
      <c r="DW3172" s="1"/>
    </row>
    <row r="3173" spans="1:127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4"/>
      <c r="DR3173" s="1"/>
      <c r="DS3173" s="1"/>
      <c r="DT3173" s="1"/>
      <c r="DU3173" s="1"/>
      <c r="DV3173" s="1"/>
      <c r="DW3173" s="1"/>
    </row>
    <row r="3174" spans="1:127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4"/>
      <c r="DR3174" s="1"/>
      <c r="DS3174" s="1"/>
      <c r="DT3174" s="1"/>
      <c r="DU3174" s="1"/>
      <c r="DV3174" s="1"/>
      <c r="DW3174" s="1"/>
    </row>
    <row r="3175" spans="1:127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4"/>
      <c r="DR3175" s="1"/>
      <c r="DS3175" s="1"/>
      <c r="DT3175" s="1"/>
      <c r="DU3175" s="1"/>
      <c r="DV3175" s="1"/>
      <c r="DW3175" s="1"/>
    </row>
    <row r="3176" spans="1:127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4"/>
      <c r="DR3176" s="1"/>
      <c r="DS3176" s="1"/>
      <c r="DT3176" s="1"/>
      <c r="DU3176" s="1"/>
      <c r="DV3176" s="1"/>
      <c r="DW3176" s="1"/>
    </row>
    <row r="3177" spans="1:127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4"/>
      <c r="DR3177" s="1"/>
      <c r="DS3177" s="1"/>
      <c r="DT3177" s="1"/>
      <c r="DU3177" s="1"/>
      <c r="DV3177" s="1"/>
      <c r="DW3177" s="1"/>
    </row>
    <row r="3178" spans="1:127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4"/>
      <c r="DR3178" s="1"/>
      <c r="DS3178" s="1"/>
      <c r="DT3178" s="1"/>
      <c r="DU3178" s="1"/>
      <c r="DV3178" s="1"/>
      <c r="DW3178" s="1"/>
    </row>
    <row r="3179" spans="1:127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4"/>
      <c r="DR3179" s="1"/>
      <c r="DS3179" s="1"/>
      <c r="DT3179" s="1"/>
      <c r="DU3179" s="1"/>
      <c r="DV3179" s="1"/>
      <c r="DW3179" s="1"/>
    </row>
    <row r="3180" spans="1:127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4"/>
      <c r="DR3180" s="1"/>
      <c r="DS3180" s="1"/>
      <c r="DT3180" s="1"/>
      <c r="DU3180" s="1"/>
      <c r="DV3180" s="1"/>
      <c r="DW3180" s="1"/>
    </row>
    <row r="3181" spans="1:127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4"/>
      <c r="DR3181" s="1"/>
      <c r="DS3181" s="1"/>
      <c r="DT3181" s="1"/>
      <c r="DU3181" s="1"/>
      <c r="DV3181" s="1"/>
      <c r="DW3181" s="1"/>
    </row>
    <row r="3182" spans="1:127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4"/>
      <c r="DR3182" s="1"/>
      <c r="DS3182" s="1"/>
      <c r="DT3182" s="1"/>
      <c r="DU3182" s="1"/>
      <c r="DV3182" s="1"/>
      <c r="DW3182" s="1"/>
    </row>
    <row r="3183" spans="1:127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4"/>
      <c r="DR3183" s="1"/>
      <c r="DS3183" s="1"/>
      <c r="DT3183" s="1"/>
      <c r="DU3183" s="1"/>
      <c r="DV3183" s="1"/>
      <c r="DW3183" s="1"/>
    </row>
    <row r="3184" spans="1:127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4"/>
      <c r="DR3184" s="1"/>
      <c r="DS3184" s="1"/>
      <c r="DT3184" s="1"/>
      <c r="DU3184" s="1"/>
      <c r="DV3184" s="1"/>
      <c r="DW3184" s="1"/>
    </row>
    <row r="3185" spans="1:127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4"/>
      <c r="DR3185" s="1"/>
      <c r="DS3185" s="1"/>
      <c r="DT3185" s="1"/>
      <c r="DU3185" s="1"/>
      <c r="DV3185" s="1"/>
      <c r="DW3185" s="1"/>
    </row>
    <row r="3186" spans="1:127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4"/>
      <c r="DR3186" s="1"/>
      <c r="DS3186" s="1"/>
      <c r="DT3186" s="1"/>
      <c r="DU3186" s="1"/>
      <c r="DV3186" s="1"/>
      <c r="DW3186" s="1"/>
    </row>
    <row r="3187" spans="1:127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4"/>
      <c r="DR3187" s="1"/>
      <c r="DS3187" s="1"/>
      <c r="DT3187" s="1"/>
      <c r="DU3187" s="1"/>
      <c r="DV3187" s="1"/>
      <c r="DW3187" s="1"/>
    </row>
    <row r="3188" spans="1:127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4"/>
      <c r="DR3188" s="1"/>
      <c r="DS3188" s="1"/>
      <c r="DT3188" s="1"/>
      <c r="DU3188" s="1"/>
      <c r="DV3188" s="1"/>
      <c r="DW3188" s="1"/>
    </row>
    <row r="3189" spans="1:127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4"/>
      <c r="DR3189" s="1"/>
      <c r="DS3189" s="1"/>
      <c r="DT3189" s="1"/>
      <c r="DU3189" s="1"/>
      <c r="DV3189" s="1"/>
      <c r="DW3189" s="1"/>
    </row>
    <row r="3190" spans="1:127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4"/>
      <c r="DR3190" s="1"/>
      <c r="DS3190" s="1"/>
      <c r="DT3190" s="1"/>
      <c r="DU3190" s="1"/>
      <c r="DV3190" s="1"/>
      <c r="DW3190" s="1"/>
    </row>
    <row r="3191" spans="1:127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4"/>
      <c r="DR3191" s="1"/>
      <c r="DS3191" s="1"/>
      <c r="DT3191" s="1"/>
      <c r="DU3191" s="1"/>
      <c r="DV3191" s="1"/>
      <c r="DW3191" s="1"/>
    </row>
    <row r="3192" spans="1:127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4"/>
      <c r="DR3192" s="1"/>
      <c r="DS3192" s="1"/>
      <c r="DT3192" s="1"/>
      <c r="DU3192" s="1"/>
      <c r="DV3192" s="1"/>
      <c r="DW3192" s="1"/>
    </row>
    <row r="3193" spans="1:127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4"/>
      <c r="DR3193" s="1"/>
      <c r="DS3193" s="1"/>
      <c r="DT3193" s="1"/>
      <c r="DU3193" s="1"/>
      <c r="DV3193" s="1"/>
      <c r="DW3193" s="1"/>
    </row>
    <row r="3194" spans="1:127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4"/>
      <c r="DR3194" s="1"/>
      <c r="DS3194" s="1"/>
      <c r="DT3194" s="1"/>
      <c r="DU3194" s="1"/>
      <c r="DV3194" s="1"/>
      <c r="DW3194" s="1"/>
    </row>
    <row r="3195" spans="1:127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4"/>
      <c r="DR3195" s="1"/>
      <c r="DS3195" s="1"/>
      <c r="DT3195" s="1"/>
      <c r="DU3195" s="1"/>
      <c r="DV3195" s="1"/>
      <c r="DW3195" s="1"/>
    </row>
    <row r="3196" spans="1:127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4"/>
      <c r="DR3196" s="1"/>
      <c r="DS3196" s="1"/>
      <c r="DT3196" s="1"/>
      <c r="DU3196" s="1"/>
      <c r="DV3196" s="1"/>
      <c r="DW3196" s="1"/>
    </row>
    <row r="3197" spans="1:127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4"/>
      <c r="DR3197" s="1"/>
      <c r="DS3197" s="1"/>
      <c r="DT3197" s="1"/>
      <c r="DU3197" s="1"/>
      <c r="DV3197" s="1"/>
      <c r="DW3197" s="1"/>
    </row>
    <row r="3198" spans="1:127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4"/>
      <c r="DR3198" s="1"/>
      <c r="DS3198" s="1"/>
      <c r="DT3198" s="1"/>
      <c r="DU3198" s="1"/>
      <c r="DV3198" s="1"/>
      <c r="DW3198" s="1"/>
    </row>
    <row r="3199" spans="1:127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4"/>
      <c r="DR3199" s="1"/>
      <c r="DS3199" s="1"/>
      <c r="DT3199" s="1"/>
      <c r="DU3199" s="1"/>
      <c r="DV3199" s="1"/>
      <c r="DW3199" s="1"/>
    </row>
    <row r="3200" spans="1:127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4"/>
      <c r="DR3200" s="1"/>
      <c r="DS3200" s="1"/>
      <c r="DT3200" s="1"/>
      <c r="DU3200" s="1"/>
      <c r="DV3200" s="1"/>
      <c r="DW3200" s="1"/>
    </row>
    <row r="3201" spans="1:127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4"/>
      <c r="DR3201" s="1"/>
      <c r="DS3201" s="1"/>
      <c r="DT3201" s="1"/>
      <c r="DU3201" s="1"/>
      <c r="DV3201" s="1"/>
      <c r="DW3201" s="1"/>
    </row>
    <row r="3202" spans="1:127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4"/>
      <c r="DR3202" s="1"/>
      <c r="DS3202" s="1"/>
      <c r="DT3202" s="1"/>
      <c r="DU3202" s="1"/>
      <c r="DV3202" s="1"/>
      <c r="DW3202" s="1"/>
    </row>
    <row r="3203" spans="1:127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4"/>
      <c r="DR3203" s="1"/>
      <c r="DS3203" s="1"/>
      <c r="DT3203" s="1"/>
      <c r="DU3203" s="1"/>
      <c r="DV3203" s="1"/>
      <c r="DW3203" s="1"/>
    </row>
    <row r="3204" spans="1:127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4"/>
      <c r="DR3204" s="1"/>
      <c r="DS3204" s="1"/>
      <c r="DT3204" s="1"/>
      <c r="DU3204" s="1"/>
      <c r="DV3204" s="1"/>
      <c r="DW3204" s="1"/>
    </row>
    <row r="3205" spans="1:127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4"/>
      <c r="DR3205" s="1"/>
      <c r="DS3205" s="1"/>
      <c r="DT3205" s="1"/>
      <c r="DU3205" s="1"/>
      <c r="DV3205" s="1"/>
      <c r="DW3205" s="1"/>
    </row>
    <row r="3206" spans="1:127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4"/>
      <c r="DR3206" s="1"/>
      <c r="DS3206" s="1"/>
      <c r="DT3206" s="1"/>
      <c r="DU3206" s="1"/>
      <c r="DV3206" s="1"/>
      <c r="DW3206" s="1"/>
    </row>
    <row r="3207" spans="1:127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4"/>
      <c r="DR3207" s="1"/>
      <c r="DS3207" s="1"/>
      <c r="DT3207" s="1"/>
      <c r="DU3207" s="1"/>
      <c r="DV3207" s="1"/>
      <c r="DW3207" s="1"/>
    </row>
    <row r="3208" spans="1:127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4"/>
      <c r="DR3208" s="1"/>
      <c r="DS3208" s="1"/>
      <c r="DT3208" s="1"/>
      <c r="DU3208" s="1"/>
      <c r="DV3208" s="1"/>
      <c r="DW3208" s="1"/>
    </row>
    <row r="3209" spans="1:127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4"/>
      <c r="DR3209" s="1"/>
      <c r="DS3209" s="1"/>
      <c r="DT3209" s="1"/>
      <c r="DU3209" s="1"/>
      <c r="DV3209" s="1"/>
      <c r="DW3209" s="1"/>
    </row>
    <row r="3210" spans="1:127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4"/>
      <c r="DR3210" s="1"/>
      <c r="DS3210" s="1"/>
      <c r="DT3210" s="1"/>
      <c r="DU3210" s="1"/>
      <c r="DV3210" s="1"/>
      <c r="DW3210" s="1"/>
    </row>
    <row r="3211" spans="1:127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4"/>
      <c r="DR3211" s="1"/>
      <c r="DS3211" s="1"/>
      <c r="DT3211" s="1"/>
      <c r="DU3211" s="1"/>
      <c r="DV3211" s="1"/>
      <c r="DW3211" s="1"/>
    </row>
    <row r="3212" spans="1:127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4"/>
      <c r="DR3212" s="1"/>
      <c r="DS3212" s="1"/>
      <c r="DT3212" s="1"/>
      <c r="DU3212" s="1"/>
      <c r="DV3212" s="1"/>
      <c r="DW3212" s="1"/>
    </row>
    <row r="3213" spans="1:127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4"/>
      <c r="DR3213" s="1"/>
      <c r="DS3213" s="1"/>
      <c r="DT3213" s="1"/>
      <c r="DU3213" s="1"/>
      <c r="DV3213" s="1"/>
      <c r="DW3213" s="1"/>
    </row>
    <row r="3214" spans="1:127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4"/>
      <c r="DR3214" s="1"/>
      <c r="DS3214" s="1"/>
      <c r="DT3214" s="1"/>
      <c r="DU3214" s="1"/>
      <c r="DV3214" s="1"/>
      <c r="DW3214" s="1"/>
    </row>
    <row r="3215" spans="1:127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4"/>
      <c r="DR3215" s="1"/>
      <c r="DS3215" s="1"/>
      <c r="DT3215" s="1"/>
      <c r="DU3215" s="1"/>
      <c r="DV3215" s="1"/>
      <c r="DW3215" s="1"/>
    </row>
    <row r="3216" spans="1:127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4"/>
      <c r="DR3216" s="1"/>
      <c r="DS3216" s="1"/>
      <c r="DT3216" s="1"/>
      <c r="DU3216" s="1"/>
      <c r="DV3216" s="1"/>
      <c r="DW3216" s="1"/>
    </row>
    <row r="3217" spans="1:127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4"/>
      <c r="DR3217" s="1"/>
      <c r="DS3217" s="1"/>
      <c r="DT3217" s="1"/>
      <c r="DU3217" s="1"/>
      <c r="DV3217" s="1"/>
      <c r="DW3217" s="1"/>
    </row>
    <row r="3218" spans="1:127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4"/>
      <c r="DR3218" s="1"/>
      <c r="DS3218" s="1"/>
      <c r="DT3218" s="1"/>
      <c r="DU3218" s="1"/>
      <c r="DV3218" s="1"/>
      <c r="DW3218" s="1"/>
    </row>
    <row r="3219" spans="1:127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4"/>
      <c r="DR3219" s="1"/>
      <c r="DS3219" s="1"/>
      <c r="DT3219" s="1"/>
      <c r="DU3219" s="1"/>
      <c r="DV3219" s="1"/>
      <c r="DW3219" s="1"/>
    </row>
    <row r="3220" spans="1:127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4"/>
      <c r="DR3220" s="1"/>
      <c r="DS3220" s="1"/>
      <c r="DT3220" s="1"/>
      <c r="DU3220" s="1"/>
      <c r="DV3220" s="1"/>
      <c r="DW3220" s="1"/>
    </row>
    <row r="3221" spans="1:127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4"/>
      <c r="DR3221" s="1"/>
      <c r="DS3221" s="1"/>
      <c r="DT3221" s="1"/>
      <c r="DU3221" s="1"/>
      <c r="DV3221" s="1"/>
      <c r="DW3221" s="1"/>
    </row>
    <row r="3222" spans="1:127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4"/>
      <c r="DR3222" s="1"/>
      <c r="DS3222" s="1"/>
      <c r="DT3222" s="1"/>
      <c r="DU3222" s="1"/>
      <c r="DV3222" s="1"/>
      <c r="DW3222" s="1"/>
    </row>
    <row r="3223" spans="1:127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4"/>
      <c r="DR3223" s="1"/>
      <c r="DS3223" s="1"/>
      <c r="DT3223" s="1"/>
      <c r="DU3223" s="1"/>
      <c r="DV3223" s="1"/>
      <c r="DW3223" s="1"/>
    </row>
    <row r="3224" spans="1:127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4"/>
      <c r="DR3224" s="1"/>
      <c r="DS3224" s="1"/>
      <c r="DT3224" s="1"/>
      <c r="DU3224" s="1"/>
      <c r="DV3224" s="1"/>
      <c r="DW3224" s="1"/>
    </row>
    <row r="3225" spans="1:127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4"/>
      <c r="DR3225" s="1"/>
      <c r="DS3225" s="1"/>
      <c r="DT3225" s="1"/>
      <c r="DU3225" s="1"/>
      <c r="DV3225" s="1"/>
      <c r="DW3225" s="1"/>
    </row>
    <row r="3226" spans="1:127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4"/>
      <c r="DR3226" s="1"/>
      <c r="DS3226" s="1"/>
      <c r="DT3226" s="1"/>
      <c r="DU3226" s="1"/>
      <c r="DV3226" s="1"/>
      <c r="DW3226" s="1"/>
    </row>
    <row r="3227" spans="1:127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4"/>
      <c r="DR3227" s="1"/>
      <c r="DS3227" s="1"/>
      <c r="DT3227" s="1"/>
      <c r="DU3227" s="1"/>
      <c r="DV3227" s="1"/>
      <c r="DW3227" s="1"/>
    </row>
    <row r="3228" spans="1:127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4"/>
      <c r="DR3228" s="1"/>
      <c r="DS3228" s="1"/>
      <c r="DT3228" s="1"/>
      <c r="DU3228" s="1"/>
      <c r="DV3228" s="1"/>
      <c r="DW3228" s="1"/>
    </row>
    <row r="3229" spans="1:127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4"/>
      <c r="DR3229" s="1"/>
      <c r="DS3229" s="1"/>
      <c r="DT3229" s="1"/>
      <c r="DU3229" s="1"/>
      <c r="DV3229" s="1"/>
      <c r="DW3229" s="1"/>
    </row>
    <row r="3230" spans="1:127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4"/>
      <c r="DR3230" s="1"/>
      <c r="DS3230" s="1"/>
      <c r="DT3230" s="1"/>
      <c r="DU3230" s="1"/>
      <c r="DV3230" s="1"/>
      <c r="DW3230" s="1"/>
    </row>
    <row r="3231" spans="1:127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4"/>
      <c r="DR3231" s="1"/>
      <c r="DS3231" s="1"/>
      <c r="DT3231" s="1"/>
      <c r="DU3231" s="1"/>
      <c r="DV3231" s="1"/>
      <c r="DW3231" s="1"/>
    </row>
    <row r="3232" spans="1:127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4"/>
      <c r="DR3232" s="1"/>
      <c r="DS3232" s="1"/>
      <c r="DT3232" s="1"/>
      <c r="DU3232" s="1"/>
      <c r="DV3232" s="1"/>
      <c r="DW3232" s="1"/>
    </row>
    <row r="3233" spans="1:127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4"/>
      <c r="DR3233" s="1"/>
      <c r="DS3233" s="1"/>
      <c r="DT3233" s="1"/>
      <c r="DU3233" s="1"/>
      <c r="DV3233" s="1"/>
      <c r="DW3233" s="1"/>
    </row>
    <row r="3234" spans="1:127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4"/>
      <c r="DR3234" s="1"/>
      <c r="DS3234" s="1"/>
      <c r="DT3234" s="1"/>
      <c r="DU3234" s="1"/>
      <c r="DV3234" s="1"/>
      <c r="DW3234" s="1"/>
    </row>
    <row r="3235" spans="1:127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4"/>
      <c r="DR3235" s="1"/>
      <c r="DS3235" s="1"/>
      <c r="DT3235" s="1"/>
      <c r="DU3235" s="1"/>
      <c r="DV3235" s="1"/>
      <c r="DW3235" s="1"/>
    </row>
    <row r="3236" spans="1:127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4"/>
      <c r="DR3236" s="1"/>
      <c r="DS3236" s="1"/>
      <c r="DT3236" s="1"/>
      <c r="DU3236" s="1"/>
      <c r="DV3236" s="1"/>
      <c r="DW3236" s="1"/>
    </row>
    <row r="3237" spans="1:127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4"/>
      <c r="DR3237" s="1"/>
      <c r="DS3237" s="1"/>
      <c r="DT3237" s="1"/>
      <c r="DU3237" s="1"/>
      <c r="DV3237" s="1"/>
      <c r="DW3237" s="1"/>
    </row>
    <row r="3238" spans="1:127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4"/>
      <c r="DR3238" s="1"/>
      <c r="DS3238" s="1"/>
      <c r="DT3238" s="1"/>
      <c r="DU3238" s="1"/>
      <c r="DV3238" s="1"/>
      <c r="DW3238" s="1"/>
    </row>
    <row r="3239" spans="1:127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4"/>
      <c r="DR3239" s="1"/>
      <c r="DS3239" s="1"/>
      <c r="DT3239" s="1"/>
      <c r="DU3239" s="1"/>
      <c r="DV3239" s="1"/>
      <c r="DW3239" s="1"/>
    </row>
    <row r="3240" spans="1:127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4"/>
      <c r="DR3240" s="1"/>
      <c r="DS3240" s="1"/>
      <c r="DT3240" s="1"/>
      <c r="DU3240" s="1"/>
      <c r="DV3240" s="1"/>
      <c r="DW3240" s="1"/>
    </row>
    <row r="3241" spans="1:127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4"/>
      <c r="DR3241" s="1"/>
      <c r="DS3241" s="1"/>
      <c r="DT3241" s="1"/>
      <c r="DU3241" s="1"/>
      <c r="DV3241" s="1"/>
      <c r="DW3241" s="1"/>
    </row>
    <row r="3242" spans="1:127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4"/>
      <c r="DR3242" s="1"/>
      <c r="DS3242" s="1"/>
      <c r="DT3242" s="1"/>
      <c r="DU3242" s="1"/>
      <c r="DV3242" s="1"/>
      <c r="DW3242" s="1"/>
    </row>
    <row r="3243" spans="1:127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4"/>
      <c r="DR3243" s="1"/>
      <c r="DS3243" s="1"/>
      <c r="DT3243" s="1"/>
      <c r="DU3243" s="1"/>
      <c r="DV3243" s="1"/>
      <c r="DW3243" s="1"/>
    </row>
    <row r="3244" spans="1:127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4"/>
      <c r="DR3244" s="1"/>
      <c r="DS3244" s="1"/>
      <c r="DT3244" s="1"/>
      <c r="DU3244" s="1"/>
      <c r="DV3244" s="1"/>
      <c r="DW3244" s="1"/>
    </row>
    <row r="3245" spans="1:127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4"/>
      <c r="DR3245" s="1"/>
      <c r="DS3245" s="1"/>
      <c r="DT3245" s="1"/>
      <c r="DU3245" s="1"/>
      <c r="DV3245" s="1"/>
      <c r="DW3245" s="1"/>
    </row>
    <row r="3246" spans="1:127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4"/>
      <c r="DR3246" s="1"/>
      <c r="DS3246" s="1"/>
      <c r="DT3246" s="1"/>
      <c r="DU3246" s="1"/>
      <c r="DV3246" s="1"/>
      <c r="DW3246" s="1"/>
    </row>
    <row r="3247" spans="1:127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4"/>
      <c r="DR3247" s="1"/>
      <c r="DS3247" s="1"/>
      <c r="DT3247" s="1"/>
      <c r="DU3247" s="1"/>
      <c r="DV3247" s="1"/>
      <c r="DW3247" s="1"/>
    </row>
    <row r="3248" spans="1:127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4"/>
      <c r="DR3248" s="1"/>
      <c r="DS3248" s="1"/>
      <c r="DT3248" s="1"/>
      <c r="DU3248" s="1"/>
      <c r="DV3248" s="1"/>
      <c r="DW3248" s="1"/>
    </row>
    <row r="3249" spans="1:127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4"/>
      <c r="DR3249" s="1"/>
      <c r="DS3249" s="1"/>
      <c r="DT3249" s="1"/>
      <c r="DU3249" s="1"/>
      <c r="DV3249" s="1"/>
      <c r="DW3249" s="1"/>
    </row>
    <row r="3250" spans="1:127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4"/>
      <c r="DR3250" s="1"/>
      <c r="DS3250" s="1"/>
      <c r="DT3250" s="1"/>
      <c r="DU3250" s="1"/>
      <c r="DV3250" s="1"/>
      <c r="DW3250" s="1"/>
    </row>
    <row r="3251" spans="1:127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4"/>
      <c r="DR3251" s="1"/>
      <c r="DS3251" s="1"/>
      <c r="DT3251" s="1"/>
      <c r="DU3251" s="1"/>
      <c r="DV3251" s="1"/>
      <c r="DW3251" s="1"/>
    </row>
    <row r="3252" spans="1:127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4"/>
      <c r="DR3252" s="1"/>
      <c r="DS3252" s="1"/>
      <c r="DT3252" s="1"/>
      <c r="DU3252" s="1"/>
      <c r="DV3252" s="1"/>
      <c r="DW3252" s="1"/>
    </row>
    <row r="3253" spans="1:127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4"/>
      <c r="DR3253" s="1"/>
      <c r="DS3253" s="1"/>
      <c r="DT3253" s="1"/>
      <c r="DU3253" s="1"/>
      <c r="DV3253" s="1"/>
      <c r="DW3253" s="1"/>
    </row>
    <row r="3254" spans="1:127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4"/>
      <c r="DR3254" s="1"/>
      <c r="DS3254" s="1"/>
      <c r="DT3254" s="1"/>
      <c r="DU3254" s="1"/>
      <c r="DV3254" s="1"/>
      <c r="DW3254" s="1"/>
    </row>
    <row r="3255" spans="1:127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4"/>
      <c r="DR3255" s="1"/>
      <c r="DS3255" s="1"/>
      <c r="DT3255" s="1"/>
      <c r="DU3255" s="1"/>
      <c r="DV3255" s="1"/>
      <c r="DW3255" s="1"/>
    </row>
    <row r="3256" spans="1:127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4"/>
      <c r="DR3256" s="1"/>
      <c r="DS3256" s="1"/>
      <c r="DT3256" s="1"/>
      <c r="DU3256" s="1"/>
      <c r="DV3256" s="1"/>
      <c r="DW3256" s="1"/>
    </row>
    <row r="3257" spans="1:127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4"/>
      <c r="DR3257" s="1"/>
      <c r="DS3257" s="1"/>
      <c r="DT3257" s="1"/>
      <c r="DU3257" s="1"/>
      <c r="DV3257" s="1"/>
      <c r="DW3257" s="1"/>
    </row>
    <row r="3258" spans="1:127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4"/>
      <c r="DR3258" s="1"/>
      <c r="DS3258" s="1"/>
      <c r="DT3258" s="1"/>
      <c r="DU3258" s="1"/>
      <c r="DV3258" s="1"/>
      <c r="DW3258" s="1"/>
    </row>
    <row r="3259" spans="1:127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4"/>
      <c r="DR3259" s="1"/>
      <c r="DS3259" s="1"/>
      <c r="DT3259" s="1"/>
      <c r="DU3259" s="1"/>
      <c r="DV3259" s="1"/>
      <c r="DW3259" s="1"/>
    </row>
    <row r="3260" spans="1:127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4"/>
      <c r="DR3260" s="1"/>
      <c r="DS3260" s="1"/>
      <c r="DT3260" s="1"/>
      <c r="DU3260" s="1"/>
      <c r="DV3260" s="1"/>
      <c r="DW3260" s="1"/>
    </row>
    <row r="3261" spans="1:127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4"/>
      <c r="DR3261" s="1"/>
      <c r="DS3261" s="1"/>
      <c r="DT3261" s="1"/>
      <c r="DU3261" s="1"/>
      <c r="DV3261" s="1"/>
      <c r="DW3261" s="1"/>
    </row>
    <row r="3262" spans="1:127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4"/>
      <c r="DR3262" s="1"/>
      <c r="DS3262" s="1"/>
      <c r="DT3262" s="1"/>
      <c r="DU3262" s="1"/>
      <c r="DV3262" s="1"/>
      <c r="DW3262" s="1"/>
    </row>
    <row r="3263" spans="1:127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4"/>
      <c r="DR3263" s="1"/>
      <c r="DS3263" s="1"/>
      <c r="DT3263" s="1"/>
      <c r="DU3263" s="1"/>
      <c r="DV3263" s="1"/>
      <c r="DW3263" s="1"/>
    </row>
    <row r="3264" spans="1:127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4"/>
      <c r="DR3264" s="1"/>
      <c r="DS3264" s="1"/>
      <c r="DT3264" s="1"/>
      <c r="DU3264" s="1"/>
      <c r="DV3264" s="1"/>
      <c r="DW3264" s="1"/>
    </row>
    <row r="3265" spans="1:127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4"/>
      <c r="DR3265" s="1"/>
      <c r="DS3265" s="1"/>
      <c r="DT3265" s="1"/>
      <c r="DU3265" s="1"/>
      <c r="DV3265" s="1"/>
      <c r="DW3265" s="1"/>
    </row>
    <row r="3266" spans="1:127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4"/>
      <c r="DR3266" s="1"/>
      <c r="DS3266" s="1"/>
      <c r="DT3266" s="1"/>
      <c r="DU3266" s="1"/>
      <c r="DV3266" s="1"/>
      <c r="DW3266" s="1"/>
    </row>
    <row r="3267" spans="1:127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4"/>
      <c r="DR3267" s="1"/>
      <c r="DS3267" s="1"/>
      <c r="DT3267" s="1"/>
      <c r="DU3267" s="1"/>
      <c r="DV3267" s="1"/>
      <c r="DW3267" s="1"/>
    </row>
    <row r="3268" spans="1:127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4"/>
      <c r="DR3268" s="1"/>
      <c r="DS3268" s="1"/>
      <c r="DT3268" s="1"/>
      <c r="DU3268" s="1"/>
      <c r="DV3268" s="1"/>
      <c r="DW3268" s="1"/>
    </row>
    <row r="3269" spans="1:127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4"/>
      <c r="DR3269" s="1"/>
      <c r="DS3269" s="1"/>
      <c r="DT3269" s="1"/>
      <c r="DU3269" s="1"/>
      <c r="DV3269" s="1"/>
      <c r="DW3269" s="1"/>
    </row>
    <row r="3270" spans="1:127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4"/>
      <c r="DR3270" s="1"/>
      <c r="DS3270" s="1"/>
      <c r="DT3270" s="1"/>
      <c r="DU3270" s="1"/>
      <c r="DV3270" s="1"/>
      <c r="DW3270" s="1"/>
    </row>
    <row r="3271" spans="1:127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4"/>
      <c r="DR3271" s="1"/>
      <c r="DS3271" s="1"/>
      <c r="DT3271" s="1"/>
      <c r="DU3271" s="1"/>
      <c r="DV3271" s="1"/>
      <c r="DW3271" s="1"/>
    </row>
    <row r="3272" spans="1:127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4"/>
      <c r="DR3272" s="1"/>
      <c r="DS3272" s="1"/>
      <c r="DT3272" s="1"/>
      <c r="DU3272" s="1"/>
      <c r="DV3272" s="1"/>
      <c r="DW3272" s="1"/>
    </row>
    <row r="3273" spans="1:127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4"/>
      <c r="DR3273" s="1"/>
      <c r="DS3273" s="1"/>
      <c r="DT3273" s="1"/>
      <c r="DU3273" s="1"/>
      <c r="DV3273" s="1"/>
      <c r="DW3273" s="1"/>
    </row>
    <row r="3274" spans="1:127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4"/>
      <c r="DR3274" s="1"/>
      <c r="DS3274" s="1"/>
      <c r="DT3274" s="1"/>
      <c r="DU3274" s="1"/>
      <c r="DV3274" s="1"/>
      <c r="DW3274" s="1"/>
    </row>
    <row r="3275" spans="1:127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4"/>
      <c r="DR3275" s="1"/>
      <c r="DS3275" s="1"/>
      <c r="DT3275" s="1"/>
      <c r="DU3275" s="1"/>
      <c r="DV3275" s="1"/>
      <c r="DW3275" s="1"/>
    </row>
    <row r="3276" spans="1:127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4"/>
      <c r="DR3276" s="1"/>
      <c r="DS3276" s="1"/>
      <c r="DT3276" s="1"/>
      <c r="DU3276" s="1"/>
      <c r="DV3276" s="1"/>
      <c r="DW3276" s="1"/>
    </row>
    <row r="3277" spans="1:127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4"/>
      <c r="DR3277" s="1"/>
      <c r="DS3277" s="1"/>
      <c r="DT3277" s="1"/>
      <c r="DU3277" s="1"/>
      <c r="DV3277" s="1"/>
      <c r="DW3277" s="1"/>
    </row>
    <row r="3278" spans="1:127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4"/>
      <c r="DR3278" s="1"/>
      <c r="DS3278" s="1"/>
      <c r="DT3278" s="1"/>
      <c r="DU3278" s="1"/>
      <c r="DV3278" s="1"/>
      <c r="DW3278" s="1"/>
    </row>
    <row r="3279" spans="1:127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4"/>
      <c r="DR3279" s="1"/>
      <c r="DS3279" s="1"/>
      <c r="DT3279" s="1"/>
      <c r="DU3279" s="1"/>
      <c r="DV3279" s="1"/>
      <c r="DW3279" s="1"/>
    </row>
    <row r="3280" spans="1:127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4"/>
      <c r="DR3280" s="1"/>
      <c r="DS3280" s="1"/>
      <c r="DT3280" s="1"/>
      <c r="DU3280" s="1"/>
      <c r="DV3280" s="1"/>
      <c r="DW3280" s="1"/>
    </row>
    <row r="3281" spans="1:127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4"/>
      <c r="DR3281" s="1"/>
      <c r="DS3281" s="1"/>
      <c r="DT3281" s="1"/>
      <c r="DU3281" s="1"/>
      <c r="DV3281" s="1"/>
      <c r="DW3281" s="1"/>
    </row>
    <row r="3282" spans="1:127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4"/>
      <c r="DR3282" s="1"/>
      <c r="DS3282" s="1"/>
      <c r="DT3282" s="1"/>
      <c r="DU3282" s="1"/>
      <c r="DV3282" s="1"/>
      <c r="DW3282" s="1"/>
    </row>
    <row r="3283" spans="1:127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4"/>
      <c r="DR3283" s="1"/>
      <c r="DS3283" s="1"/>
      <c r="DT3283" s="1"/>
      <c r="DU3283" s="1"/>
      <c r="DV3283" s="1"/>
      <c r="DW3283" s="1"/>
    </row>
    <row r="3284" spans="1:127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4"/>
      <c r="DR3284" s="1"/>
      <c r="DS3284" s="1"/>
      <c r="DT3284" s="1"/>
      <c r="DU3284" s="1"/>
      <c r="DV3284" s="1"/>
      <c r="DW3284" s="1"/>
    </row>
    <row r="3285" spans="1:127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4"/>
      <c r="DR3285" s="1"/>
      <c r="DS3285" s="1"/>
      <c r="DT3285" s="1"/>
      <c r="DU3285" s="1"/>
      <c r="DV3285" s="1"/>
      <c r="DW3285" s="1"/>
    </row>
    <row r="3286" spans="1:127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4"/>
      <c r="DR3286" s="1"/>
      <c r="DS3286" s="1"/>
      <c r="DT3286" s="1"/>
      <c r="DU3286" s="1"/>
      <c r="DV3286" s="1"/>
      <c r="DW3286" s="1"/>
    </row>
    <row r="3287" spans="1:127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4"/>
      <c r="DR3287" s="1"/>
      <c r="DS3287" s="1"/>
      <c r="DT3287" s="1"/>
      <c r="DU3287" s="1"/>
      <c r="DV3287" s="1"/>
      <c r="DW3287" s="1"/>
    </row>
    <row r="3288" spans="1:127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4"/>
      <c r="DR3288" s="1"/>
      <c r="DS3288" s="1"/>
      <c r="DT3288" s="1"/>
      <c r="DU3288" s="1"/>
      <c r="DV3288" s="1"/>
      <c r="DW3288" s="1"/>
    </row>
    <row r="3289" spans="1:127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4"/>
      <c r="DR3289" s="1"/>
      <c r="DS3289" s="1"/>
      <c r="DT3289" s="1"/>
      <c r="DU3289" s="1"/>
      <c r="DV3289" s="1"/>
      <c r="DW3289" s="1"/>
    </row>
    <row r="3290" spans="1:127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4"/>
      <c r="DR3290" s="1"/>
      <c r="DS3290" s="1"/>
      <c r="DT3290" s="1"/>
      <c r="DU3290" s="1"/>
      <c r="DV3290" s="1"/>
      <c r="DW3290" s="1"/>
    </row>
    <row r="3291" spans="1:127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4"/>
      <c r="DR3291" s="1"/>
      <c r="DS3291" s="1"/>
      <c r="DT3291" s="1"/>
      <c r="DU3291" s="1"/>
      <c r="DV3291" s="1"/>
      <c r="DW3291" s="1"/>
    </row>
    <row r="3292" spans="1:127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4"/>
      <c r="DR3292" s="1"/>
      <c r="DS3292" s="1"/>
      <c r="DT3292" s="1"/>
      <c r="DU3292" s="1"/>
      <c r="DV3292" s="1"/>
      <c r="DW3292" s="1"/>
    </row>
    <row r="3293" spans="1:127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4"/>
      <c r="DR3293" s="1"/>
      <c r="DS3293" s="1"/>
      <c r="DT3293" s="1"/>
      <c r="DU3293" s="1"/>
      <c r="DV3293" s="1"/>
      <c r="DW3293" s="1"/>
    </row>
    <row r="3294" spans="1:127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4"/>
      <c r="DR3294" s="1"/>
      <c r="DS3294" s="1"/>
      <c r="DT3294" s="1"/>
      <c r="DU3294" s="1"/>
      <c r="DV3294" s="1"/>
      <c r="DW3294" s="1"/>
    </row>
    <row r="3295" spans="1:127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4"/>
      <c r="DR3295" s="1"/>
      <c r="DS3295" s="1"/>
      <c r="DT3295" s="1"/>
      <c r="DU3295" s="1"/>
      <c r="DV3295" s="1"/>
      <c r="DW3295" s="1"/>
    </row>
    <row r="3296" spans="1:127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4"/>
      <c r="DR3296" s="1"/>
      <c r="DS3296" s="1"/>
      <c r="DT3296" s="1"/>
      <c r="DU3296" s="1"/>
      <c r="DV3296" s="1"/>
      <c r="DW3296" s="1"/>
    </row>
    <row r="3297" spans="1:127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4"/>
      <c r="DR3297" s="1"/>
      <c r="DS3297" s="1"/>
      <c r="DT3297" s="1"/>
      <c r="DU3297" s="1"/>
      <c r="DV3297" s="1"/>
      <c r="DW3297" s="1"/>
    </row>
    <row r="3298" spans="1:127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4"/>
      <c r="DR3298" s="1"/>
      <c r="DS3298" s="1"/>
      <c r="DT3298" s="1"/>
      <c r="DU3298" s="1"/>
      <c r="DV3298" s="1"/>
      <c r="DW3298" s="1"/>
    </row>
    <row r="3299" spans="1:127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4"/>
      <c r="DR3299" s="1"/>
      <c r="DS3299" s="1"/>
      <c r="DT3299" s="1"/>
      <c r="DU3299" s="1"/>
      <c r="DV3299" s="1"/>
      <c r="DW3299" s="1"/>
    </row>
    <row r="3300" spans="1:127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4"/>
      <c r="DR3300" s="1"/>
      <c r="DS3300" s="1"/>
      <c r="DT3300" s="1"/>
      <c r="DU3300" s="1"/>
      <c r="DV3300" s="1"/>
      <c r="DW3300" s="1"/>
    </row>
    <row r="3301" spans="1:127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4"/>
      <c r="DR3301" s="1"/>
      <c r="DS3301" s="1"/>
      <c r="DT3301" s="1"/>
      <c r="DU3301" s="1"/>
      <c r="DV3301" s="1"/>
      <c r="DW3301" s="1"/>
    </row>
    <row r="3302" spans="1:127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4"/>
      <c r="DR3302" s="1"/>
      <c r="DS3302" s="1"/>
      <c r="DT3302" s="1"/>
      <c r="DU3302" s="1"/>
      <c r="DV3302" s="1"/>
      <c r="DW3302" s="1"/>
    </row>
    <row r="3303" spans="1:127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4"/>
      <c r="DR3303" s="1"/>
      <c r="DS3303" s="1"/>
      <c r="DT3303" s="1"/>
      <c r="DU3303" s="1"/>
      <c r="DV3303" s="1"/>
      <c r="DW3303" s="1"/>
    </row>
    <row r="3304" spans="1:127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4"/>
      <c r="DR3304" s="1"/>
      <c r="DS3304" s="1"/>
      <c r="DT3304" s="1"/>
      <c r="DU3304" s="1"/>
      <c r="DV3304" s="1"/>
      <c r="DW3304" s="1"/>
    </row>
    <row r="3305" spans="1:127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4"/>
      <c r="DR3305" s="1"/>
      <c r="DS3305" s="1"/>
      <c r="DT3305" s="1"/>
      <c r="DU3305" s="1"/>
      <c r="DV3305" s="1"/>
      <c r="DW3305" s="1"/>
    </row>
    <row r="3306" spans="1:127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4"/>
      <c r="DR3306" s="1"/>
      <c r="DS3306" s="1"/>
      <c r="DT3306" s="1"/>
      <c r="DU3306" s="1"/>
      <c r="DV3306" s="1"/>
      <c r="DW3306" s="1"/>
    </row>
    <row r="3307" spans="1:127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4"/>
      <c r="DR3307" s="1"/>
      <c r="DS3307" s="1"/>
      <c r="DT3307" s="1"/>
      <c r="DU3307" s="1"/>
      <c r="DV3307" s="1"/>
      <c r="DW3307" s="1"/>
    </row>
    <row r="3308" spans="1:127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4"/>
      <c r="DR3308" s="1"/>
      <c r="DS3308" s="1"/>
      <c r="DT3308" s="1"/>
      <c r="DU3308" s="1"/>
      <c r="DV3308" s="1"/>
      <c r="DW3308" s="1"/>
    </row>
    <row r="3309" spans="1:127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4"/>
      <c r="DR3309" s="1"/>
      <c r="DS3309" s="1"/>
      <c r="DT3309" s="1"/>
      <c r="DU3309" s="1"/>
      <c r="DV3309" s="1"/>
      <c r="DW3309" s="1"/>
    </row>
    <row r="3310" spans="1:127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4"/>
      <c r="DR3310" s="1"/>
      <c r="DS3310" s="1"/>
      <c r="DT3310" s="1"/>
      <c r="DU3310" s="1"/>
      <c r="DV3310" s="1"/>
      <c r="DW3310" s="1"/>
    </row>
    <row r="3311" spans="1:127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4"/>
      <c r="DR3311" s="1"/>
      <c r="DS3311" s="1"/>
      <c r="DT3311" s="1"/>
      <c r="DU3311" s="1"/>
      <c r="DV3311" s="1"/>
      <c r="DW3311" s="1"/>
    </row>
    <row r="3312" spans="1:127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4"/>
      <c r="DR3312" s="1"/>
      <c r="DS3312" s="1"/>
      <c r="DT3312" s="1"/>
      <c r="DU3312" s="1"/>
      <c r="DV3312" s="1"/>
      <c r="DW3312" s="1"/>
    </row>
    <row r="3313" spans="1:127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4"/>
      <c r="DR3313" s="1"/>
      <c r="DS3313" s="1"/>
      <c r="DT3313" s="1"/>
      <c r="DU3313" s="1"/>
      <c r="DV3313" s="1"/>
      <c r="DW3313" s="1"/>
    </row>
    <row r="3314" spans="1:127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4"/>
      <c r="DR3314" s="1"/>
      <c r="DS3314" s="1"/>
      <c r="DT3314" s="1"/>
      <c r="DU3314" s="1"/>
      <c r="DV3314" s="1"/>
      <c r="DW3314" s="1"/>
    </row>
    <row r="3315" spans="1:127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4"/>
      <c r="DR3315" s="1"/>
      <c r="DS3315" s="1"/>
      <c r="DT3315" s="1"/>
      <c r="DU3315" s="1"/>
      <c r="DV3315" s="1"/>
      <c r="DW3315" s="1"/>
    </row>
    <row r="3316" spans="1:127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4"/>
      <c r="DR3316" s="1"/>
      <c r="DS3316" s="1"/>
      <c r="DT3316" s="1"/>
      <c r="DU3316" s="1"/>
      <c r="DV3316" s="1"/>
      <c r="DW3316" s="1"/>
    </row>
    <row r="3317" spans="1:127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4"/>
      <c r="DR3317" s="1"/>
      <c r="DS3317" s="1"/>
      <c r="DT3317" s="1"/>
      <c r="DU3317" s="1"/>
      <c r="DV3317" s="1"/>
      <c r="DW3317" s="1"/>
    </row>
    <row r="3318" spans="1:127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4"/>
      <c r="DR3318" s="1"/>
      <c r="DS3318" s="1"/>
      <c r="DT3318" s="1"/>
      <c r="DU3318" s="1"/>
      <c r="DV3318" s="1"/>
      <c r="DW3318" s="1"/>
    </row>
    <row r="3319" spans="1:127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4"/>
      <c r="DR3319" s="1"/>
      <c r="DS3319" s="1"/>
      <c r="DT3319" s="1"/>
      <c r="DU3319" s="1"/>
      <c r="DV3319" s="1"/>
      <c r="DW3319" s="1"/>
    </row>
    <row r="3320" spans="1:127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4"/>
      <c r="DR3320" s="1"/>
      <c r="DS3320" s="1"/>
      <c r="DT3320" s="1"/>
      <c r="DU3320" s="1"/>
      <c r="DV3320" s="1"/>
      <c r="DW3320" s="1"/>
    </row>
    <row r="3321" spans="1:127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4"/>
      <c r="DR3321" s="1"/>
      <c r="DS3321" s="1"/>
      <c r="DT3321" s="1"/>
      <c r="DU3321" s="1"/>
      <c r="DV3321" s="1"/>
      <c r="DW3321" s="1"/>
    </row>
    <row r="3322" spans="1:127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4"/>
      <c r="DR3322" s="1"/>
      <c r="DS3322" s="1"/>
      <c r="DT3322" s="1"/>
      <c r="DU3322" s="1"/>
      <c r="DV3322" s="1"/>
      <c r="DW3322" s="1"/>
    </row>
    <row r="3323" spans="1:127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4"/>
      <c r="DR3323" s="1"/>
      <c r="DS3323" s="1"/>
      <c r="DT3323" s="1"/>
      <c r="DU3323" s="1"/>
      <c r="DV3323" s="1"/>
      <c r="DW3323" s="1"/>
    </row>
    <row r="3324" spans="1:127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4"/>
      <c r="DR3324" s="1"/>
      <c r="DS3324" s="1"/>
      <c r="DT3324" s="1"/>
      <c r="DU3324" s="1"/>
      <c r="DV3324" s="1"/>
      <c r="DW3324" s="1"/>
    </row>
    <row r="3325" spans="1:127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4"/>
      <c r="DR3325" s="1"/>
      <c r="DS3325" s="1"/>
      <c r="DT3325" s="1"/>
      <c r="DU3325" s="1"/>
      <c r="DV3325" s="1"/>
      <c r="DW3325" s="1"/>
    </row>
    <row r="3326" spans="1:127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4"/>
      <c r="DR3326" s="1"/>
      <c r="DS3326" s="1"/>
      <c r="DT3326" s="1"/>
      <c r="DU3326" s="1"/>
      <c r="DV3326" s="1"/>
      <c r="DW3326" s="1"/>
    </row>
    <row r="3327" spans="1:127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4"/>
      <c r="DR3327" s="1"/>
      <c r="DS3327" s="1"/>
      <c r="DT3327" s="1"/>
      <c r="DU3327" s="1"/>
      <c r="DV3327" s="1"/>
      <c r="DW3327" s="1"/>
    </row>
    <row r="3328" spans="1:127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4"/>
      <c r="DR3328" s="1"/>
      <c r="DS3328" s="1"/>
      <c r="DT3328" s="1"/>
      <c r="DU3328" s="1"/>
      <c r="DV3328" s="1"/>
      <c r="DW3328" s="1"/>
    </row>
    <row r="3329" spans="1:127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4"/>
      <c r="DR3329" s="1"/>
      <c r="DS3329" s="1"/>
      <c r="DT3329" s="1"/>
      <c r="DU3329" s="1"/>
      <c r="DV3329" s="1"/>
      <c r="DW3329" s="1"/>
    </row>
    <row r="3330" spans="1:127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4"/>
      <c r="DR3330" s="1"/>
      <c r="DS3330" s="1"/>
      <c r="DT3330" s="1"/>
      <c r="DU3330" s="1"/>
      <c r="DV3330" s="1"/>
      <c r="DW3330" s="1"/>
    </row>
    <row r="3331" spans="1:127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4"/>
      <c r="DR3331" s="1"/>
      <c r="DS3331" s="1"/>
      <c r="DT3331" s="1"/>
      <c r="DU3331" s="1"/>
      <c r="DV3331" s="1"/>
      <c r="DW3331" s="1"/>
    </row>
    <row r="3332" spans="1:127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4"/>
      <c r="DR3332" s="1"/>
      <c r="DS3332" s="1"/>
      <c r="DT3332" s="1"/>
      <c r="DU3332" s="1"/>
      <c r="DV3332" s="1"/>
      <c r="DW3332" s="1"/>
    </row>
    <row r="3333" spans="1:127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4"/>
      <c r="DR3333" s="1"/>
      <c r="DS3333" s="1"/>
      <c r="DT3333" s="1"/>
      <c r="DU3333" s="1"/>
      <c r="DV3333" s="1"/>
      <c r="DW3333" s="1"/>
    </row>
    <row r="3334" spans="1:127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4"/>
      <c r="DR3334" s="1"/>
      <c r="DS3334" s="1"/>
      <c r="DT3334" s="1"/>
      <c r="DU3334" s="1"/>
      <c r="DV3334" s="1"/>
      <c r="DW3334" s="1"/>
    </row>
    <row r="3335" spans="1:127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4"/>
      <c r="DR3335" s="1"/>
      <c r="DS3335" s="1"/>
      <c r="DT3335" s="1"/>
      <c r="DU3335" s="1"/>
      <c r="DV3335" s="1"/>
      <c r="DW3335" s="1"/>
    </row>
    <row r="3336" spans="1:127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4"/>
      <c r="DR3336" s="1"/>
      <c r="DS3336" s="1"/>
      <c r="DT3336" s="1"/>
      <c r="DU3336" s="1"/>
      <c r="DV3336" s="1"/>
      <c r="DW3336" s="1"/>
    </row>
    <row r="3337" spans="1:127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4"/>
      <c r="DR3337" s="1"/>
      <c r="DS3337" s="1"/>
      <c r="DT3337" s="1"/>
      <c r="DU3337" s="1"/>
      <c r="DV3337" s="1"/>
      <c r="DW3337" s="1"/>
    </row>
    <row r="3338" spans="1:127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4"/>
      <c r="DR3338" s="1"/>
      <c r="DS3338" s="1"/>
      <c r="DT3338" s="1"/>
      <c r="DU3338" s="1"/>
      <c r="DV3338" s="1"/>
      <c r="DW3338" s="1"/>
    </row>
    <row r="3339" spans="1:127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4"/>
      <c r="DR3339" s="1"/>
      <c r="DS3339" s="1"/>
      <c r="DT3339" s="1"/>
      <c r="DU3339" s="1"/>
      <c r="DV3339" s="1"/>
      <c r="DW3339" s="1"/>
    </row>
    <row r="3340" spans="1:127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4"/>
      <c r="DR3340" s="1"/>
      <c r="DS3340" s="1"/>
      <c r="DT3340" s="1"/>
      <c r="DU3340" s="1"/>
      <c r="DV3340" s="1"/>
      <c r="DW3340" s="1"/>
    </row>
    <row r="3341" spans="1:127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4"/>
      <c r="DR3341" s="1"/>
      <c r="DS3341" s="1"/>
      <c r="DT3341" s="1"/>
      <c r="DU3341" s="1"/>
      <c r="DV3341" s="1"/>
      <c r="DW3341" s="1"/>
    </row>
    <row r="3342" spans="1:127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4"/>
      <c r="DR3342" s="1"/>
      <c r="DS3342" s="1"/>
      <c r="DT3342" s="1"/>
      <c r="DU3342" s="1"/>
      <c r="DV3342" s="1"/>
      <c r="DW3342" s="1"/>
    </row>
    <row r="3343" spans="1:127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4"/>
      <c r="DR3343" s="1"/>
      <c r="DS3343" s="1"/>
      <c r="DT3343" s="1"/>
      <c r="DU3343" s="1"/>
      <c r="DV3343" s="1"/>
      <c r="DW3343" s="1"/>
    </row>
    <row r="3344" spans="1:127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4"/>
      <c r="DR3344" s="1"/>
      <c r="DS3344" s="1"/>
      <c r="DT3344" s="1"/>
      <c r="DU3344" s="1"/>
      <c r="DV3344" s="1"/>
      <c r="DW3344" s="1"/>
    </row>
    <row r="3345" spans="1:127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4"/>
      <c r="DR3345" s="1"/>
      <c r="DS3345" s="1"/>
      <c r="DT3345" s="1"/>
      <c r="DU3345" s="1"/>
      <c r="DV3345" s="1"/>
      <c r="DW3345" s="1"/>
    </row>
    <row r="3346" spans="1:127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4"/>
      <c r="DR3346" s="1"/>
      <c r="DS3346" s="1"/>
      <c r="DT3346" s="1"/>
      <c r="DU3346" s="1"/>
      <c r="DV3346" s="1"/>
      <c r="DW3346" s="1"/>
    </row>
    <row r="3347" spans="1:127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4"/>
      <c r="DR3347" s="1"/>
      <c r="DS3347" s="1"/>
      <c r="DT3347" s="1"/>
      <c r="DU3347" s="1"/>
      <c r="DV3347" s="1"/>
      <c r="DW3347" s="1"/>
    </row>
    <row r="3348" spans="1:127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4"/>
      <c r="DR3348" s="1"/>
      <c r="DS3348" s="1"/>
      <c r="DT3348" s="1"/>
      <c r="DU3348" s="1"/>
      <c r="DV3348" s="1"/>
      <c r="DW3348" s="1"/>
    </row>
    <row r="3349" spans="1:127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4"/>
      <c r="DR3349" s="1"/>
      <c r="DS3349" s="1"/>
      <c r="DT3349" s="1"/>
      <c r="DU3349" s="1"/>
      <c r="DV3349" s="1"/>
      <c r="DW3349" s="1"/>
    </row>
    <row r="3350" spans="1:127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4"/>
      <c r="DR3350" s="1"/>
      <c r="DS3350" s="1"/>
      <c r="DT3350" s="1"/>
      <c r="DU3350" s="1"/>
      <c r="DV3350" s="1"/>
      <c r="DW3350" s="1"/>
    </row>
    <row r="3351" spans="1:127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4"/>
      <c r="DR3351" s="1"/>
      <c r="DS3351" s="1"/>
      <c r="DT3351" s="1"/>
      <c r="DU3351" s="1"/>
      <c r="DV3351" s="1"/>
      <c r="DW3351" s="1"/>
    </row>
    <row r="3352" spans="1:127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4"/>
      <c r="DR3352" s="1"/>
      <c r="DS3352" s="1"/>
      <c r="DT3352" s="1"/>
      <c r="DU3352" s="1"/>
      <c r="DV3352" s="1"/>
      <c r="DW3352" s="1"/>
    </row>
    <row r="3353" spans="1:127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4"/>
      <c r="DR3353" s="1"/>
      <c r="DS3353" s="1"/>
      <c r="DT3353" s="1"/>
      <c r="DU3353" s="1"/>
      <c r="DV3353" s="1"/>
      <c r="DW3353" s="1"/>
    </row>
    <row r="3354" spans="1:127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4"/>
      <c r="DR3354" s="1"/>
      <c r="DS3354" s="1"/>
      <c r="DT3354" s="1"/>
      <c r="DU3354" s="1"/>
      <c r="DV3354" s="1"/>
      <c r="DW3354" s="1"/>
    </row>
    <row r="3355" spans="1:127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4"/>
      <c r="DR3355" s="1"/>
      <c r="DS3355" s="1"/>
      <c r="DT3355" s="1"/>
      <c r="DU3355" s="1"/>
      <c r="DV3355" s="1"/>
      <c r="DW3355" s="1"/>
    </row>
    <row r="3356" spans="1:127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4"/>
      <c r="DR3356" s="1"/>
      <c r="DS3356" s="1"/>
      <c r="DT3356" s="1"/>
      <c r="DU3356" s="1"/>
      <c r="DV3356" s="1"/>
      <c r="DW3356" s="1"/>
    </row>
    <row r="3357" spans="1:127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4"/>
      <c r="DR3357" s="1"/>
      <c r="DS3357" s="1"/>
      <c r="DT3357" s="1"/>
      <c r="DU3357" s="1"/>
      <c r="DV3357" s="1"/>
      <c r="DW3357" s="1"/>
    </row>
    <row r="3358" spans="1:127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4"/>
      <c r="DR3358" s="1"/>
      <c r="DS3358" s="1"/>
      <c r="DT3358" s="1"/>
      <c r="DU3358" s="1"/>
      <c r="DV3358" s="1"/>
      <c r="DW3358" s="1"/>
    </row>
    <row r="3359" spans="1:127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4"/>
      <c r="DR3359" s="1"/>
      <c r="DS3359" s="1"/>
      <c r="DT3359" s="1"/>
      <c r="DU3359" s="1"/>
      <c r="DV3359" s="1"/>
      <c r="DW3359" s="1"/>
    </row>
    <row r="3360" spans="1:127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4"/>
      <c r="DR3360" s="1"/>
      <c r="DS3360" s="1"/>
      <c r="DT3360" s="1"/>
      <c r="DU3360" s="1"/>
      <c r="DV3360" s="1"/>
      <c r="DW3360" s="1"/>
    </row>
    <row r="3361" spans="1:127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4"/>
      <c r="DR3361" s="1"/>
      <c r="DS3361" s="1"/>
      <c r="DT3361" s="1"/>
      <c r="DU3361" s="1"/>
      <c r="DV3361" s="1"/>
      <c r="DW3361" s="1"/>
    </row>
    <row r="3362" spans="1:127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4"/>
      <c r="DR3362" s="1"/>
      <c r="DS3362" s="1"/>
      <c r="DT3362" s="1"/>
      <c r="DU3362" s="1"/>
      <c r="DV3362" s="1"/>
      <c r="DW3362" s="1"/>
    </row>
    <row r="3363" spans="1:127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4"/>
      <c r="DR3363" s="1"/>
      <c r="DS3363" s="1"/>
      <c r="DT3363" s="1"/>
      <c r="DU3363" s="1"/>
      <c r="DV3363" s="1"/>
      <c r="DW3363" s="1"/>
    </row>
    <row r="3364" spans="1:127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4"/>
      <c r="DR3364" s="1"/>
      <c r="DS3364" s="1"/>
      <c r="DT3364" s="1"/>
      <c r="DU3364" s="1"/>
      <c r="DV3364" s="1"/>
      <c r="DW3364" s="1"/>
    </row>
    <row r="3365" spans="1:127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4"/>
      <c r="DR3365" s="1"/>
      <c r="DS3365" s="1"/>
      <c r="DT3365" s="1"/>
      <c r="DU3365" s="1"/>
      <c r="DV3365" s="1"/>
      <c r="DW3365" s="1"/>
    </row>
    <row r="3366" spans="1:127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4"/>
      <c r="DR3366" s="1"/>
      <c r="DS3366" s="1"/>
      <c r="DT3366" s="1"/>
      <c r="DU3366" s="1"/>
      <c r="DV3366" s="1"/>
      <c r="DW3366" s="1"/>
    </row>
    <row r="3367" spans="1:127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4"/>
      <c r="DR3367" s="1"/>
      <c r="DS3367" s="1"/>
      <c r="DT3367" s="1"/>
      <c r="DU3367" s="1"/>
      <c r="DV3367" s="1"/>
      <c r="DW3367" s="1"/>
    </row>
    <row r="3368" spans="1:127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4"/>
      <c r="DR3368" s="1"/>
      <c r="DS3368" s="1"/>
      <c r="DT3368" s="1"/>
      <c r="DU3368" s="1"/>
      <c r="DV3368" s="1"/>
      <c r="DW3368" s="1"/>
    </row>
    <row r="3369" spans="1:127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4"/>
      <c r="DR3369" s="1"/>
      <c r="DS3369" s="1"/>
      <c r="DT3369" s="1"/>
      <c r="DU3369" s="1"/>
      <c r="DV3369" s="1"/>
      <c r="DW3369" s="1"/>
    </row>
    <row r="3370" spans="1:127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4"/>
      <c r="DR3370" s="1"/>
      <c r="DS3370" s="1"/>
      <c r="DT3370" s="1"/>
      <c r="DU3370" s="1"/>
      <c r="DV3370" s="1"/>
      <c r="DW3370" s="1"/>
    </row>
    <row r="3371" spans="1:127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4"/>
      <c r="DR3371" s="1"/>
      <c r="DS3371" s="1"/>
      <c r="DT3371" s="1"/>
      <c r="DU3371" s="1"/>
      <c r="DV3371" s="1"/>
      <c r="DW3371" s="1"/>
    </row>
    <row r="3372" spans="1:127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4"/>
      <c r="DR3372" s="1"/>
      <c r="DS3372" s="1"/>
      <c r="DT3372" s="1"/>
      <c r="DU3372" s="1"/>
      <c r="DV3372" s="1"/>
      <c r="DW3372" s="1"/>
    </row>
    <row r="3373" spans="1:127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4"/>
      <c r="DR3373" s="1"/>
      <c r="DS3373" s="1"/>
      <c r="DT3373" s="1"/>
      <c r="DU3373" s="1"/>
      <c r="DV3373" s="1"/>
      <c r="DW3373" s="1"/>
    </row>
    <row r="3374" spans="1:127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4"/>
      <c r="DR3374" s="1"/>
      <c r="DS3374" s="1"/>
      <c r="DT3374" s="1"/>
      <c r="DU3374" s="1"/>
      <c r="DV3374" s="1"/>
      <c r="DW3374" s="1"/>
    </row>
    <row r="3375" spans="1:127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4"/>
      <c r="DR3375" s="1"/>
      <c r="DS3375" s="1"/>
      <c r="DT3375" s="1"/>
      <c r="DU3375" s="1"/>
      <c r="DV3375" s="1"/>
      <c r="DW3375" s="1"/>
    </row>
    <row r="3376" spans="1:127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4"/>
      <c r="DR3376" s="1"/>
      <c r="DS3376" s="1"/>
      <c r="DT3376" s="1"/>
      <c r="DU3376" s="1"/>
      <c r="DV3376" s="1"/>
      <c r="DW3376" s="1"/>
    </row>
    <row r="3377" spans="1:127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4"/>
      <c r="DR3377" s="1"/>
      <c r="DS3377" s="1"/>
      <c r="DT3377" s="1"/>
      <c r="DU3377" s="1"/>
      <c r="DV3377" s="1"/>
      <c r="DW3377" s="1"/>
    </row>
    <row r="3378" spans="1:127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4"/>
      <c r="DR3378" s="1"/>
      <c r="DS3378" s="1"/>
      <c r="DT3378" s="1"/>
      <c r="DU3378" s="1"/>
      <c r="DV3378" s="1"/>
      <c r="DW3378" s="1"/>
    </row>
    <row r="3379" spans="1:127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4"/>
      <c r="DR3379" s="1"/>
      <c r="DS3379" s="1"/>
      <c r="DT3379" s="1"/>
      <c r="DU3379" s="1"/>
      <c r="DV3379" s="1"/>
      <c r="DW3379" s="1"/>
    </row>
    <row r="3380" spans="1:127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4"/>
      <c r="DR3380" s="1"/>
      <c r="DS3380" s="1"/>
      <c r="DT3380" s="1"/>
      <c r="DU3380" s="1"/>
      <c r="DV3380" s="1"/>
      <c r="DW3380" s="1"/>
    </row>
    <row r="3381" spans="1:127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4"/>
      <c r="DR3381" s="1"/>
      <c r="DS3381" s="1"/>
      <c r="DT3381" s="1"/>
      <c r="DU3381" s="1"/>
      <c r="DV3381" s="1"/>
      <c r="DW3381" s="1"/>
    </row>
    <row r="3382" spans="1:127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4"/>
      <c r="DR3382" s="1"/>
      <c r="DS3382" s="1"/>
      <c r="DT3382" s="1"/>
      <c r="DU3382" s="1"/>
      <c r="DV3382" s="1"/>
      <c r="DW3382" s="1"/>
    </row>
    <row r="3383" spans="1:127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4"/>
      <c r="DR3383" s="1"/>
      <c r="DS3383" s="1"/>
      <c r="DT3383" s="1"/>
      <c r="DU3383" s="1"/>
      <c r="DV3383" s="1"/>
      <c r="DW3383" s="1"/>
    </row>
    <row r="3384" spans="1:127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4"/>
      <c r="DR3384" s="1"/>
      <c r="DS3384" s="1"/>
      <c r="DT3384" s="1"/>
      <c r="DU3384" s="1"/>
      <c r="DV3384" s="1"/>
      <c r="DW3384" s="1"/>
    </row>
    <row r="3385" spans="1:127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4"/>
      <c r="DR3385" s="1"/>
      <c r="DS3385" s="1"/>
      <c r="DT3385" s="1"/>
      <c r="DU3385" s="1"/>
      <c r="DV3385" s="1"/>
      <c r="DW3385" s="1"/>
    </row>
    <row r="3386" spans="1:127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4"/>
      <c r="DR3386" s="1"/>
      <c r="DS3386" s="1"/>
      <c r="DT3386" s="1"/>
      <c r="DU3386" s="1"/>
      <c r="DV3386" s="1"/>
      <c r="DW3386" s="1"/>
    </row>
    <row r="3387" spans="1:127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4"/>
      <c r="DR3387" s="1"/>
      <c r="DS3387" s="1"/>
      <c r="DT3387" s="1"/>
      <c r="DU3387" s="1"/>
      <c r="DV3387" s="1"/>
      <c r="DW3387" s="1"/>
    </row>
    <row r="3388" spans="1:127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4"/>
      <c r="DR3388" s="1"/>
      <c r="DS3388" s="1"/>
      <c r="DT3388" s="1"/>
      <c r="DU3388" s="1"/>
      <c r="DV3388" s="1"/>
      <c r="DW3388" s="1"/>
    </row>
    <row r="3389" spans="1:127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4"/>
      <c r="DR3389" s="1"/>
      <c r="DS3389" s="1"/>
      <c r="DT3389" s="1"/>
      <c r="DU3389" s="1"/>
      <c r="DV3389" s="1"/>
      <c r="DW3389" s="1"/>
    </row>
    <row r="3390" spans="1:127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4"/>
      <c r="DR3390" s="1"/>
      <c r="DS3390" s="1"/>
      <c r="DT3390" s="1"/>
      <c r="DU3390" s="1"/>
      <c r="DV3390" s="1"/>
      <c r="DW3390" s="1"/>
    </row>
    <row r="3391" spans="1:127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4"/>
      <c r="DR3391" s="1"/>
      <c r="DS3391" s="1"/>
      <c r="DT3391" s="1"/>
      <c r="DU3391" s="1"/>
      <c r="DV3391" s="1"/>
      <c r="DW3391" s="1"/>
    </row>
    <row r="3392" spans="1:127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4"/>
      <c r="DR3392" s="1"/>
      <c r="DS3392" s="1"/>
      <c r="DT3392" s="1"/>
      <c r="DU3392" s="1"/>
      <c r="DV3392" s="1"/>
      <c r="DW3392" s="1"/>
    </row>
    <row r="3393" spans="1:127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4"/>
      <c r="DR3393" s="1"/>
      <c r="DS3393" s="1"/>
      <c r="DT3393" s="1"/>
      <c r="DU3393" s="1"/>
      <c r="DV3393" s="1"/>
      <c r="DW3393" s="1"/>
    </row>
    <row r="3394" spans="1:127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4"/>
      <c r="DR3394" s="1"/>
      <c r="DS3394" s="1"/>
      <c r="DT3394" s="1"/>
      <c r="DU3394" s="1"/>
      <c r="DV3394" s="1"/>
      <c r="DW3394" s="1"/>
    </row>
    <row r="3395" spans="1:127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4"/>
      <c r="DR3395" s="1"/>
      <c r="DS3395" s="1"/>
      <c r="DT3395" s="1"/>
      <c r="DU3395" s="1"/>
      <c r="DV3395" s="1"/>
      <c r="DW3395" s="1"/>
    </row>
    <row r="3396" spans="1:127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4"/>
      <c r="DR3396" s="1"/>
      <c r="DS3396" s="1"/>
      <c r="DT3396" s="1"/>
      <c r="DU3396" s="1"/>
      <c r="DV3396" s="1"/>
      <c r="DW3396" s="1"/>
    </row>
    <row r="3397" spans="1:127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4"/>
      <c r="DR3397" s="1"/>
      <c r="DS3397" s="1"/>
      <c r="DT3397" s="1"/>
      <c r="DU3397" s="1"/>
      <c r="DV3397" s="1"/>
      <c r="DW3397" s="1"/>
    </row>
    <row r="3398" spans="1:127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4"/>
      <c r="DR3398" s="1"/>
      <c r="DS3398" s="1"/>
      <c r="DT3398" s="1"/>
      <c r="DU3398" s="1"/>
      <c r="DV3398" s="1"/>
      <c r="DW3398" s="1"/>
    </row>
    <row r="3399" spans="1:127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4"/>
      <c r="DR3399" s="1"/>
      <c r="DS3399" s="1"/>
      <c r="DT3399" s="1"/>
      <c r="DU3399" s="1"/>
      <c r="DV3399" s="1"/>
      <c r="DW3399" s="1"/>
    </row>
    <row r="3400" spans="1:127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4"/>
      <c r="DR3400" s="1"/>
      <c r="DS3400" s="1"/>
      <c r="DT3400" s="1"/>
      <c r="DU3400" s="1"/>
      <c r="DV3400" s="1"/>
      <c r="DW3400" s="1"/>
    </row>
    <row r="3401" spans="1:127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4"/>
      <c r="DR3401" s="1"/>
      <c r="DS3401" s="1"/>
      <c r="DT3401" s="1"/>
      <c r="DU3401" s="1"/>
      <c r="DV3401" s="1"/>
      <c r="DW3401" s="1"/>
    </row>
    <row r="3402" spans="1:127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4"/>
      <c r="DR3402" s="1"/>
      <c r="DS3402" s="1"/>
      <c r="DT3402" s="1"/>
      <c r="DU3402" s="1"/>
      <c r="DV3402" s="1"/>
      <c r="DW3402" s="1"/>
    </row>
    <row r="3403" spans="1:127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4"/>
      <c r="DR3403" s="1"/>
      <c r="DS3403" s="1"/>
      <c r="DT3403" s="1"/>
      <c r="DU3403" s="1"/>
      <c r="DV3403" s="1"/>
      <c r="DW3403" s="1"/>
    </row>
    <row r="3404" spans="1:127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4"/>
      <c r="DR3404" s="1"/>
      <c r="DS3404" s="1"/>
      <c r="DT3404" s="1"/>
      <c r="DU3404" s="1"/>
      <c r="DV3404" s="1"/>
      <c r="DW3404" s="1"/>
    </row>
    <row r="3405" spans="1:127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4"/>
      <c r="DR3405" s="1"/>
      <c r="DS3405" s="1"/>
      <c r="DT3405" s="1"/>
      <c r="DU3405" s="1"/>
      <c r="DV3405" s="1"/>
      <c r="DW3405" s="1"/>
    </row>
    <row r="3406" spans="1:127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4"/>
      <c r="DR3406" s="1"/>
      <c r="DS3406" s="1"/>
      <c r="DT3406" s="1"/>
      <c r="DU3406" s="1"/>
      <c r="DV3406" s="1"/>
      <c r="DW3406" s="1"/>
    </row>
    <row r="3407" spans="1:127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4"/>
      <c r="DR3407" s="1"/>
      <c r="DS3407" s="1"/>
      <c r="DT3407" s="1"/>
      <c r="DU3407" s="1"/>
      <c r="DV3407" s="1"/>
      <c r="DW3407" s="1"/>
    </row>
    <row r="3408" spans="1:127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4"/>
      <c r="DR3408" s="1"/>
      <c r="DS3408" s="1"/>
      <c r="DT3408" s="1"/>
      <c r="DU3408" s="1"/>
      <c r="DV3408" s="1"/>
      <c r="DW3408" s="1"/>
    </row>
    <row r="3409" spans="1:127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4"/>
      <c r="DR3409" s="1"/>
      <c r="DS3409" s="1"/>
      <c r="DT3409" s="1"/>
      <c r="DU3409" s="1"/>
      <c r="DV3409" s="1"/>
      <c r="DW3409" s="1"/>
    </row>
    <row r="3410" spans="1:127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4"/>
      <c r="DR3410" s="1"/>
      <c r="DS3410" s="1"/>
      <c r="DT3410" s="1"/>
      <c r="DU3410" s="1"/>
      <c r="DV3410" s="1"/>
      <c r="DW3410" s="1"/>
    </row>
    <row r="3411" spans="1:127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4"/>
      <c r="DR3411" s="1"/>
      <c r="DS3411" s="1"/>
      <c r="DT3411" s="1"/>
      <c r="DU3411" s="1"/>
      <c r="DV3411" s="1"/>
      <c r="DW3411" s="1"/>
    </row>
    <row r="3412" spans="1:127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4"/>
      <c r="DR3412" s="1"/>
      <c r="DS3412" s="1"/>
      <c r="DT3412" s="1"/>
      <c r="DU3412" s="1"/>
      <c r="DV3412" s="1"/>
      <c r="DW3412" s="1"/>
    </row>
    <row r="3413" spans="1:127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4"/>
      <c r="DR3413" s="1"/>
      <c r="DS3413" s="1"/>
      <c r="DT3413" s="1"/>
      <c r="DU3413" s="1"/>
      <c r="DV3413" s="1"/>
      <c r="DW3413" s="1"/>
    </row>
    <row r="3414" spans="1:127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4"/>
      <c r="DR3414" s="1"/>
      <c r="DS3414" s="1"/>
      <c r="DT3414" s="1"/>
      <c r="DU3414" s="1"/>
      <c r="DV3414" s="1"/>
      <c r="DW3414" s="1"/>
    </row>
    <row r="3415" spans="1:127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4"/>
      <c r="DR3415" s="1"/>
      <c r="DS3415" s="1"/>
      <c r="DT3415" s="1"/>
      <c r="DU3415" s="1"/>
      <c r="DV3415" s="1"/>
      <c r="DW3415" s="1"/>
    </row>
    <row r="3416" spans="1:127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4"/>
      <c r="DR3416" s="1"/>
      <c r="DS3416" s="1"/>
      <c r="DT3416" s="1"/>
      <c r="DU3416" s="1"/>
      <c r="DV3416" s="1"/>
      <c r="DW3416" s="1"/>
    </row>
    <row r="3417" spans="1:127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4"/>
      <c r="DR3417" s="1"/>
      <c r="DS3417" s="1"/>
      <c r="DT3417" s="1"/>
      <c r="DU3417" s="1"/>
      <c r="DV3417" s="1"/>
      <c r="DW3417" s="1"/>
    </row>
    <row r="3418" spans="1:127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4"/>
      <c r="DR3418" s="1"/>
      <c r="DS3418" s="1"/>
      <c r="DT3418" s="1"/>
      <c r="DU3418" s="1"/>
      <c r="DV3418" s="1"/>
      <c r="DW3418" s="1"/>
    </row>
    <row r="3419" spans="1:127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4"/>
      <c r="DR3419" s="1"/>
      <c r="DS3419" s="1"/>
      <c r="DT3419" s="1"/>
      <c r="DU3419" s="1"/>
      <c r="DV3419" s="1"/>
      <c r="DW3419" s="1"/>
    </row>
    <row r="3420" spans="1:127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4"/>
      <c r="DR3420" s="1"/>
      <c r="DS3420" s="1"/>
      <c r="DT3420" s="1"/>
      <c r="DU3420" s="1"/>
      <c r="DV3420" s="1"/>
      <c r="DW3420" s="1"/>
    </row>
    <row r="3421" spans="1:127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4"/>
      <c r="DR3421" s="1"/>
      <c r="DS3421" s="1"/>
      <c r="DT3421" s="1"/>
      <c r="DU3421" s="1"/>
      <c r="DV3421" s="1"/>
      <c r="DW3421" s="1"/>
    </row>
    <row r="3422" spans="1:127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4"/>
      <c r="DR3422" s="1"/>
      <c r="DS3422" s="1"/>
      <c r="DT3422" s="1"/>
      <c r="DU3422" s="1"/>
      <c r="DV3422" s="1"/>
      <c r="DW3422" s="1"/>
    </row>
    <row r="3423" spans="1:127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4"/>
      <c r="DR3423" s="1"/>
      <c r="DS3423" s="1"/>
      <c r="DT3423" s="1"/>
      <c r="DU3423" s="1"/>
      <c r="DV3423" s="1"/>
      <c r="DW3423" s="1"/>
    </row>
    <row r="3424" spans="1:127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4"/>
      <c r="DR3424" s="1"/>
      <c r="DS3424" s="1"/>
      <c r="DT3424" s="1"/>
      <c r="DU3424" s="1"/>
      <c r="DV3424" s="1"/>
      <c r="DW3424" s="1"/>
    </row>
    <row r="3425" spans="1:127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4"/>
      <c r="DR3425" s="1"/>
      <c r="DS3425" s="1"/>
      <c r="DT3425" s="1"/>
      <c r="DU3425" s="1"/>
      <c r="DV3425" s="1"/>
      <c r="DW3425" s="1"/>
    </row>
    <row r="3426" spans="1:127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4"/>
      <c r="DR3426" s="1"/>
      <c r="DS3426" s="1"/>
      <c r="DT3426" s="1"/>
      <c r="DU3426" s="1"/>
      <c r="DV3426" s="1"/>
      <c r="DW3426" s="1"/>
    </row>
    <row r="3427" spans="1:127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4"/>
      <c r="DR3427" s="1"/>
      <c r="DS3427" s="1"/>
      <c r="DT3427" s="1"/>
      <c r="DU3427" s="1"/>
      <c r="DV3427" s="1"/>
      <c r="DW3427" s="1"/>
    </row>
    <row r="3428" spans="1:127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4"/>
      <c r="DR3428" s="1"/>
      <c r="DS3428" s="1"/>
      <c r="DT3428" s="1"/>
      <c r="DU3428" s="1"/>
      <c r="DV3428" s="1"/>
      <c r="DW3428" s="1"/>
    </row>
    <row r="3429" spans="1:127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4"/>
      <c r="DR3429" s="1"/>
      <c r="DS3429" s="1"/>
      <c r="DT3429" s="1"/>
      <c r="DU3429" s="1"/>
      <c r="DV3429" s="1"/>
      <c r="DW3429" s="1"/>
    </row>
    <row r="3430" spans="1:127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4"/>
      <c r="DR3430" s="1"/>
      <c r="DS3430" s="1"/>
      <c r="DT3430" s="1"/>
      <c r="DU3430" s="1"/>
      <c r="DV3430" s="1"/>
      <c r="DW3430" s="1"/>
    </row>
    <row r="3431" spans="1:127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4"/>
      <c r="DR3431" s="1"/>
      <c r="DS3431" s="1"/>
      <c r="DT3431" s="1"/>
      <c r="DU3431" s="1"/>
      <c r="DV3431" s="1"/>
      <c r="DW3431" s="1"/>
    </row>
    <row r="3432" spans="1:127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4"/>
      <c r="DR3432" s="1"/>
      <c r="DS3432" s="1"/>
      <c r="DT3432" s="1"/>
      <c r="DU3432" s="1"/>
      <c r="DV3432" s="1"/>
      <c r="DW3432" s="1"/>
    </row>
    <row r="3433" spans="1:127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4"/>
      <c r="DR3433" s="1"/>
      <c r="DS3433" s="1"/>
      <c r="DT3433" s="1"/>
      <c r="DU3433" s="1"/>
      <c r="DV3433" s="1"/>
      <c r="DW3433" s="1"/>
    </row>
    <row r="3434" spans="1:127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4"/>
      <c r="DR3434" s="1"/>
      <c r="DS3434" s="1"/>
      <c r="DT3434" s="1"/>
      <c r="DU3434" s="1"/>
      <c r="DV3434" s="1"/>
      <c r="DW3434" s="1"/>
    </row>
    <row r="3435" spans="1:127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4"/>
      <c r="DR3435" s="1"/>
      <c r="DS3435" s="1"/>
      <c r="DT3435" s="1"/>
      <c r="DU3435" s="1"/>
      <c r="DV3435" s="1"/>
      <c r="DW3435" s="1"/>
    </row>
    <row r="3436" spans="1:127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4"/>
      <c r="DR3436" s="1"/>
      <c r="DS3436" s="1"/>
      <c r="DT3436" s="1"/>
      <c r="DU3436" s="1"/>
      <c r="DV3436" s="1"/>
      <c r="DW3436" s="1"/>
    </row>
    <row r="3437" spans="1:127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4"/>
      <c r="DR3437" s="1"/>
      <c r="DS3437" s="1"/>
      <c r="DT3437" s="1"/>
      <c r="DU3437" s="1"/>
      <c r="DV3437" s="1"/>
      <c r="DW3437" s="1"/>
    </row>
    <row r="3438" spans="1:127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4"/>
      <c r="DR3438" s="1"/>
      <c r="DS3438" s="1"/>
      <c r="DT3438" s="1"/>
      <c r="DU3438" s="1"/>
      <c r="DV3438" s="1"/>
      <c r="DW3438" s="1"/>
    </row>
    <row r="3439" spans="1:127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4"/>
      <c r="DR3439" s="1"/>
      <c r="DS3439" s="1"/>
      <c r="DT3439" s="1"/>
      <c r="DU3439" s="1"/>
      <c r="DV3439" s="1"/>
      <c r="DW3439" s="1"/>
    </row>
    <row r="3440" spans="1:127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4"/>
      <c r="DR3440" s="1"/>
      <c r="DS3440" s="1"/>
      <c r="DT3440" s="1"/>
      <c r="DU3440" s="1"/>
      <c r="DV3440" s="1"/>
      <c r="DW3440" s="1"/>
    </row>
    <row r="3441" spans="1:127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4"/>
      <c r="DR3441" s="1"/>
      <c r="DS3441" s="1"/>
      <c r="DT3441" s="1"/>
      <c r="DU3441" s="1"/>
      <c r="DV3441" s="1"/>
      <c r="DW3441" s="1"/>
    </row>
    <row r="3442" spans="1:127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4"/>
      <c r="DR3442" s="1"/>
      <c r="DS3442" s="1"/>
      <c r="DT3442" s="1"/>
      <c r="DU3442" s="1"/>
      <c r="DV3442" s="1"/>
      <c r="DW3442" s="1"/>
    </row>
    <row r="3443" spans="1:127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4"/>
      <c r="DR3443" s="1"/>
      <c r="DS3443" s="1"/>
      <c r="DT3443" s="1"/>
      <c r="DU3443" s="1"/>
      <c r="DV3443" s="1"/>
      <c r="DW3443" s="1"/>
    </row>
    <row r="3444" spans="1:127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4"/>
      <c r="DR3444" s="1"/>
      <c r="DS3444" s="1"/>
      <c r="DT3444" s="1"/>
      <c r="DU3444" s="1"/>
      <c r="DV3444" s="1"/>
      <c r="DW3444" s="1"/>
    </row>
    <row r="3445" spans="1:127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4"/>
      <c r="DR3445" s="1"/>
      <c r="DS3445" s="1"/>
      <c r="DT3445" s="1"/>
      <c r="DU3445" s="1"/>
      <c r="DV3445" s="1"/>
      <c r="DW3445" s="1"/>
    </row>
    <row r="3446" spans="1:127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4"/>
      <c r="DR3446" s="1"/>
      <c r="DS3446" s="1"/>
      <c r="DT3446" s="1"/>
      <c r="DU3446" s="1"/>
      <c r="DV3446" s="1"/>
      <c r="DW3446" s="1"/>
    </row>
    <row r="3447" spans="1:127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4"/>
      <c r="DR3447" s="1"/>
      <c r="DS3447" s="1"/>
      <c r="DT3447" s="1"/>
      <c r="DU3447" s="1"/>
      <c r="DV3447" s="1"/>
      <c r="DW3447" s="1"/>
    </row>
    <row r="3448" spans="1:127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4"/>
      <c r="DR3448" s="1"/>
      <c r="DS3448" s="1"/>
      <c r="DT3448" s="1"/>
      <c r="DU3448" s="1"/>
      <c r="DV3448" s="1"/>
      <c r="DW3448" s="1"/>
    </row>
    <row r="3449" spans="1:127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4"/>
      <c r="DR3449" s="1"/>
      <c r="DS3449" s="1"/>
      <c r="DT3449" s="1"/>
      <c r="DU3449" s="1"/>
      <c r="DV3449" s="1"/>
      <c r="DW3449" s="1"/>
    </row>
    <row r="3450" spans="1:127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4"/>
      <c r="DR3450" s="1"/>
      <c r="DS3450" s="1"/>
      <c r="DT3450" s="1"/>
      <c r="DU3450" s="1"/>
      <c r="DV3450" s="1"/>
      <c r="DW3450" s="1"/>
    </row>
    <row r="3451" spans="1:127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4"/>
      <c r="DR3451" s="1"/>
      <c r="DS3451" s="1"/>
      <c r="DT3451" s="1"/>
      <c r="DU3451" s="1"/>
      <c r="DV3451" s="1"/>
      <c r="DW3451" s="1"/>
    </row>
    <row r="3452" spans="1:127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4"/>
      <c r="DR3452" s="1"/>
      <c r="DS3452" s="1"/>
      <c r="DT3452" s="1"/>
      <c r="DU3452" s="1"/>
      <c r="DV3452" s="1"/>
      <c r="DW3452" s="1"/>
    </row>
    <row r="3453" spans="1:127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4"/>
      <c r="DR3453" s="1"/>
      <c r="DS3453" s="1"/>
      <c r="DT3453" s="1"/>
      <c r="DU3453" s="1"/>
      <c r="DV3453" s="1"/>
      <c r="DW3453" s="1"/>
    </row>
    <row r="3454" spans="1:127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4"/>
      <c r="DR3454" s="1"/>
      <c r="DS3454" s="1"/>
      <c r="DT3454" s="1"/>
      <c r="DU3454" s="1"/>
      <c r="DV3454" s="1"/>
      <c r="DW3454" s="1"/>
    </row>
    <row r="3455" spans="1:127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4"/>
      <c r="DR3455" s="1"/>
      <c r="DS3455" s="1"/>
      <c r="DT3455" s="1"/>
      <c r="DU3455" s="1"/>
      <c r="DV3455" s="1"/>
      <c r="DW3455" s="1"/>
    </row>
    <row r="3456" spans="1:127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4"/>
      <c r="DR3456" s="1"/>
      <c r="DS3456" s="1"/>
      <c r="DT3456" s="1"/>
      <c r="DU3456" s="1"/>
      <c r="DV3456" s="1"/>
      <c r="DW3456" s="1"/>
    </row>
    <row r="3457" spans="1:127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4"/>
      <c r="DR3457" s="1"/>
      <c r="DS3457" s="1"/>
      <c r="DT3457" s="1"/>
      <c r="DU3457" s="1"/>
      <c r="DV3457" s="1"/>
      <c r="DW3457" s="1"/>
    </row>
    <row r="3458" spans="1:127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4"/>
      <c r="DR3458" s="1"/>
      <c r="DS3458" s="1"/>
      <c r="DT3458" s="1"/>
      <c r="DU3458" s="1"/>
      <c r="DV3458" s="1"/>
      <c r="DW3458" s="1"/>
    </row>
    <row r="3459" spans="1:127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4"/>
      <c r="DR3459" s="1"/>
      <c r="DS3459" s="1"/>
      <c r="DT3459" s="1"/>
      <c r="DU3459" s="1"/>
      <c r="DV3459" s="1"/>
      <c r="DW3459" s="1"/>
    </row>
    <row r="3460" spans="1:127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4"/>
      <c r="DR3460" s="1"/>
      <c r="DS3460" s="1"/>
      <c r="DT3460" s="1"/>
      <c r="DU3460" s="1"/>
      <c r="DV3460" s="1"/>
      <c r="DW3460" s="1"/>
    </row>
    <row r="3461" spans="1:127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4"/>
      <c r="DR3461" s="1"/>
      <c r="DS3461" s="1"/>
      <c r="DT3461" s="1"/>
      <c r="DU3461" s="1"/>
      <c r="DV3461" s="1"/>
      <c r="DW3461" s="1"/>
    </row>
    <row r="3462" spans="1:127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4"/>
      <c r="DR3462" s="1"/>
      <c r="DS3462" s="1"/>
      <c r="DT3462" s="1"/>
      <c r="DU3462" s="1"/>
      <c r="DV3462" s="1"/>
      <c r="DW3462" s="1"/>
    </row>
    <row r="3463" spans="1:127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4"/>
      <c r="DR3463" s="1"/>
      <c r="DS3463" s="1"/>
      <c r="DT3463" s="1"/>
      <c r="DU3463" s="1"/>
      <c r="DV3463" s="1"/>
      <c r="DW3463" s="1"/>
    </row>
    <row r="3464" spans="1:127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4"/>
      <c r="DR3464" s="1"/>
      <c r="DS3464" s="1"/>
      <c r="DT3464" s="1"/>
      <c r="DU3464" s="1"/>
      <c r="DV3464" s="1"/>
      <c r="DW3464" s="1"/>
    </row>
    <row r="3465" spans="1:127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4"/>
      <c r="DR3465" s="1"/>
      <c r="DS3465" s="1"/>
      <c r="DT3465" s="1"/>
      <c r="DU3465" s="1"/>
      <c r="DV3465" s="1"/>
      <c r="DW3465" s="1"/>
    </row>
    <row r="3466" spans="1:127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4"/>
      <c r="DR3466" s="1"/>
      <c r="DS3466" s="1"/>
      <c r="DT3466" s="1"/>
      <c r="DU3466" s="1"/>
      <c r="DV3466" s="1"/>
      <c r="DW3466" s="1"/>
    </row>
    <row r="3467" spans="1:127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4"/>
      <c r="DR3467" s="1"/>
      <c r="DS3467" s="1"/>
      <c r="DT3467" s="1"/>
      <c r="DU3467" s="1"/>
      <c r="DV3467" s="1"/>
      <c r="DW3467" s="1"/>
    </row>
    <row r="3468" spans="1:127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4"/>
      <c r="DR3468" s="1"/>
      <c r="DS3468" s="1"/>
      <c r="DT3468" s="1"/>
      <c r="DU3468" s="1"/>
      <c r="DV3468" s="1"/>
      <c r="DW3468" s="1"/>
    </row>
    <row r="3469" spans="1:127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4"/>
      <c r="DR3469" s="1"/>
      <c r="DS3469" s="1"/>
      <c r="DT3469" s="1"/>
      <c r="DU3469" s="1"/>
      <c r="DV3469" s="1"/>
      <c r="DW3469" s="1"/>
    </row>
    <row r="3470" spans="1:127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4"/>
      <c r="DR3470" s="1"/>
      <c r="DS3470" s="1"/>
      <c r="DT3470" s="1"/>
      <c r="DU3470" s="1"/>
      <c r="DV3470" s="1"/>
      <c r="DW3470" s="1"/>
    </row>
    <row r="3471" spans="1:127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4"/>
      <c r="DR3471" s="1"/>
      <c r="DS3471" s="1"/>
      <c r="DT3471" s="1"/>
      <c r="DU3471" s="1"/>
      <c r="DV3471" s="1"/>
      <c r="DW3471" s="1"/>
    </row>
    <row r="3472" spans="1:127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4"/>
      <c r="DR3472" s="1"/>
      <c r="DS3472" s="1"/>
      <c r="DT3472" s="1"/>
      <c r="DU3472" s="1"/>
      <c r="DV3472" s="1"/>
      <c r="DW3472" s="1"/>
    </row>
    <row r="3473" spans="1:127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4"/>
      <c r="DR3473" s="1"/>
      <c r="DS3473" s="1"/>
      <c r="DT3473" s="1"/>
      <c r="DU3473" s="1"/>
      <c r="DV3473" s="1"/>
      <c r="DW3473" s="1"/>
    </row>
    <row r="3474" spans="1:127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4"/>
      <c r="DR3474" s="1"/>
      <c r="DS3474" s="1"/>
      <c r="DT3474" s="1"/>
      <c r="DU3474" s="1"/>
      <c r="DV3474" s="1"/>
      <c r="DW3474" s="1"/>
    </row>
    <row r="3475" spans="1:127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4"/>
      <c r="DR3475" s="1"/>
      <c r="DS3475" s="1"/>
      <c r="DT3475" s="1"/>
      <c r="DU3475" s="1"/>
      <c r="DV3475" s="1"/>
      <c r="DW3475" s="1"/>
    </row>
    <row r="3476" spans="1:127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4"/>
      <c r="DR3476" s="1"/>
      <c r="DS3476" s="1"/>
      <c r="DT3476" s="1"/>
      <c r="DU3476" s="1"/>
      <c r="DV3476" s="1"/>
      <c r="DW3476" s="1"/>
    </row>
    <row r="3477" spans="1:127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4"/>
      <c r="DR3477" s="1"/>
      <c r="DS3477" s="1"/>
      <c r="DT3477" s="1"/>
      <c r="DU3477" s="1"/>
      <c r="DV3477" s="1"/>
      <c r="DW3477" s="1"/>
    </row>
    <row r="3478" spans="1:127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4"/>
      <c r="DR3478" s="1"/>
      <c r="DS3478" s="1"/>
      <c r="DT3478" s="1"/>
      <c r="DU3478" s="1"/>
      <c r="DV3478" s="1"/>
      <c r="DW3478" s="1"/>
    </row>
    <row r="3479" spans="1:127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4"/>
      <c r="DR3479" s="1"/>
      <c r="DS3479" s="1"/>
      <c r="DT3479" s="1"/>
      <c r="DU3479" s="1"/>
      <c r="DV3479" s="1"/>
      <c r="DW3479" s="1"/>
    </row>
    <row r="3480" spans="1:127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4"/>
      <c r="DR3480" s="1"/>
      <c r="DS3480" s="1"/>
      <c r="DT3480" s="1"/>
      <c r="DU3480" s="1"/>
      <c r="DV3480" s="1"/>
      <c r="DW3480" s="1"/>
    </row>
    <row r="3481" spans="1:127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4"/>
      <c r="DR3481" s="1"/>
      <c r="DS3481" s="1"/>
      <c r="DT3481" s="1"/>
      <c r="DU3481" s="1"/>
      <c r="DV3481" s="1"/>
      <c r="DW3481" s="1"/>
    </row>
    <row r="3482" spans="1:127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4"/>
      <c r="DR3482" s="1"/>
      <c r="DS3482" s="1"/>
      <c r="DT3482" s="1"/>
      <c r="DU3482" s="1"/>
      <c r="DV3482" s="1"/>
      <c r="DW3482" s="1"/>
    </row>
    <row r="3483" spans="1:127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4"/>
      <c r="DR3483" s="1"/>
      <c r="DS3483" s="1"/>
      <c r="DT3483" s="1"/>
      <c r="DU3483" s="1"/>
      <c r="DV3483" s="1"/>
      <c r="DW3483" s="1"/>
    </row>
    <row r="3484" spans="1:127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4"/>
      <c r="DR3484" s="1"/>
      <c r="DS3484" s="1"/>
      <c r="DT3484" s="1"/>
      <c r="DU3484" s="1"/>
      <c r="DV3484" s="1"/>
      <c r="DW3484" s="1"/>
    </row>
    <row r="3485" spans="1:127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4"/>
      <c r="DR3485" s="1"/>
      <c r="DS3485" s="1"/>
      <c r="DT3485" s="1"/>
      <c r="DU3485" s="1"/>
      <c r="DV3485" s="1"/>
      <c r="DW3485" s="1"/>
    </row>
    <row r="3486" spans="1:127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4"/>
      <c r="DR3486" s="1"/>
      <c r="DS3486" s="1"/>
      <c r="DT3486" s="1"/>
      <c r="DU3486" s="1"/>
      <c r="DV3486" s="1"/>
      <c r="DW3486" s="1"/>
    </row>
    <row r="3487" spans="1:127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4"/>
      <c r="DR3487" s="1"/>
      <c r="DS3487" s="1"/>
      <c r="DT3487" s="1"/>
      <c r="DU3487" s="1"/>
      <c r="DV3487" s="1"/>
      <c r="DW3487" s="1"/>
    </row>
    <row r="3488" spans="1:127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4"/>
      <c r="DR3488" s="1"/>
      <c r="DS3488" s="1"/>
      <c r="DT3488" s="1"/>
      <c r="DU3488" s="1"/>
      <c r="DV3488" s="1"/>
      <c r="DW3488" s="1"/>
    </row>
    <row r="3489" spans="1:127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4"/>
      <c r="DR3489" s="1"/>
      <c r="DS3489" s="1"/>
      <c r="DT3489" s="1"/>
      <c r="DU3489" s="1"/>
      <c r="DV3489" s="1"/>
      <c r="DW3489" s="1"/>
    </row>
    <row r="3490" spans="1:127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4"/>
      <c r="DR3490" s="1"/>
      <c r="DS3490" s="1"/>
      <c r="DT3490" s="1"/>
      <c r="DU3490" s="1"/>
      <c r="DV3490" s="1"/>
      <c r="DW3490" s="1"/>
    </row>
    <row r="3491" spans="1:127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4"/>
      <c r="DR3491" s="1"/>
      <c r="DS3491" s="1"/>
      <c r="DT3491" s="1"/>
      <c r="DU3491" s="1"/>
      <c r="DV3491" s="1"/>
      <c r="DW3491" s="1"/>
    </row>
    <row r="3492" spans="1:127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4"/>
      <c r="DR3492" s="1"/>
      <c r="DS3492" s="1"/>
      <c r="DT3492" s="1"/>
      <c r="DU3492" s="1"/>
      <c r="DV3492" s="1"/>
      <c r="DW3492" s="1"/>
    </row>
    <row r="3493" spans="1:127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4"/>
      <c r="DR3493" s="1"/>
      <c r="DS3493" s="1"/>
      <c r="DT3493" s="1"/>
      <c r="DU3493" s="1"/>
      <c r="DV3493" s="1"/>
      <c r="DW3493" s="1"/>
    </row>
    <row r="3494" spans="1:127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4"/>
      <c r="DR3494" s="1"/>
      <c r="DS3494" s="1"/>
      <c r="DT3494" s="1"/>
      <c r="DU3494" s="1"/>
      <c r="DV3494" s="1"/>
      <c r="DW3494" s="1"/>
    </row>
    <row r="3495" spans="1:127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4"/>
      <c r="DR3495" s="1"/>
      <c r="DS3495" s="1"/>
      <c r="DT3495" s="1"/>
      <c r="DU3495" s="1"/>
      <c r="DV3495" s="1"/>
      <c r="DW3495" s="1"/>
    </row>
    <row r="3496" spans="1:127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4"/>
      <c r="DR3496" s="1"/>
      <c r="DS3496" s="1"/>
      <c r="DT3496" s="1"/>
      <c r="DU3496" s="1"/>
      <c r="DV3496" s="1"/>
      <c r="DW3496" s="1"/>
    </row>
    <row r="3497" spans="1:127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4"/>
      <c r="DR3497" s="1"/>
      <c r="DS3497" s="1"/>
      <c r="DT3497" s="1"/>
      <c r="DU3497" s="1"/>
      <c r="DV3497" s="1"/>
      <c r="DW3497" s="1"/>
    </row>
    <row r="3498" spans="1:127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4"/>
      <c r="DR3498" s="1"/>
      <c r="DS3498" s="1"/>
      <c r="DT3498" s="1"/>
      <c r="DU3498" s="1"/>
      <c r="DV3498" s="1"/>
      <c r="DW3498" s="1"/>
    </row>
    <row r="3499" spans="1:127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4"/>
      <c r="DR3499" s="1"/>
      <c r="DS3499" s="1"/>
      <c r="DT3499" s="1"/>
      <c r="DU3499" s="1"/>
      <c r="DV3499" s="1"/>
      <c r="DW3499" s="1"/>
    </row>
    <row r="3500" spans="1:127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4"/>
      <c r="DR3500" s="1"/>
      <c r="DS3500" s="1"/>
      <c r="DT3500" s="1"/>
      <c r="DU3500" s="1"/>
      <c r="DV3500" s="1"/>
      <c r="DW3500" s="1"/>
    </row>
    <row r="3501" spans="1:127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4"/>
      <c r="DR3501" s="1"/>
      <c r="DS3501" s="1"/>
      <c r="DT3501" s="1"/>
      <c r="DU3501" s="1"/>
      <c r="DV3501" s="1"/>
      <c r="DW3501" s="1"/>
    </row>
    <row r="3502" spans="1:127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4"/>
      <c r="DR3502" s="1"/>
      <c r="DS3502" s="1"/>
      <c r="DT3502" s="1"/>
      <c r="DU3502" s="1"/>
      <c r="DV3502" s="1"/>
      <c r="DW3502" s="1"/>
    </row>
    <row r="3503" spans="1:127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4"/>
      <c r="DR3503" s="1"/>
      <c r="DS3503" s="1"/>
      <c r="DT3503" s="1"/>
      <c r="DU3503" s="1"/>
      <c r="DV3503" s="1"/>
      <c r="DW3503" s="1"/>
    </row>
    <row r="3504" spans="1:127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4"/>
      <c r="DR3504" s="1"/>
      <c r="DS3504" s="1"/>
      <c r="DT3504" s="1"/>
      <c r="DU3504" s="1"/>
      <c r="DV3504" s="1"/>
      <c r="DW3504" s="1"/>
    </row>
    <row r="3505" spans="1:127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4"/>
      <c r="DR3505" s="1"/>
      <c r="DS3505" s="1"/>
      <c r="DT3505" s="1"/>
      <c r="DU3505" s="1"/>
      <c r="DV3505" s="1"/>
      <c r="DW3505" s="1"/>
    </row>
    <row r="3506" spans="1:127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4"/>
      <c r="DR3506" s="1"/>
      <c r="DS3506" s="1"/>
      <c r="DT3506" s="1"/>
      <c r="DU3506" s="1"/>
      <c r="DV3506" s="1"/>
      <c r="DW3506" s="1"/>
    </row>
    <row r="3507" spans="1:127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4"/>
      <c r="DR3507" s="1"/>
      <c r="DS3507" s="1"/>
      <c r="DT3507" s="1"/>
      <c r="DU3507" s="1"/>
      <c r="DV3507" s="1"/>
      <c r="DW3507" s="1"/>
    </row>
    <row r="3508" spans="1:127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4"/>
      <c r="DR3508" s="1"/>
      <c r="DS3508" s="1"/>
      <c r="DT3508" s="1"/>
      <c r="DU3508" s="1"/>
      <c r="DV3508" s="1"/>
      <c r="DW3508" s="1"/>
    </row>
    <row r="3509" spans="1:127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4"/>
      <c r="DR3509" s="1"/>
      <c r="DS3509" s="1"/>
      <c r="DT3509" s="1"/>
      <c r="DU3509" s="1"/>
      <c r="DV3509" s="1"/>
      <c r="DW3509" s="1"/>
    </row>
    <row r="3510" spans="1:127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4"/>
      <c r="DR3510" s="1"/>
      <c r="DS3510" s="1"/>
      <c r="DT3510" s="1"/>
      <c r="DU3510" s="1"/>
      <c r="DV3510" s="1"/>
      <c r="DW3510" s="1"/>
    </row>
    <row r="3511" spans="1:127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4"/>
      <c r="DR3511" s="1"/>
      <c r="DS3511" s="1"/>
      <c r="DT3511" s="1"/>
      <c r="DU3511" s="1"/>
      <c r="DV3511" s="1"/>
      <c r="DW3511" s="1"/>
    </row>
    <row r="3512" spans="1:127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4"/>
      <c r="DR3512" s="1"/>
      <c r="DS3512" s="1"/>
      <c r="DT3512" s="1"/>
      <c r="DU3512" s="1"/>
      <c r="DV3512" s="1"/>
      <c r="DW3512" s="1"/>
    </row>
    <row r="3513" spans="1:127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4"/>
      <c r="DR3513" s="1"/>
      <c r="DS3513" s="1"/>
      <c r="DT3513" s="1"/>
      <c r="DU3513" s="1"/>
      <c r="DV3513" s="1"/>
      <c r="DW3513" s="1"/>
    </row>
    <row r="3514" spans="1:127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4"/>
      <c r="DR3514" s="1"/>
      <c r="DS3514" s="1"/>
      <c r="DT3514" s="1"/>
      <c r="DU3514" s="1"/>
      <c r="DV3514" s="1"/>
      <c r="DW3514" s="1"/>
    </row>
    <row r="3515" spans="1:127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4"/>
      <c r="DR3515" s="1"/>
      <c r="DS3515" s="1"/>
      <c r="DT3515" s="1"/>
      <c r="DU3515" s="1"/>
      <c r="DV3515" s="1"/>
      <c r="DW3515" s="1"/>
    </row>
    <row r="3516" spans="1:127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4"/>
      <c r="DR3516" s="1"/>
      <c r="DS3516" s="1"/>
      <c r="DT3516" s="1"/>
      <c r="DU3516" s="1"/>
      <c r="DV3516" s="1"/>
      <c r="DW3516" s="1"/>
    </row>
    <row r="3517" spans="1:127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4"/>
      <c r="DR3517" s="1"/>
      <c r="DS3517" s="1"/>
      <c r="DT3517" s="1"/>
      <c r="DU3517" s="1"/>
      <c r="DV3517" s="1"/>
      <c r="DW3517" s="1"/>
    </row>
    <row r="3518" spans="1:127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4"/>
      <c r="DR3518" s="1"/>
      <c r="DS3518" s="1"/>
      <c r="DT3518" s="1"/>
      <c r="DU3518" s="1"/>
      <c r="DV3518" s="1"/>
      <c r="DW3518" s="1"/>
    </row>
    <row r="3519" spans="1:127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4"/>
      <c r="DR3519" s="1"/>
      <c r="DS3519" s="1"/>
      <c r="DT3519" s="1"/>
      <c r="DU3519" s="1"/>
      <c r="DV3519" s="1"/>
      <c r="DW3519" s="1"/>
    </row>
    <row r="3520" spans="1:127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4"/>
      <c r="DR3520" s="1"/>
      <c r="DS3520" s="1"/>
      <c r="DT3520" s="1"/>
      <c r="DU3520" s="1"/>
      <c r="DV3520" s="1"/>
      <c r="DW3520" s="1"/>
    </row>
    <row r="3521" spans="1:127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4"/>
      <c r="DR3521" s="1"/>
      <c r="DS3521" s="1"/>
      <c r="DT3521" s="1"/>
      <c r="DU3521" s="1"/>
      <c r="DV3521" s="1"/>
      <c r="DW3521" s="1"/>
    </row>
    <row r="3522" spans="1:127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4"/>
      <c r="DR3522" s="1"/>
      <c r="DS3522" s="1"/>
      <c r="DT3522" s="1"/>
      <c r="DU3522" s="1"/>
      <c r="DV3522" s="1"/>
      <c r="DW3522" s="1"/>
    </row>
    <row r="3523" spans="1:127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4"/>
      <c r="DR3523" s="1"/>
      <c r="DS3523" s="1"/>
      <c r="DT3523" s="1"/>
      <c r="DU3523" s="1"/>
      <c r="DV3523" s="1"/>
      <c r="DW3523" s="1"/>
    </row>
    <row r="3524" spans="1:127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4"/>
      <c r="DR3524" s="1"/>
      <c r="DS3524" s="1"/>
      <c r="DT3524" s="1"/>
      <c r="DU3524" s="1"/>
      <c r="DV3524" s="1"/>
      <c r="DW3524" s="1"/>
    </row>
    <row r="3525" spans="1:127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4"/>
      <c r="DR3525" s="1"/>
      <c r="DS3525" s="1"/>
      <c r="DT3525" s="1"/>
      <c r="DU3525" s="1"/>
      <c r="DV3525" s="1"/>
      <c r="DW3525" s="1"/>
    </row>
    <row r="3526" spans="1:127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4"/>
      <c r="DR3526" s="1"/>
      <c r="DS3526" s="1"/>
      <c r="DT3526" s="1"/>
      <c r="DU3526" s="1"/>
      <c r="DV3526" s="1"/>
      <c r="DW3526" s="1"/>
    </row>
    <row r="3527" spans="1:127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4"/>
      <c r="DR3527" s="1"/>
      <c r="DS3527" s="1"/>
      <c r="DT3527" s="1"/>
      <c r="DU3527" s="1"/>
      <c r="DV3527" s="1"/>
      <c r="DW3527" s="1"/>
    </row>
    <row r="3528" spans="1:127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4"/>
      <c r="DR3528" s="1"/>
      <c r="DS3528" s="1"/>
      <c r="DT3528" s="1"/>
      <c r="DU3528" s="1"/>
      <c r="DV3528" s="1"/>
      <c r="DW3528" s="1"/>
    </row>
    <row r="3529" spans="1:127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4"/>
      <c r="DR3529" s="1"/>
      <c r="DS3529" s="1"/>
      <c r="DT3529" s="1"/>
      <c r="DU3529" s="1"/>
      <c r="DV3529" s="1"/>
      <c r="DW3529" s="1"/>
    </row>
    <row r="3530" spans="1:127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4"/>
      <c r="DR3530" s="1"/>
      <c r="DS3530" s="1"/>
      <c r="DT3530" s="1"/>
      <c r="DU3530" s="1"/>
      <c r="DV3530" s="1"/>
      <c r="DW3530" s="1"/>
    </row>
    <row r="3531" spans="1:127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4"/>
      <c r="DR3531" s="1"/>
      <c r="DS3531" s="1"/>
      <c r="DT3531" s="1"/>
      <c r="DU3531" s="1"/>
      <c r="DV3531" s="1"/>
      <c r="DW3531" s="1"/>
    </row>
    <row r="3532" spans="1:127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4"/>
      <c r="DR3532" s="1"/>
      <c r="DS3532" s="1"/>
      <c r="DT3532" s="1"/>
      <c r="DU3532" s="1"/>
      <c r="DV3532" s="1"/>
      <c r="DW3532" s="1"/>
    </row>
    <row r="3533" spans="1:127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4"/>
      <c r="DR3533" s="1"/>
      <c r="DS3533" s="1"/>
      <c r="DT3533" s="1"/>
      <c r="DU3533" s="1"/>
      <c r="DV3533" s="1"/>
      <c r="DW3533" s="1"/>
    </row>
    <row r="3534" spans="1:127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4"/>
      <c r="DR3534" s="1"/>
      <c r="DS3534" s="1"/>
      <c r="DT3534" s="1"/>
      <c r="DU3534" s="1"/>
      <c r="DV3534" s="1"/>
      <c r="DW3534" s="1"/>
    </row>
    <row r="3535" spans="1:127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4"/>
      <c r="DR3535" s="1"/>
      <c r="DS3535" s="1"/>
      <c r="DT3535" s="1"/>
      <c r="DU3535" s="1"/>
      <c r="DV3535" s="1"/>
      <c r="DW3535" s="1"/>
    </row>
    <row r="3536" spans="1:127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4"/>
      <c r="DR3536" s="1"/>
      <c r="DS3536" s="1"/>
      <c r="DT3536" s="1"/>
      <c r="DU3536" s="1"/>
      <c r="DV3536" s="1"/>
      <c r="DW3536" s="1"/>
    </row>
    <row r="3537" spans="1:127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4"/>
      <c r="DR3537" s="1"/>
      <c r="DS3537" s="1"/>
      <c r="DT3537" s="1"/>
      <c r="DU3537" s="1"/>
      <c r="DV3537" s="1"/>
      <c r="DW3537" s="1"/>
    </row>
    <row r="3538" spans="1:127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4"/>
      <c r="DR3538" s="1"/>
      <c r="DS3538" s="1"/>
      <c r="DT3538" s="1"/>
      <c r="DU3538" s="1"/>
      <c r="DV3538" s="1"/>
      <c r="DW3538" s="1"/>
    </row>
    <row r="3539" spans="1:127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4"/>
      <c r="DR3539" s="1"/>
      <c r="DS3539" s="1"/>
      <c r="DT3539" s="1"/>
      <c r="DU3539" s="1"/>
      <c r="DV3539" s="1"/>
      <c r="DW3539" s="1"/>
    </row>
    <row r="3540" spans="1:127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4"/>
      <c r="DR3540" s="1"/>
      <c r="DS3540" s="1"/>
      <c r="DT3540" s="1"/>
      <c r="DU3540" s="1"/>
      <c r="DV3540" s="1"/>
      <c r="DW3540" s="1"/>
    </row>
    <row r="3541" spans="1:127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4"/>
      <c r="DR3541" s="1"/>
      <c r="DS3541" s="1"/>
      <c r="DT3541" s="1"/>
      <c r="DU3541" s="1"/>
      <c r="DV3541" s="1"/>
      <c r="DW3541" s="1"/>
    </row>
    <row r="3542" spans="1:127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4"/>
      <c r="DR3542" s="1"/>
      <c r="DS3542" s="1"/>
      <c r="DT3542" s="1"/>
      <c r="DU3542" s="1"/>
      <c r="DV3542" s="1"/>
      <c r="DW3542" s="1"/>
    </row>
    <row r="3543" spans="1:127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4"/>
      <c r="DR3543" s="1"/>
      <c r="DS3543" s="1"/>
      <c r="DT3543" s="1"/>
      <c r="DU3543" s="1"/>
      <c r="DV3543" s="1"/>
      <c r="DW3543" s="1"/>
    </row>
    <row r="3544" spans="1:127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4"/>
      <c r="DR3544" s="1"/>
      <c r="DS3544" s="1"/>
      <c r="DT3544" s="1"/>
      <c r="DU3544" s="1"/>
      <c r="DV3544" s="1"/>
      <c r="DW3544" s="1"/>
    </row>
    <row r="3545" spans="1:127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4"/>
      <c r="DR3545" s="1"/>
      <c r="DS3545" s="1"/>
      <c r="DT3545" s="1"/>
      <c r="DU3545" s="1"/>
      <c r="DV3545" s="1"/>
      <c r="DW3545" s="1"/>
    </row>
    <row r="3546" spans="1:127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4"/>
      <c r="DR3546" s="1"/>
      <c r="DS3546" s="1"/>
      <c r="DT3546" s="1"/>
      <c r="DU3546" s="1"/>
      <c r="DV3546" s="1"/>
      <c r="DW3546" s="1"/>
    </row>
    <row r="3547" spans="1:127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4"/>
      <c r="DR3547" s="1"/>
      <c r="DS3547" s="1"/>
      <c r="DT3547" s="1"/>
      <c r="DU3547" s="1"/>
      <c r="DV3547" s="1"/>
      <c r="DW3547" s="1"/>
    </row>
    <row r="3548" spans="1:127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4"/>
      <c r="DR3548" s="1"/>
      <c r="DS3548" s="1"/>
      <c r="DT3548" s="1"/>
      <c r="DU3548" s="1"/>
      <c r="DV3548" s="1"/>
      <c r="DW3548" s="1"/>
    </row>
    <row r="3549" spans="1:127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4"/>
      <c r="DR3549" s="1"/>
      <c r="DS3549" s="1"/>
      <c r="DT3549" s="1"/>
      <c r="DU3549" s="1"/>
      <c r="DV3549" s="1"/>
      <c r="DW3549" s="1"/>
    </row>
    <row r="3550" spans="1:127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4"/>
      <c r="DR3550" s="1"/>
      <c r="DS3550" s="1"/>
      <c r="DT3550" s="1"/>
      <c r="DU3550" s="1"/>
      <c r="DV3550" s="1"/>
      <c r="DW3550" s="1"/>
    </row>
    <row r="3551" spans="1:127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4"/>
      <c r="DR3551" s="1"/>
      <c r="DS3551" s="1"/>
      <c r="DT3551" s="1"/>
      <c r="DU3551" s="1"/>
      <c r="DV3551" s="1"/>
      <c r="DW3551" s="1"/>
    </row>
    <row r="3552" spans="1:127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4"/>
      <c r="DR3552" s="1"/>
      <c r="DS3552" s="1"/>
      <c r="DT3552" s="1"/>
      <c r="DU3552" s="1"/>
      <c r="DV3552" s="1"/>
      <c r="DW3552" s="1"/>
    </row>
    <row r="3553" spans="1:127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4"/>
      <c r="DR3553" s="1"/>
      <c r="DS3553" s="1"/>
      <c r="DT3553" s="1"/>
      <c r="DU3553" s="1"/>
      <c r="DV3553" s="1"/>
      <c r="DW3553" s="1"/>
    </row>
    <row r="3554" spans="1:127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4"/>
      <c r="DR3554" s="1"/>
      <c r="DS3554" s="1"/>
      <c r="DT3554" s="1"/>
      <c r="DU3554" s="1"/>
      <c r="DV3554" s="1"/>
      <c r="DW3554" s="1"/>
    </row>
    <row r="3555" spans="1:127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4"/>
      <c r="DR3555" s="1"/>
      <c r="DS3555" s="1"/>
      <c r="DT3555" s="1"/>
      <c r="DU3555" s="1"/>
      <c r="DV3555" s="1"/>
      <c r="DW3555" s="1"/>
    </row>
    <row r="3556" spans="1:127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4"/>
      <c r="DR3556" s="1"/>
      <c r="DS3556" s="1"/>
      <c r="DT3556" s="1"/>
      <c r="DU3556" s="1"/>
      <c r="DV3556" s="1"/>
      <c r="DW3556" s="1"/>
    </row>
    <row r="3557" spans="1:127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4"/>
      <c r="DR3557" s="1"/>
      <c r="DS3557" s="1"/>
      <c r="DT3557" s="1"/>
      <c r="DU3557" s="1"/>
      <c r="DV3557" s="1"/>
      <c r="DW3557" s="1"/>
    </row>
    <row r="3558" spans="1:127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4"/>
      <c r="DR3558" s="1"/>
      <c r="DS3558" s="1"/>
      <c r="DT3558" s="1"/>
      <c r="DU3558" s="1"/>
      <c r="DV3558" s="1"/>
      <c r="DW3558" s="1"/>
    </row>
    <row r="3559" spans="1:127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4"/>
      <c r="DR3559" s="1"/>
      <c r="DS3559" s="1"/>
      <c r="DT3559" s="1"/>
      <c r="DU3559" s="1"/>
      <c r="DV3559" s="1"/>
      <c r="DW3559" s="1"/>
    </row>
    <row r="3560" spans="1:127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4"/>
      <c r="DR3560" s="1"/>
      <c r="DS3560" s="1"/>
      <c r="DT3560" s="1"/>
      <c r="DU3560" s="1"/>
      <c r="DV3560" s="1"/>
      <c r="DW3560" s="1"/>
    </row>
    <row r="3561" spans="1:127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4"/>
      <c r="DR3561" s="1"/>
      <c r="DS3561" s="1"/>
      <c r="DT3561" s="1"/>
      <c r="DU3561" s="1"/>
      <c r="DV3561" s="1"/>
      <c r="DW3561" s="1"/>
    </row>
    <row r="3562" spans="1:127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4"/>
      <c r="DR3562" s="1"/>
      <c r="DS3562" s="1"/>
      <c r="DT3562" s="1"/>
      <c r="DU3562" s="1"/>
      <c r="DV3562" s="1"/>
      <c r="DW3562" s="1"/>
    </row>
    <row r="3563" spans="1:127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4"/>
      <c r="DR3563" s="1"/>
      <c r="DS3563" s="1"/>
      <c r="DT3563" s="1"/>
      <c r="DU3563" s="1"/>
      <c r="DV3563" s="1"/>
      <c r="DW3563" s="1"/>
    </row>
    <row r="3564" spans="1:127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4"/>
      <c r="DR3564" s="1"/>
      <c r="DS3564" s="1"/>
      <c r="DT3564" s="1"/>
      <c r="DU3564" s="1"/>
      <c r="DV3564" s="1"/>
      <c r="DW3564" s="1"/>
    </row>
    <row r="3565" spans="1:127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4"/>
      <c r="DR3565" s="1"/>
      <c r="DS3565" s="1"/>
      <c r="DT3565" s="1"/>
      <c r="DU3565" s="1"/>
      <c r="DV3565" s="1"/>
      <c r="DW3565" s="1"/>
    </row>
    <row r="3566" spans="1:127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4"/>
      <c r="DR3566" s="1"/>
      <c r="DS3566" s="1"/>
      <c r="DT3566" s="1"/>
      <c r="DU3566" s="1"/>
      <c r="DV3566" s="1"/>
      <c r="DW3566" s="1"/>
    </row>
    <row r="3567" spans="1:127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4"/>
      <c r="DR3567" s="1"/>
      <c r="DS3567" s="1"/>
      <c r="DT3567" s="1"/>
      <c r="DU3567" s="1"/>
      <c r="DV3567" s="1"/>
      <c r="DW3567" s="1"/>
    </row>
    <row r="3568" spans="1:127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4"/>
      <c r="DR3568" s="1"/>
      <c r="DS3568" s="1"/>
      <c r="DT3568" s="1"/>
      <c r="DU3568" s="1"/>
      <c r="DV3568" s="1"/>
      <c r="DW3568" s="1"/>
    </row>
    <row r="3569" spans="1:127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4"/>
      <c r="DR3569" s="1"/>
      <c r="DS3569" s="1"/>
      <c r="DT3569" s="1"/>
      <c r="DU3569" s="1"/>
      <c r="DV3569" s="1"/>
      <c r="DW3569" s="1"/>
    </row>
    <row r="3570" spans="1:127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4"/>
      <c r="DR3570" s="1"/>
      <c r="DS3570" s="1"/>
      <c r="DT3570" s="1"/>
      <c r="DU3570" s="1"/>
      <c r="DV3570" s="1"/>
      <c r="DW3570" s="1"/>
    </row>
    <row r="3571" spans="1:127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4"/>
      <c r="DR3571" s="1"/>
      <c r="DS3571" s="1"/>
      <c r="DT3571" s="1"/>
      <c r="DU3571" s="1"/>
      <c r="DV3571" s="1"/>
      <c r="DW3571" s="1"/>
    </row>
    <row r="3572" spans="1:127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4"/>
      <c r="DR3572" s="1"/>
      <c r="DS3572" s="1"/>
      <c r="DT3572" s="1"/>
      <c r="DU3572" s="1"/>
      <c r="DV3572" s="1"/>
      <c r="DW3572" s="1"/>
    </row>
    <row r="3573" spans="1:127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4"/>
      <c r="DR3573" s="1"/>
      <c r="DS3573" s="1"/>
      <c r="DT3573" s="1"/>
      <c r="DU3573" s="1"/>
      <c r="DV3573" s="1"/>
      <c r="DW3573" s="1"/>
    </row>
    <row r="3574" spans="1:127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4"/>
      <c r="DR3574" s="1"/>
      <c r="DS3574" s="1"/>
      <c r="DT3574" s="1"/>
      <c r="DU3574" s="1"/>
      <c r="DV3574" s="1"/>
      <c r="DW3574" s="1"/>
    </row>
    <row r="3575" spans="1:127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4"/>
      <c r="DR3575" s="1"/>
      <c r="DS3575" s="1"/>
      <c r="DT3575" s="1"/>
      <c r="DU3575" s="1"/>
      <c r="DV3575" s="1"/>
      <c r="DW3575" s="1"/>
    </row>
    <row r="3576" spans="1:127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4"/>
      <c r="DR3576" s="1"/>
      <c r="DS3576" s="1"/>
      <c r="DT3576" s="1"/>
      <c r="DU3576" s="1"/>
      <c r="DV3576" s="1"/>
      <c r="DW3576" s="1"/>
    </row>
    <row r="3577" spans="1:127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4"/>
      <c r="DR3577" s="1"/>
      <c r="DS3577" s="1"/>
      <c r="DT3577" s="1"/>
      <c r="DU3577" s="1"/>
      <c r="DV3577" s="1"/>
      <c r="DW3577" s="1"/>
    </row>
    <row r="3578" spans="1:127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4"/>
      <c r="DR3578" s="1"/>
      <c r="DS3578" s="1"/>
      <c r="DT3578" s="1"/>
      <c r="DU3578" s="1"/>
      <c r="DV3578" s="1"/>
      <c r="DW3578" s="1"/>
    </row>
    <row r="3579" spans="1:127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4"/>
      <c r="DR3579" s="1"/>
      <c r="DS3579" s="1"/>
      <c r="DT3579" s="1"/>
      <c r="DU3579" s="1"/>
      <c r="DV3579" s="1"/>
      <c r="DW3579" s="1"/>
    </row>
    <row r="3580" spans="1:127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4"/>
      <c r="DR3580" s="1"/>
      <c r="DS3580" s="1"/>
      <c r="DT3580" s="1"/>
      <c r="DU3580" s="1"/>
      <c r="DV3580" s="1"/>
      <c r="DW3580" s="1"/>
    </row>
    <row r="3581" spans="1:127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4"/>
      <c r="DR3581" s="1"/>
      <c r="DS3581" s="1"/>
      <c r="DT3581" s="1"/>
      <c r="DU3581" s="1"/>
      <c r="DV3581" s="1"/>
      <c r="DW3581" s="1"/>
    </row>
    <row r="3582" spans="1:127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4"/>
      <c r="DR3582" s="1"/>
      <c r="DS3582" s="1"/>
      <c r="DT3582" s="1"/>
      <c r="DU3582" s="1"/>
      <c r="DV3582" s="1"/>
      <c r="DW3582" s="1"/>
    </row>
    <row r="3583" spans="1:127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4"/>
      <c r="DR3583" s="1"/>
      <c r="DS3583" s="1"/>
      <c r="DT3583" s="1"/>
      <c r="DU3583" s="1"/>
      <c r="DV3583" s="1"/>
      <c r="DW3583" s="1"/>
    </row>
    <row r="3584" spans="1:127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4"/>
      <c r="DR3584" s="1"/>
      <c r="DS3584" s="1"/>
      <c r="DT3584" s="1"/>
      <c r="DU3584" s="1"/>
      <c r="DV3584" s="1"/>
      <c r="DW3584" s="1"/>
    </row>
    <row r="3585" spans="1:127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4"/>
      <c r="DR3585" s="1"/>
      <c r="DS3585" s="1"/>
      <c r="DT3585" s="1"/>
      <c r="DU3585" s="1"/>
      <c r="DV3585" s="1"/>
      <c r="DW3585" s="1"/>
    </row>
    <row r="3586" spans="1:127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4"/>
      <c r="DR3586" s="1"/>
      <c r="DS3586" s="1"/>
      <c r="DT3586" s="1"/>
      <c r="DU3586" s="1"/>
      <c r="DV3586" s="1"/>
      <c r="DW3586" s="1"/>
    </row>
    <row r="3587" spans="1:127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4"/>
      <c r="DR3587" s="1"/>
      <c r="DS3587" s="1"/>
      <c r="DT3587" s="1"/>
      <c r="DU3587" s="1"/>
      <c r="DV3587" s="1"/>
      <c r="DW3587" s="1"/>
    </row>
    <row r="3588" spans="1:127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4"/>
      <c r="DR3588" s="1"/>
      <c r="DS3588" s="1"/>
      <c r="DT3588" s="1"/>
      <c r="DU3588" s="1"/>
      <c r="DV3588" s="1"/>
      <c r="DW3588" s="1"/>
    </row>
    <row r="3589" spans="1:127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4"/>
      <c r="DR3589" s="1"/>
      <c r="DS3589" s="1"/>
      <c r="DT3589" s="1"/>
      <c r="DU3589" s="1"/>
      <c r="DV3589" s="1"/>
      <c r="DW3589" s="1"/>
    </row>
    <row r="3590" spans="1:127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4"/>
      <c r="DR3590" s="1"/>
      <c r="DS3590" s="1"/>
      <c r="DT3590" s="1"/>
      <c r="DU3590" s="1"/>
      <c r="DV3590" s="1"/>
      <c r="DW3590" s="1"/>
    </row>
    <row r="3591" spans="1:127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4"/>
      <c r="DR3591" s="1"/>
      <c r="DS3591" s="1"/>
      <c r="DT3591" s="1"/>
      <c r="DU3591" s="1"/>
      <c r="DV3591" s="1"/>
      <c r="DW3591" s="1"/>
    </row>
    <row r="3592" spans="1:127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4"/>
      <c r="DR3592" s="1"/>
      <c r="DS3592" s="1"/>
      <c r="DT3592" s="1"/>
      <c r="DU3592" s="1"/>
      <c r="DV3592" s="1"/>
      <c r="DW3592" s="1"/>
    </row>
    <row r="3593" spans="1:127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4"/>
      <c r="DR3593" s="1"/>
      <c r="DS3593" s="1"/>
      <c r="DT3593" s="1"/>
      <c r="DU3593" s="1"/>
      <c r="DV3593" s="1"/>
      <c r="DW3593" s="1"/>
    </row>
    <row r="3594" spans="1:127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4"/>
      <c r="DR3594" s="1"/>
      <c r="DS3594" s="1"/>
      <c r="DT3594" s="1"/>
      <c r="DU3594" s="1"/>
      <c r="DV3594" s="1"/>
      <c r="DW3594" s="1"/>
    </row>
    <row r="3595" spans="1:127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4"/>
      <c r="DR3595" s="1"/>
      <c r="DS3595" s="1"/>
      <c r="DT3595" s="1"/>
      <c r="DU3595" s="1"/>
      <c r="DV3595" s="1"/>
      <c r="DW3595" s="1"/>
    </row>
    <row r="3596" spans="1:127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4"/>
      <c r="DR3596" s="1"/>
      <c r="DS3596" s="1"/>
      <c r="DT3596" s="1"/>
      <c r="DU3596" s="1"/>
      <c r="DV3596" s="1"/>
      <c r="DW3596" s="1"/>
    </row>
    <row r="3597" spans="1:127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4"/>
      <c r="DR3597" s="1"/>
      <c r="DS3597" s="1"/>
      <c r="DT3597" s="1"/>
      <c r="DU3597" s="1"/>
      <c r="DV3597" s="1"/>
      <c r="DW3597" s="1"/>
    </row>
    <row r="3598" spans="1:127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4"/>
      <c r="DR3598" s="1"/>
      <c r="DS3598" s="1"/>
      <c r="DT3598" s="1"/>
      <c r="DU3598" s="1"/>
      <c r="DV3598" s="1"/>
      <c r="DW3598" s="1"/>
    </row>
    <row r="3599" spans="1:127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4"/>
      <c r="DR3599" s="1"/>
      <c r="DS3599" s="1"/>
      <c r="DT3599" s="1"/>
      <c r="DU3599" s="1"/>
      <c r="DV3599" s="1"/>
      <c r="DW3599" s="1"/>
    </row>
    <row r="3600" spans="1:127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4"/>
      <c r="DR3600" s="1"/>
      <c r="DS3600" s="1"/>
      <c r="DT3600" s="1"/>
      <c r="DU3600" s="1"/>
      <c r="DV3600" s="1"/>
      <c r="DW3600" s="1"/>
    </row>
    <row r="3601" spans="1:127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4"/>
      <c r="DR3601" s="1"/>
      <c r="DS3601" s="1"/>
      <c r="DT3601" s="1"/>
      <c r="DU3601" s="1"/>
      <c r="DV3601" s="1"/>
      <c r="DW3601" s="1"/>
    </row>
    <row r="3602" spans="1:127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4"/>
      <c r="DR3602" s="1"/>
      <c r="DS3602" s="1"/>
      <c r="DT3602" s="1"/>
      <c r="DU3602" s="1"/>
      <c r="DV3602" s="1"/>
      <c r="DW3602" s="1"/>
    </row>
    <row r="3603" spans="1:127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4"/>
      <c r="DR3603" s="1"/>
      <c r="DS3603" s="1"/>
      <c r="DT3603" s="1"/>
      <c r="DU3603" s="1"/>
      <c r="DV3603" s="1"/>
      <c r="DW3603" s="1"/>
    </row>
    <row r="3604" spans="1:127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4"/>
      <c r="DR3604" s="1"/>
      <c r="DS3604" s="1"/>
      <c r="DT3604" s="1"/>
      <c r="DU3604" s="1"/>
      <c r="DV3604" s="1"/>
      <c r="DW3604" s="1"/>
    </row>
    <row r="3605" spans="1:127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4"/>
      <c r="DR3605" s="1"/>
      <c r="DS3605" s="1"/>
      <c r="DT3605" s="1"/>
      <c r="DU3605" s="1"/>
      <c r="DV3605" s="1"/>
      <c r="DW3605" s="1"/>
    </row>
    <row r="3606" spans="1:127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4"/>
      <c r="DR3606" s="1"/>
      <c r="DS3606" s="1"/>
      <c r="DT3606" s="1"/>
      <c r="DU3606" s="1"/>
      <c r="DV3606" s="1"/>
      <c r="DW3606" s="1"/>
    </row>
    <row r="3607" spans="1:127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4"/>
      <c r="DR3607" s="1"/>
      <c r="DS3607" s="1"/>
      <c r="DT3607" s="1"/>
      <c r="DU3607" s="1"/>
      <c r="DV3607" s="1"/>
      <c r="DW3607" s="1"/>
    </row>
    <row r="3608" spans="1:127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4"/>
      <c r="DR3608" s="1"/>
      <c r="DS3608" s="1"/>
      <c r="DT3608" s="1"/>
      <c r="DU3608" s="1"/>
      <c r="DV3608" s="1"/>
      <c r="DW3608" s="1"/>
    </row>
    <row r="3609" spans="1:127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4"/>
      <c r="DR3609" s="1"/>
      <c r="DS3609" s="1"/>
      <c r="DT3609" s="1"/>
      <c r="DU3609" s="1"/>
      <c r="DV3609" s="1"/>
      <c r="DW3609" s="1"/>
    </row>
    <row r="3610" spans="1:127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4"/>
      <c r="DR3610" s="1"/>
      <c r="DS3610" s="1"/>
      <c r="DT3610" s="1"/>
      <c r="DU3610" s="1"/>
      <c r="DV3610" s="1"/>
      <c r="DW3610" s="1"/>
    </row>
    <row r="3611" spans="1:127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4"/>
      <c r="DR3611" s="1"/>
      <c r="DS3611" s="1"/>
      <c r="DT3611" s="1"/>
      <c r="DU3611" s="1"/>
      <c r="DV3611" s="1"/>
      <c r="DW3611" s="1"/>
    </row>
    <row r="3612" spans="1:127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4"/>
      <c r="DR3612" s="1"/>
      <c r="DS3612" s="1"/>
      <c r="DT3612" s="1"/>
      <c r="DU3612" s="1"/>
      <c r="DV3612" s="1"/>
      <c r="DW3612" s="1"/>
    </row>
    <row r="3613" spans="1:127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4"/>
      <c r="DR3613" s="1"/>
      <c r="DS3613" s="1"/>
      <c r="DT3613" s="1"/>
      <c r="DU3613" s="1"/>
      <c r="DV3613" s="1"/>
      <c r="DW3613" s="1"/>
    </row>
    <row r="3614" spans="1:127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4"/>
      <c r="DR3614" s="1"/>
      <c r="DS3614" s="1"/>
      <c r="DT3614" s="1"/>
      <c r="DU3614" s="1"/>
      <c r="DV3614" s="1"/>
      <c r="DW3614" s="1"/>
    </row>
    <row r="3615" spans="1:127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4"/>
      <c r="DR3615" s="1"/>
      <c r="DS3615" s="1"/>
      <c r="DT3615" s="1"/>
      <c r="DU3615" s="1"/>
      <c r="DV3615" s="1"/>
      <c r="DW3615" s="1"/>
    </row>
    <row r="3616" spans="1:127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4"/>
      <c r="DR3616" s="1"/>
      <c r="DS3616" s="1"/>
      <c r="DT3616" s="1"/>
      <c r="DU3616" s="1"/>
      <c r="DV3616" s="1"/>
      <c r="DW3616" s="1"/>
    </row>
    <row r="3617" spans="1:127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4"/>
      <c r="DR3617" s="1"/>
      <c r="DS3617" s="1"/>
      <c r="DT3617" s="1"/>
      <c r="DU3617" s="1"/>
      <c r="DV3617" s="1"/>
      <c r="DW3617" s="1"/>
    </row>
    <row r="3618" spans="1:127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4"/>
      <c r="DR3618" s="1"/>
      <c r="DS3618" s="1"/>
      <c r="DT3618" s="1"/>
      <c r="DU3618" s="1"/>
      <c r="DV3618" s="1"/>
      <c r="DW3618" s="1"/>
    </row>
    <row r="3619" spans="1:127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4"/>
      <c r="DR3619" s="1"/>
      <c r="DS3619" s="1"/>
      <c r="DT3619" s="1"/>
      <c r="DU3619" s="1"/>
      <c r="DV3619" s="1"/>
      <c r="DW3619" s="1"/>
    </row>
    <row r="3620" spans="1:127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4"/>
      <c r="DR3620" s="1"/>
      <c r="DS3620" s="1"/>
      <c r="DT3620" s="1"/>
      <c r="DU3620" s="1"/>
      <c r="DV3620" s="1"/>
      <c r="DW3620" s="1"/>
    </row>
    <row r="3621" spans="1:127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4"/>
      <c r="DR3621" s="1"/>
      <c r="DS3621" s="1"/>
      <c r="DT3621" s="1"/>
      <c r="DU3621" s="1"/>
      <c r="DV3621" s="1"/>
      <c r="DW3621" s="1"/>
    </row>
    <row r="3622" spans="1:127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4"/>
      <c r="DR3622" s="1"/>
      <c r="DS3622" s="1"/>
      <c r="DT3622" s="1"/>
      <c r="DU3622" s="1"/>
      <c r="DV3622" s="1"/>
      <c r="DW3622" s="1"/>
    </row>
    <row r="3623" spans="1:127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4"/>
      <c r="DR3623" s="1"/>
      <c r="DS3623" s="1"/>
      <c r="DT3623" s="1"/>
      <c r="DU3623" s="1"/>
      <c r="DV3623" s="1"/>
      <c r="DW3623" s="1"/>
    </row>
    <row r="3624" spans="1:127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4"/>
      <c r="DR3624" s="1"/>
      <c r="DS3624" s="1"/>
      <c r="DT3624" s="1"/>
      <c r="DU3624" s="1"/>
      <c r="DV3624" s="1"/>
      <c r="DW3624" s="1"/>
    </row>
    <row r="3625" spans="1:127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4"/>
      <c r="DR3625" s="1"/>
      <c r="DS3625" s="1"/>
      <c r="DT3625" s="1"/>
      <c r="DU3625" s="1"/>
      <c r="DV3625" s="1"/>
      <c r="DW3625" s="1"/>
    </row>
    <row r="3626" spans="1:127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4"/>
      <c r="DR3626" s="1"/>
      <c r="DS3626" s="1"/>
      <c r="DT3626" s="1"/>
      <c r="DU3626" s="1"/>
      <c r="DV3626" s="1"/>
      <c r="DW3626" s="1"/>
    </row>
    <row r="3627" spans="1:127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4"/>
      <c r="DR3627" s="1"/>
      <c r="DS3627" s="1"/>
      <c r="DT3627" s="1"/>
      <c r="DU3627" s="1"/>
      <c r="DV3627" s="1"/>
      <c r="DW3627" s="1"/>
    </row>
    <row r="3628" spans="1:127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4"/>
      <c r="DR3628" s="1"/>
      <c r="DS3628" s="1"/>
      <c r="DT3628" s="1"/>
      <c r="DU3628" s="1"/>
      <c r="DV3628" s="1"/>
      <c r="DW3628" s="1"/>
    </row>
    <row r="3629" spans="1:127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4"/>
      <c r="DR3629" s="1"/>
      <c r="DS3629" s="1"/>
      <c r="DT3629" s="1"/>
      <c r="DU3629" s="1"/>
      <c r="DV3629" s="1"/>
      <c r="DW3629" s="1"/>
    </row>
    <row r="3630" spans="1:127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4"/>
      <c r="DR3630" s="1"/>
      <c r="DS3630" s="1"/>
      <c r="DT3630" s="1"/>
      <c r="DU3630" s="1"/>
      <c r="DV3630" s="1"/>
      <c r="DW3630" s="1"/>
    </row>
    <row r="3631" spans="1:127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4"/>
      <c r="DR3631" s="1"/>
      <c r="DS3631" s="1"/>
      <c r="DT3631" s="1"/>
      <c r="DU3631" s="1"/>
      <c r="DV3631" s="1"/>
      <c r="DW3631" s="1"/>
    </row>
    <row r="3632" spans="1:127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4"/>
      <c r="DR3632" s="1"/>
      <c r="DS3632" s="1"/>
      <c r="DT3632" s="1"/>
      <c r="DU3632" s="1"/>
      <c r="DV3632" s="1"/>
      <c r="DW3632" s="1"/>
    </row>
    <row r="3633" spans="1:127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4"/>
      <c r="DR3633" s="1"/>
      <c r="DS3633" s="1"/>
      <c r="DT3633" s="1"/>
      <c r="DU3633" s="1"/>
      <c r="DV3633" s="1"/>
      <c r="DW3633" s="1"/>
    </row>
    <row r="3634" spans="1:127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4"/>
      <c r="DR3634" s="1"/>
      <c r="DS3634" s="1"/>
      <c r="DT3634" s="1"/>
      <c r="DU3634" s="1"/>
      <c r="DV3634" s="1"/>
      <c r="DW3634" s="1"/>
    </row>
    <row r="3635" spans="1:127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4"/>
      <c r="DR3635" s="1"/>
      <c r="DS3635" s="1"/>
      <c r="DT3635" s="1"/>
      <c r="DU3635" s="1"/>
      <c r="DV3635" s="1"/>
      <c r="DW3635" s="1"/>
    </row>
    <row r="3636" spans="1:127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4"/>
      <c r="DR3636" s="1"/>
      <c r="DS3636" s="1"/>
      <c r="DT3636" s="1"/>
      <c r="DU3636" s="1"/>
      <c r="DV3636" s="1"/>
      <c r="DW3636" s="1"/>
    </row>
    <row r="3637" spans="1:127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4"/>
      <c r="DR3637" s="1"/>
      <c r="DS3637" s="1"/>
      <c r="DT3637" s="1"/>
      <c r="DU3637" s="1"/>
      <c r="DV3637" s="1"/>
      <c r="DW3637" s="1"/>
    </row>
    <row r="3638" spans="1:127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4"/>
      <c r="DR3638" s="1"/>
      <c r="DS3638" s="1"/>
      <c r="DT3638" s="1"/>
      <c r="DU3638" s="1"/>
      <c r="DV3638" s="1"/>
      <c r="DW3638" s="1"/>
    </row>
    <row r="3639" spans="1:127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4"/>
      <c r="DR3639" s="1"/>
      <c r="DS3639" s="1"/>
      <c r="DT3639" s="1"/>
      <c r="DU3639" s="1"/>
      <c r="DV3639" s="1"/>
      <c r="DW3639" s="1"/>
    </row>
    <row r="3640" spans="1:127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4"/>
      <c r="DR3640" s="1"/>
      <c r="DS3640" s="1"/>
      <c r="DT3640" s="1"/>
      <c r="DU3640" s="1"/>
      <c r="DV3640" s="1"/>
      <c r="DW3640" s="1"/>
    </row>
    <row r="3641" spans="1:127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4"/>
      <c r="DR3641" s="1"/>
      <c r="DS3641" s="1"/>
      <c r="DT3641" s="1"/>
      <c r="DU3641" s="1"/>
      <c r="DV3641" s="1"/>
      <c r="DW3641" s="1"/>
    </row>
    <row r="3642" spans="1:127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4"/>
      <c r="DR3642" s="1"/>
      <c r="DS3642" s="1"/>
      <c r="DT3642" s="1"/>
      <c r="DU3642" s="1"/>
      <c r="DV3642" s="1"/>
      <c r="DW3642" s="1"/>
    </row>
    <row r="3643" spans="1:127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4"/>
      <c r="DR3643" s="1"/>
      <c r="DS3643" s="1"/>
      <c r="DT3643" s="1"/>
      <c r="DU3643" s="1"/>
      <c r="DV3643" s="1"/>
      <c r="DW3643" s="1"/>
    </row>
    <row r="3644" spans="1:127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4"/>
      <c r="DR3644" s="1"/>
      <c r="DS3644" s="1"/>
      <c r="DT3644" s="1"/>
      <c r="DU3644" s="1"/>
      <c r="DV3644" s="1"/>
      <c r="DW3644" s="1"/>
    </row>
    <row r="3645" spans="1:127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4"/>
      <c r="DR3645" s="1"/>
      <c r="DS3645" s="1"/>
      <c r="DT3645" s="1"/>
      <c r="DU3645" s="1"/>
      <c r="DV3645" s="1"/>
      <c r="DW3645" s="1"/>
    </row>
    <row r="3646" spans="1:127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4"/>
      <c r="DR3646" s="1"/>
      <c r="DS3646" s="1"/>
      <c r="DT3646" s="1"/>
      <c r="DU3646" s="1"/>
      <c r="DV3646" s="1"/>
      <c r="DW3646" s="1"/>
    </row>
    <row r="3647" spans="1:127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4"/>
      <c r="DR3647" s="1"/>
      <c r="DS3647" s="1"/>
      <c r="DT3647" s="1"/>
      <c r="DU3647" s="1"/>
      <c r="DV3647" s="1"/>
      <c r="DW3647" s="1"/>
    </row>
    <row r="3648" spans="1:127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4"/>
      <c r="DR3648" s="1"/>
      <c r="DS3648" s="1"/>
      <c r="DT3648" s="1"/>
      <c r="DU3648" s="1"/>
      <c r="DV3648" s="1"/>
      <c r="DW3648" s="1"/>
    </row>
    <row r="3649" spans="1:127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4"/>
      <c r="DR3649" s="1"/>
      <c r="DS3649" s="1"/>
      <c r="DT3649" s="1"/>
      <c r="DU3649" s="1"/>
      <c r="DV3649" s="1"/>
      <c r="DW3649" s="1"/>
    </row>
    <row r="3650" spans="1:127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4"/>
      <c r="DR3650" s="1"/>
      <c r="DS3650" s="1"/>
      <c r="DT3650" s="1"/>
      <c r="DU3650" s="1"/>
      <c r="DV3650" s="1"/>
      <c r="DW3650" s="1"/>
    </row>
    <row r="3651" spans="1:127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4"/>
      <c r="DR3651" s="1"/>
      <c r="DS3651" s="1"/>
      <c r="DT3651" s="1"/>
      <c r="DU3651" s="1"/>
      <c r="DV3651" s="1"/>
      <c r="DW3651" s="1"/>
    </row>
    <row r="3652" spans="1:127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4"/>
      <c r="DR3652" s="1"/>
      <c r="DS3652" s="1"/>
      <c r="DT3652" s="1"/>
      <c r="DU3652" s="1"/>
      <c r="DV3652" s="1"/>
      <c r="DW3652" s="1"/>
    </row>
    <row r="3653" spans="1:127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4"/>
      <c r="DR3653" s="1"/>
      <c r="DS3653" s="1"/>
      <c r="DT3653" s="1"/>
      <c r="DU3653" s="1"/>
      <c r="DV3653" s="1"/>
      <c r="DW3653" s="1"/>
    </row>
    <row r="3654" spans="1:127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4"/>
      <c r="DR3654" s="1"/>
      <c r="DS3654" s="1"/>
      <c r="DT3654" s="1"/>
      <c r="DU3654" s="1"/>
      <c r="DV3654" s="1"/>
      <c r="DW3654" s="1"/>
    </row>
    <row r="3655" spans="1:127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4"/>
      <c r="DR3655" s="1"/>
      <c r="DS3655" s="1"/>
      <c r="DT3655" s="1"/>
      <c r="DU3655" s="1"/>
      <c r="DV3655" s="1"/>
      <c r="DW3655" s="1"/>
    </row>
    <row r="3656" spans="1:127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4"/>
      <c r="DR3656" s="1"/>
      <c r="DS3656" s="1"/>
      <c r="DT3656" s="1"/>
      <c r="DU3656" s="1"/>
      <c r="DV3656" s="1"/>
      <c r="DW3656" s="1"/>
    </row>
    <row r="3657" spans="1:127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4"/>
      <c r="DR3657" s="1"/>
      <c r="DS3657" s="1"/>
      <c r="DT3657" s="1"/>
      <c r="DU3657" s="1"/>
      <c r="DV3657" s="1"/>
      <c r="DW3657" s="1"/>
    </row>
    <row r="3658" spans="1:127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4"/>
      <c r="DR3658" s="1"/>
      <c r="DS3658" s="1"/>
      <c r="DT3658" s="1"/>
      <c r="DU3658" s="1"/>
      <c r="DV3658" s="1"/>
      <c r="DW3658" s="1"/>
    </row>
    <row r="3659" spans="1:127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4"/>
      <c r="DR3659" s="1"/>
      <c r="DS3659" s="1"/>
      <c r="DT3659" s="1"/>
      <c r="DU3659" s="1"/>
      <c r="DV3659" s="1"/>
      <c r="DW3659" s="1"/>
    </row>
    <row r="3660" spans="1:127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4"/>
      <c r="DR3660" s="1"/>
      <c r="DS3660" s="1"/>
      <c r="DT3660" s="1"/>
      <c r="DU3660" s="1"/>
      <c r="DV3660" s="1"/>
      <c r="DW3660" s="1"/>
    </row>
    <row r="3661" spans="1:127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4"/>
      <c r="DR3661" s="1"/>
      <c r="DS3661" s="1"/>
      <c r="DT3661" s="1"/>
      <c r="DU3661" s="1"/>
      <c r="DV3661" s="1"/>
      <c r="DW3661" s="1"/>
    </row>
    <row r="3662" spans="1:127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4"/>
      <c r="DR3662" s="1"/>
      <c r="DS3662" s="1"/>
      <c r="DT3662" s="1"/>
      <c r="DU3662" s="1"/>
      <c r="DV3662" s="1"/>
      <c r="DW3662" s="1"/>
    </row>
    <row r="3663" spans="1:127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4"/>
      <c r="DR3663" s="1"/>
      <c r="DS3663" s="1"/>
      <c r="DT3663" s="1"/>
      <c r="DU3663" s="1"/>
      <c r="DV3663" s="1"/>
      <c r="DW3663" s="1"/>
    </row>
    <row r="3664" spans="1:127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4"/>
      <c r="DR3664" s="1"/>
      <c r="DS3664" s="1"/>
      <c r="DT3664" s="1"/>
      <c r="DU3664" s="1"/>
      <c r="DV3664" s="1"/>
      <c r="DW3664" s="1"/>
    </row>
    <row r="3665" spans="1:127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4"/>
      <c r="DR3665" s="1"/>
      <c r="DS3665" s="1"/>
      <c r="DT3665" s="1"/>
      <c r="DU3665" s="1"/>
      <c r="DV3665" s="1"/>
      <c r="DW3665" s="1"/>
    </row>
    <row r="3666" spans="1:127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4"/>
      <c r="DR3666" s="1"/>
      <c r="DS3666" s="1"/>
      <c r="DT3666" s="1"/>
      <c r="DU3666" s="1"/>
      <c r="DV3666" s="1"/>
      <c r="DW3666" s="1"/>
    </row>
    <row r="3667" spans="1:127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4"/>
      <c r="DR3667" s="1"/>
      <c r="DS3667" s="1"/>
      <c r="DT3667" s="1"/>
      <c r="DU3667" s="1"/>
      <c r="DV3667" s="1"/>
      <c r="DW3667" s="1"/>
    </row>
    <row r="3668" spans="1:127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4"/>
      <c r="DR3668" s="1"/>
      <c r="DS3668" s="1"/>
      <c r="DT3668" s="1"/>
      <c r="DU3668" s="1"/>
      <c r="DV3668" s="1"/>
      <c r="DW3668" s="1"/>
    </row>
    <row r="3669" spans="1:127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4"/>
      <c r="DR3669" s="1"/>
      <c r="DS3669" s="1"/>
      <c r="DT3669" s="1"/>
      <c r="DU3669" s="1"/>
      <c r="DV3669" s="1"/>
      <c r="DW3669" s="1"/>
    </row>
    <row r="3670" spans="1:127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4"/>
      <c r="DR3670" s="1"/>
      <c r="DS3670" s="1"/>
      <c r="DT3670" s="1"/>
      <c r="DU3670" s="1"/>
      <c r="DV3670" s="1"/>
      <c r="DW3670" s="1"/>
    </row>
    <row r="3671" spans="1:127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4"/>
      <c r="DR3671" s="1"/>
      <c r="DS3671" s="1"/>
      <c r="DT3671" s="1"/>
      <c r="DU3671" s="1"/>
      <c r="DV3671" s="1"/>
      <c r="DW3671" s="1"/>
    </row>
    <row r="3672" spans="1:127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4"/>
      <c r="DR3672" s="1"/>
      <c r="DS3672" s="1"/>
      <c r="DT3672" s="1"/>
      <c r="DU3672" s="1"/>
      <c r="DV3672" s="1"/>
      <c r="DW3672" s="1"/>
    </row>
    <row r="3673" spans="1:127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4"/>
      <c r="DR3673" s="1"/>
      <c r="DS3673" s="1"/>
      <c r="DT3673" s="1"/>
      <c r="DU3673" s="1"/>
      <c r="DV3673" s="1"/>
      <c r="DW3673" s="1"/>
    </row>
    <row r="3674" spans="1:127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4"/>
      <c r="DR3674" s="1"/>
      <c r="DS3674" s="1"/>
      <c r="DT3674" s="1"/>
      <c r="DU3674" s="1"/>
      <c r="DV3674" s="1"/>
      <c r="DW3674" s="1"/>
    </row>
    <row r="3675" spans="1:127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4"/>
      <c r="DR3675" s="1"/>
      <c r="DS3675" s="1"/>
      <c r="DT3675" s="1"/>
      <c r="DU3675" s="1"/>
      <c r="DV3675" s="1"/>
      <c r="DW3675" s="1"/>
    </row>
    <row r="3676" spans="1:127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4"/>
      <c r="DR3676" s="1"/>
      <c r="DS3676" s="1"/>
      <c r="DT3676" s="1"/>
      <c r="DU3676" s="1"/>
      <c r="DV3676" s="1"/>
      <c r="DW3676" s="1"/>
    </row>
    <row r="3677" spans="1:127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4"/>
      <c r="DR3677" s="1"/>
      <c r="DS3677" s="1"/>
      <c r="DT3677" s="1"/>
      <c r="DU3677" s="1"/>
      <c r="DV3677" s="1"/>
      <c r="DW3677" s="1"/>
    </row>
    <row r="3678" spans="1:127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4"/>
      <c r="DR3678" s="1"/>
      <c r="DS3678" s="1"/>
      <c r="DT3678" s="1"/>
      <c r="DU3678" s="1"/>
      <c r="DV3678" s="1"/>
      <c r="DW3678" s="1"/>
    </row>
    <row r="3679" spans="1:127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4"/>
      <c r="DR3679" s="1"/>
      <c r="DS3679" s="1"/>
      <c r="DT3679" s="1"/>
      <c r="DU3679" s="1"/>
      <c r="DV3679" s="1"/>
      <c r="DW3679" s="1"/>
    </row>
    <row r="3680" spans="1:127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4"/>
      <c r="DR3680" s="1"/>
      <c r="DS3680" s="1"/>
      <c r="DT3680" s="1"/>
      <c r="DU3680" s="1"/>
      <c r="DV3680" s="1"/>
      <c r="DW3680" s="1"/>
    </row>
    <row r="3681" spans="1:127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4"/>
      <c r="DR3681" s="1"/>
      <c r="DS3681" s="1"/>
      <c r="DT3681" s="1"/>
      <c r="DU3681" s="1"/>
      <c r="DV3681" s="1"/>
      <c r="DW3681" s="1"/>
    </row>
    <row r="3682" spans="1:127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4"/>
      <c r="DR3682" s="1"/>
      <c r="DS3682" s="1"/>
      <c r="DT3682" s="1"/>
      <c r="DU3682" s="1"/>
      <c r="DV3682" s="1"/>
      <c r="DW3682" s="1"/>
    </row>
    <row r="3683" spans="1:127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4"/>
      <c r="DR3683" s="1"/>
      <c r="DS3683" s="1"/>
      <c r="DT3683" s="1"/>
      <c r="DU3683" s="1"/>
      <c r="DV3683" s="1"/>
      <c r="DW3683" s="1"/>
    </row>
    <row r="3684" spans="1:127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4"/>
      <c r="DR3684" s="1"/>
      <c r="DS3684" s="1"/>
      <c r="DT3684" s="1"/>
      <c r="DU3684" s="1"/>
      <c r="DV3684" s="1"/>
      <c r="DW3684" s="1"/>
    </row>
    <row r="3685" spans="1:127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4"/>
      <c r="DR3685" s="1"/>
      <c r="DS3685" s="1"/>
      <c r="DT3685" s="1"/>
      <c r="DU3685" s="1"/>
      <c r="DV3685" s="1"/>
      <c r="DW3685" s="1"/>
    </row>
    <row r="3686" spans="1:127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4"/>
      <c r="DR3686" s="1"/>
      <c r="DS3686" s="1"/>
      <c r="DT3686" s="1"/>
      <c r="DU3686" s="1"/>
      <c r="DV3686" s="1"/>
      <c r="DW3686" s="1"/>
    </row>
    <row r="3687" spans="1:127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4"/>
      <c r="DR3687" s="1"/>
      <c r="DS3687" s="1"/>
      <c r="DT3687" s="1"/>
      <c r="DU3687" s="1"/>
      <c r="DV3687" s="1"/>
      <c r="DW3687" s="1"/>
    </row>
    <row r="3688" spans="1:127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4"/>
      <c r="DR3688" s="1"/>
      <c r="DS3688" s="1"/>
      <c r="DT3688" s="1"/>
      <c r="DU3688" s="1"/>
      <c r="DV3688" s="1"/>
      <c r="DW3688" s="1"/>
    </row>
    <row r="3689" spans="1:127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4"/>
      <c r="DR3689" s="1"/>
      <c r="DS3689" s="1"/>
      <c r="DT3689" s="1"/>
      <c r="DU3689" s="1"/>
      <c r="DV3689" s="1"/>
      <c r="DW3689" s="1"/>
    </row>
    <row r="3690" spans="1:127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4"/>
      <c r="DR3690" s="1"/>
      <c r="DS3690" s="1"/>
      <c r="DT3690" s="1"/>
      <c r="DU3690" s="1"/>
      <c r="DV3690" s="1"/>
      <c r="DW3690" s="1"/>
    </row>
    <row r="3691" spans="1:127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4"/>
      <c r="DR3691" s="1"/>
      <c r="DS3691" s="1"/>
      <c r="DT3691" s="1"/>
      <c r="DU3691" s="1"/>
      <c r="DV3691" s="1"/>
      <c r="DW3691" s="1"/>
    </row>
    <row r="3692" spans="1:127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4"/>
      <c r="DR3692" s="1"/>
      <c r="DS3692" s="1"/>
      <c r="DT3692" s="1"/>
      <c r="DU3692" s="1"/>
      <c r="DV3692" s="1"/>
      <c r="DW3692" s="1"/>
    </row>
    <row r="3693" spans="1:127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4"/>
      <c r="DR3693" s="1"/>
      <c r="DS3693" s="1"/>
      <c r="DT3693" s="1"/>
      <c r="DU3693" s="1"/>
      <c r="DV3693" s="1"/>
      <c r="DW3693" s="1"/>
    </row>
    <row r="3694" spans="1:127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4"/>
      <c r="DR3694" s="1"/>
      <c r="DS3694" s="1"/>
      <c r="DT3694" s="1"/>
      <c r="DU3694" s="1"/>
      <c r="DV3694" s="1"/>
      <c r="DW3694" s="1"/>
    </row>
    <row r="3695" spans="1:127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4"/>
      <c r="DR3695" s="1"/>
      <c r="DS3695" s="1"/>
      <c r="DT3695" s="1"/>
      <c r="DU3695" s="1"/>
      <c r="DV3695" s="1"/>
      <c r="DW3695" s="1"/>
    </row>
    <row r="3696" spans="1:127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4"/>
      <c r="DR3696" s="1"/>
      <c r="DS3696" s="1"/>
      <c r="DT3696" s="1"/>
      <c r="DU3696" s="1"/>
      <c r="DV3696" s="1"/>
      <c r="DW3696" s="1"/>
    </row>
    <row r="3697" spans="1:127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4"/>
      <c r="DR3697" s="1"/>
      <c r="DS3697" s="1"/>
      <c r="DT3697" s="1"/>
      <c r="DU3697" s="1"/>
      <c r="DV3697" s="1"/>
      <c r="DW3697" s="1"/>
    </row>
    <row r="3698" spans="1:127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4"/>
      <c r="DR3698" s="1"/>
      <c r="DS3698" s="1"/>
      <c r="DT3698" s="1"/>
      <c r="DU3698" s="1"/>
      <c r="DV3698" s="1"/>
      <c r="DW3698" s="1"/>
    </row>
    <row r="3699" spans="1:127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4"/>
      <c r="DR3699" s="1"/>
      <c r="DS3699" s="1"/>
      <c r="DT3699" s="1"/>
      <c r="DU3699" s="1"/>
      <c r="DV3699" s="1"/>
      <c r="DW3699" s="1"/>
    </row>
    <row r="3700" spans="1:127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4"/>
      <c r="DR3700" s="1"/>
      <c r="DS3700" s="1"/>
      <c r="DT3700" s="1"/>
      <c r="DU3700" s="1"/>
      <c r="DV3700" s="1"/>
      <c r="DW3700" s="1"/>
    </row>
    <row r="3701" spans="1:127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4"/>
      <c r="DR3701" s="1"/>
      <c r="DS3701" s="1"/>
      <c r="DT3701" s="1"/>
      <c r="DU3701" s="1"/>
      <c r="DV3701" s="1"/>
      <c r="DW3701" s="1"/>
    </row>
    <row r="3702" spans="1:127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4"/>
      <c r="DR3702" s="1"/>
      <c r="DS3702" s="1"/>
      <c r="DT3702" s="1"/>
      <c r="DU3702" s="1"/>
      <c r="DV3702" s="1"/>
      <c r="DW3702" s="1"/>
    </row>
    <row r="3703" spans="1:127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4"/>
      <c r="DR3703" s="1"/>
      <c r="DS3703" s="1"/>
      <c r="DT3703" s="1"/>
      <c r="DU3703" s="1"/>
      <c r="DV3703" s="1"/>
      <c r="DW3703" s="1"/>
    </row>
    <row r="3704" spans="1:127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4"/>
      <c r="DR3704" s="1"/>
      <c r="DS3704" s="1"/>
      <c r="DT3704" s="1"/>
      <c r="DU3704" s="1"/>
      <c r="DV3704" s="1"/>
      <c r="DW3704" s="1"/>
    </row>
    <row r="3705" spans="1:127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4"/>
      <c r="DR3705" s="1"/>
      <c r="DS3705" s="1"/>
      <c r="DT3705" s="1"/>
      <c r="DU3705" s="1"/>
      <c r="DV3705" s="1"/>
      <c r="DW3705" s="1"/>
    </row>
    <row r="3706" spans="1:127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4"/>
      <c r="DR3706" s="1"/>
      <c r="DS3706" s="1"/>
      <c r="DT3706" s="1"/>
      <c r="DU3706" s="1"/>
      <c r="DV3706" s="1"/>
      <c r="DW3706" s="1"/>
    </row>
    <row r="3707" spans="1:127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4"/>
      <c r="DR3707" s="1"/>
      <c r="DS3707" s="1"/>
      <c r="DT3707" s="1"/>
      <c r="DU3707" s="1"/>
      <c r="DV3707" s="1"/>
      <c r="DW3707" s="1"/>
    </row>
    <row r="3708" spans="1:127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4"/>
      <c r="DR3708" s="1"/>
      <c r="DS3708" s="1"/>
      <c r="DT3708" s="1"/>
      <c r="DU3708" s="1"/>
      <c r="DV3708" s="1"/>
      <c r="DW3708" s="1"/>
    </row>
    <row r="3709" spans="1:127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4"/>
      <c r="DR3709" s="1"/>
      <c r="DS3709" s="1"/>
      <c r="DT3709" s="1"/>
      <c r="DU3709" s="1"/>
      <c r="DV3709" s="1"/>
      <c r="DW3709" s="1"/>
    </row>
    <row r="3710" spans="1:127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4"/>
      <c r="DR3710" s="1"/>
      <c r="DS3710" s="1"/>
      <c r="DT3710" s="1"/>
      <c r="DU3710" s="1"/>
      <c r="DV3710" s="1"/>
      <c r="DW3710" s="1"/>
    </row>
    <row r="3711" spans="1:127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4"/>
      <c r="DR3711" s="1"/>
      <c r="DS3711" s="1"/>
      <c r="DT3711" s="1"/>
      <c r="DU3711" s="1"/>
      <c r="DV3711" s="1"/>
      <c r="DW3711" s="1"/>
    </row>
    <row r="3712" spans="1:127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4"/>
      <c r="DR3712" s="1"/>
      <c r="DS3712" s="1"/>
      <c r="DT3712" s="1"/>
      <c r="DU3712" s="1"/>
      <c r="DV3712" s="1"/>
      <c r="DW3712" s="1"/>
    </row>
    <row r="3713" spans="1:127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4"/>
      <c r="DR3713" s="1"/>
      <c r="DS3713" s="1"/>
      <c r="DT3713" s="1"/>
      <c r="DU3713" s="1"/>
      <c r="DV3713" s="1"/>
      <c r="DW3713" s="1"/>
    </row>
    <row r="3714" spans="1:127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4"/>
      <c r="DR3714" s="1"/>
      <c r="DS3714" s="1"/>
      <c r="DT3714" s="1"/>
      <c r="DU3714" s="1"/>
      <c r="DV3714" s="1"/>
      <c r="DW3714" s="1"/>
    </row>
    <row r="3715" spans="1:127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4"/>
      <c r="DR3715" s="1"/>
      <c r="DS3715" s="1"/>
      <c r="DT3715" s="1"/>
      <c r="DU3715" s="1"/>
      <c r="DV3715" s="1"/>
      <c r="DW3715" s="1"/>
    </row>
    <row r="3716" spans="1:127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4"/>
      <c r="DR3716" s="1"/>
      <c r="DS3716" s="1"/>
      <c r="DT3716" s="1"/>
      <c r="DU3716" s="1"/>
      <c r="DV3716" s="1"/>
      <c r="DW3716" s="1"/>
    </row>
    <row r="3717" spans="1:127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4"/>
      <c r="DR3717" s="1"/>
      <c r="DS3717" s="1"/>
      <c r="DT3717" s="1"/>
      <c r="DU3717" s="1"/>
      <c r="DV3717" s="1"/>
      <c r="DW3717" s="1"/>
    </row>
    <row r="3718" spans="1:127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4"/>
      <c r="DR3718" s="1"/>
      <c r="DS3718" s="1"/>
      <c r="DT3718" s="1"/>
      <c r="DU3718" s="1"/>
      <c r="DV3718" s="1"/>
      <c r="DW3718" s="1"/>
    </row>
    <row r="3719" spans="1:127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4"/>
      <c r="DR3719" s="1"/>
      <c r="DS3719" s="1"/>
      <c r="DT3719" s="1"/>
      <c r="DU3719" s="1"/>
      <c r="DV3719" s="1"/>
      <c r="DW3719" s="1"/>
    </row>
    <row r="3720" spans="1:127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4"/>
      <c r="DR3720" s="1"/>
      <c r="DS3720" s="1"/>
      <c r="DT3720" s="1"/>
      <c r="DU3720" s="1"/>
      <c r="DV3720" s="1"/>
      <c r="DW3720" s="1"/>
    </row>
    <row r="3721" spans="1:127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4"/>
      <c r="DR3721" s="1"/>
      <c r="DS3721" s="1"/>
      <c r="DT3721" s="1"/>
      <c r="DU3721" s="1"/>
      <c r="DV3721" s="1"/>
      <c r="DW3721" s="1"/>
    </row>
    <row r="3722" spans="1:127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4"/>
      <c r="DR3722" s="1"/>
      <c r="DS3722" s="1"/>
      <c r="DT3722" s="1"/>
      <c r="DU3722" s="1"/>
      <c r="DV3722" s="1"/>
      <c r="DW3722" s="1"/>
    </row>
    <row r="3723" spans="1:127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4"/>
      <c r="DR3723" s="1"/>
      <c r="DS3723" s="1"/>
      <c r="DT3723" s="1"/>
      <c r="DU3723" s="1"/>
      <c r="DV3723" s="1"/>
      <c r="DW3723" s="1"/>
    </row>
    <row r="3724" spans="1:127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4"/>
      <c r="DR3724" s="1"/>
      <c r="DS3724" s="1"/>
      <c r="DT3724" s="1"/>
      <c r="DU3724" s="1"/>
      <c r="DV3724" s="1"/>
      <c r="DW3724" s="1"/>
    </row>
    <row r="3725" spans="1:127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4"/>
      <c r="DR3725" s="1"/>
      <c r="DS3725" s="1"/>
      <c r="DT3725" s="1"/>
      <c r="DU3725" s="1"/>
      <c r="DV3725" s="1"/>
      <c r="DW3725" s="1"/>
    </row>
    <row r="3726" spans="1:127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4"/>
      <c r="DR3726" s="1"/>
      <c r="DS3726" s="1"/>
      <c r="DT3726" s="1"/>
      <c r="DU3726" s="1"/>
      <c r="DV3726" s="1"/>
      <c r="DW3726" s="1"/>
    </row>
    <row r="3727" spans="1:127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4"/>
      <c r="DR3727" s="1"/>
      <c r="DS3727" s="1"/>
      <c r="DT3727" s="1"/>
      <c r="DU3727" s="1"/>
      <c r="DV3727" s="1"/>
      <c r="DW3727" s="1"/>
    </row>
    <row r="3728" spans="1:127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4"/>
      <c r="DR3728" s="1"/>
      <c r="DS3728" s="1"/>
      <c r="DT3728" s="1"/>
      <c r="DU3728" s="1"/>
      <c r="DV3728" s="1"/>
      <c r="DW3728" s="1"/>
    </row>
    <row r="3729" spans="1:127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4"/>
      <c r="DR3729" s="1"/>
      <c r="DS3729" s="1"/>
      <c r="DT3729" s="1"/>
      <c r="DU3729" s="1"/>
      <c r="DV3729" s="1"/>
      <c r="DW3729" s="1"/>
    </row>
    <row r="3730" spans="1:127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4"/>
      <c r="DR3730" s="1"/>
      <c r="DS3730" s="1"/>
      <c r="DT3730" s="1"/>
      <c r="DU3730" s="1"/>
      <c r="DV3730" s="1"/>
      <c r="DW3730" s="1"/>
    </row>
    <row r="3731" spans="1:127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4"/>
      <c r="DR3731" s="1"/>
      <c r="DS3731" s="1"/>
      <c r="DT3731" s="1"/>
      <c r="DU3731" s="1"/>
      <c r="DV3731" s="1"/>
      <c r="DW3731" s="1"/>
    </row>
    <row r="3732" spans="1:127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4"/>
      <c r="DR3732" s="1"/>
      <c r="DS3732" s="1"/>
      <c r="DT3732" s="1"/>
      <c r="DU3732" s="1"/>
      <c r="DV3732" s="1"/>
      <c r="DW3732" s="1"/>
    </row>
    <row r="3733" spans="1:127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4"/>
      <c r="DR3733" s="1"/>
      <c r="DS3733" s="1"/>
      <c r="DT3733" s="1"/>
      <c r="DU3733" s="1"/>
      <c r="DV3733" s="1"/>
      <c r="DW3733" s="1"/>
    </row>
    <row r="3734" spans="1:127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4"/>
      <c r="DR3734" s="1"/>
      <c r="DS3734" s="1"/>
      <c r="DT3734" s="1"/>
      <c r="DU3734" s="1"/>
      <c r="DV3734" s="1"/>
      <c r="DW3734" s="1"/>
    </row>
    <row r="3735" spans="1:127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4"/>
      <c r="DR3735" s="1"/>
      <c r="DS3735" s="1"/>
      <c r="DT3735" s="1"/>
      <c r="DU3735" s="1"/>
      <c r="DV3735" s="1"/>
      <c r="DW3735" s="1"/>
    </row>
    <row r="3736" spans="1:127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4"/>
      <c r="DR3736" s="1"/>
      <c r="DS3736" s="1"/>
      <c r="DT3736" s="1"/>
      <c r="DU3736" s="1"/>
      <c r="DV3736" s="1"/>
      <c r="DW3736" s="1"/>
    </row>
    <row r="3737" spans="1:127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4"/>
      <c r="DR3737" s="1"/>
      <c r="DS3737" s="1"/>
      <c r="DT3737" s="1"/>
      <c r="DU3737" s="1"/>
      <c r="DV3737" s="1"/>
      <c r="DW3737" s="1"/>
    </row>
    <row r="3738" spans="1:127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4"/>
      <c r="DR3738" s="1"/>
      <c r="DS3738" s="1"/>
      <c r="DT3738" s="1"/>
      <c r="DU3738" s="1"/>
      <c r="DV3738" s="1"/>
      <c r="DW3738" s="1"/>
    </row>
    <row r="3739" spans="1:127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4"/>
      <c r="DR3739" s="1"/>
      <c r="DS3739" s="1"/>
      <c r="DT3739" s="1"/>
      <c r="DU3739" s="1"/>
      <c r="DV3739" s="1"/>
      <c r="DW3739" s="1"/>
    </row>
    <row r="3740" spans="1:127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4"/>
      <c r="DR3740" s="1"/>
      <c r="DS3740" s="1"/>
      <c r="DT3740" s="1"/>
      <c r="DU3740" s="1"/>
      <c r="DV3740" s="1"/>
      <c r="DW3740" s="1"/>
    </row>
    <row r="3741" spans="1:127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4"/>
      <c r="DR3741" s="1"/>
      <c r="DS3741" s="1"/>
      <c r="DT3741" s="1"/>
      <c r="DU3741" s="1"/>
      <c r="DV3741" s="1"/>
      <c r="DW3741" s="1"/>
    </row>
    <row r="3742" spans="1:127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4"/>
      <c r="DR3742" s="1"/>
      <c r="DS3742" s="1"/>
      <c r="DT3742" s="1"/>
      <c r="DU3742" s="1"/>
      <c r="DV3742" s="1"/>
      <c r="DW3742" s="1"/>
    </row>
    <row r="3743" spans="1:127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4"/>
      <c r="DR3743" s="1"/>
      <c r="DS3743" s="1"/>
      <c r="DT3743" s="1"/>
      <c r="DU3743" s="1"/>
      <c r="DV3743" s="1"/>
      <c r="DW3743" s="1"/>
    </row>
    <row r="3744" spans="1:127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4"/>
      <c r="DR3744" s="1"/>
      <c r="DS3744" s="1"/>
      <c r="DT3744" s="1"/>
      <c r="DU3744" s="1"/>
      <c r="DV3744" s="1"/>
      <c r="DW3744" s="1"/>
    </row>
    <row r="3745" spans="1:127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4"/>
      <c r="DR3745" s="1"/>
      <c r="DS3745" s="1"/>
      <c r="DT3745" s="1"/>
      <c r="DU3745" s="1"/>
      <c r="DV3745" s="1"/>
      <c r="DW3745" s="1"/>
    </row>
    <row r="3746" spans="1:127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4"/>
      <c r="DR3746" s="1"/>
      <c r="DS3746" s="1"/>
      <c r="DT3746" s="1"/>
      <c r="DU3746" s="1"/>
      <c r="DV3746" s="1"/>
      <c r="DW3746" s="1"/>
    </row>
    <row r="3747" spans="1:127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4"/>
      <c r="DR3747" s="1"/>
      <c r="DS3747" s="1"/>
      <c r="DT3747" s="1"/>
      <c r="DU3747" s="1"/>
      <c r="DV3747" s="1"/>
      <c r="DW3747" s="1"/>
    </row>
    <row r="3748" spans="1:127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4"/>
      <c r="DR3748" s="1"/>
      <c r="DS3748" s="1"/>
      <c r="DT3748" s="1"/>
      <c r="DU3748" s="1"/>
      <c r="DV3748" s="1"/>
      <c r="DW3748" s="1"/>
    </row>
    <row r="3749" spans="1:127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4"/>
      <c r="DR3749" s="1"/>
      <c r="DS3749" s="1"/>
      <c r="DT3749" s="1"/>
      <c r="DU3749" s="1"/>
      <c r="DV3749" s="1"/>
      <c r="DW3749" s="1"/>
    </row>
    <row r="3750" spans="1:127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4"/>
      <c r="DR3750" s="1"/>
      <c r="DS3750" s="1"/>
      <c r="DT3750" s="1"/>
      <c r="DU3750" s="1"/>
      <c r="DV3750" s="1"/>
      <c r="DW3750" s="1"/>
    </row>
    <row r="3751" spans="1:127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4"/>
      <c r="DR3751" s="1"/>
      <c r="DS3751" s="1"/>
      <c r="DT3751" s="1"/>
      <c r="DU3751" s="1"/>
      <c r="DV3751" s="1"/>
      <c r="DW3751" s="1"/>
    </row>
    <row r="3752" spans="1:127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4"/>
      <c r="DR3752" s="1"/>
      <c r="DS3752" s="1"/>
      <c r="DT3752" s="1"/>
      <c r="DU3752" s="1"/>
      <c r="DV3752" s="1"/>
      <c r="DW3752" s="1"/>
    </row>
    <row r="3753" spans="1:127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4"/>
      <c r="DR3753" s="1"/>
      <c r="DS3753" s="1"/>
      <c r="DT3753" s="1"/>
      <c r="DU3753" s="1"/>
      <c r="DV3753" s="1"/>
      <c r="DW3753" s="1"/>
    </row>
    <row r="3754" spans="1:127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4"/>
      <c r="DR3754" s="1"/>
      <c r="DS3754" s="1"/>
      <c r="DT3754" s="1"/>
      <c r="DU3754" s="1"/>
      <c r="DV3754" s="1"/>
      <c r="DW3754" s="1"/>
    </row>
    <row r="3755" spans="1:127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4"/>
      <c r="DR3755" s="1"/>
      <c r="DS3755" s="1"/>
      <c r="DT3755" s="1"/>
      <c r="DU3755" s="1"/>
      <c r="DV3755" s="1"/>
      <c r="DW3755" s="1"/>
    </row>
    <row r="3756" spans="1:127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4"/>
      <c r="DR3756" s="1"/>
      <c r="DS3756" s="1"/>
      <c r="DT3756" s="1"/>
      <c r="DU3756" s="1"/>
      <c r="DV3756" s="1"/>
      <c r="DW3756" s="1"/>
    </row>
    <row r="3757" spans="1:127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4"/>
      <c r="DR3757" s="1"/>
      <c r="DS3757" s="1"/>
      <c r="DT3757" s="1"/>
      <c r="DU3757" s="1"/>
      <c r="DV3757" s="1"/>
      <c r="DW3757" s="1"/>
    </row>
    <row r="3758" spans="1:127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4"/>
      <c r="DR3758" s="1"/>
      <c r="DS3758" s="1"/>
      <c r="DT3758" s="1"/>
      <c r="DU3758" s="1"/>
      <c r="DV3758" s="1"/>
      <c r="DW3758" s="1"/>
    </row>
    <row r="3759" spans="1:127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4"/>
      <c r="DR3759" s="1"/>
      <c r="DS3759" s="1"/>
      <c r="DT3759" s="1"/>
      <c r="DU3759" s="1"/>
      <c r="DV3759" s="1"/>
      <c r="DW3759" s="1"/>
    </row>
    <row r="3760" spans="1:127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4"/>
      <c r="DR3760" s="1"/>
      <c r="DS3760" s="1"/>
      <c r="DT3760" s="1"/>
      <c r="DU3760" s="1"/>
      <c r="DV3760" s="1"/>
      <c r="DW3760" s="1"/>
    </row>
    <row r="3761" spans="1:127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4"/>
      <c r="DR3761" s="1"/>
      <c r="DS3761" s="1"/>
      <c r="DT3761" s="1"/>
      <c r="DU3761" s="1"/>
      <c r="DV3761" s="1"/>
      <c r="DW3761" s="1"/>
    </row>
    <row r="3762" spans="1:127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4"/>
      <c r="DR3762" s="1"/>
      <c r="DS3762" s="1"/>
      <c r="DT3762" s="1"/>
      <c r="DU3762" s="1"/>
      <c r="DV3762" s="1"/>
      <c r="DW3762" s="1"/>
    </row>
    <row r="3763" spans="1:127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4"/>
      <c r="DR3763" s="1"/>
      <c r="DS3763" s="1"/>
      <c r="DT3763" s="1"/>
      <c r="DU3763" s="1"/>
      <c r="DV3763" s="1"/>
      <c r="DW3763" s="1"/>
    </row>
    <row r="3764" spans="1:127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4"/>
      <c r="DR3764" s="1"/>
      <c r="DS3764" s="1"/>
      <c r="DT3764" s="1"/>
      <c r="DU3764" s="1"/>
      <c r="DV3764" s="1"/>
      <c r="DW3764" s="1"/>
    </row>
    <row r="3765" spans="1:127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4"/>
      <c r="DR3765" s="1"/>
      <c r="DS3765" s="1"/>
      <c r="DT3765" s="1"/>
      <c r="DU3765" s="1"/>
      <c r="DV3765" s="1"/>
      <c r="DW3765" s="1"/>
    </row>
    <row r="3766" spans="1:127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4"/>
      <c r="DR3766" s="1"/>
      <c r="DS3766" s="1"/>
      <c r="DT3766" s="1"/>
      <c r="DU3766" s="1"/>
      <c r="DV3766" s="1"/>
      <c r="DW3766" s="1"/>
    </row>
    <row r="3767" spans="1:127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4"/>
      <c r="DR3767" s="1"/>
      <c r="DS3767" s="1"/>
      <c r="DT3767" s="1"/>
      <c r="DU3767" s="1"/>
      <c r="DV3767" s="1"/>
      <c r="DW3767" s="1"/>
    </row>
    <row r="3768" spans="1:127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4"/>
      <c r="DR3768" s="1"/>
      <c r="DS3768" s="1"/>
      <c r="DT3768" s="1"/>
      <c r="DU3768" s="1"/>
      <c r="DV3768" s="1"/>
      <c r="DW3768" s="1"/>
    </row>
    <row r="3769" spans="1:127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4"/>
      <c r="DR3769" s="1"/>
      <c r="DS3769" s="1"/>
      <c r="DT3769" s="1"/>
      <c r="DU3769" s="1"/>
      <c r="DV3769" s="1"/>
      <c r="DW3769" s="1"/>
    </row>
    <row r="3770" spans="1:127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4"/>
      <c r="DR3770" s="1"/>
      <c r="DS3770" s="1"/>
      <c r="DT3770" s="1"/>
      <c r="DU3770" s="1"/>
      <c r="DV3770" s="1"/>
      <c r="DW3770" s="1"/>
    </row>
    <row r="3771" spans="1:127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4"/>
      <c r="DR3771" s="1"/>
      <c r="DS3771" s="1"/>
      <c r="DT3771" s="1"/>
      <c r="DU3771" s="1"/>
      <c r="DV3771" s="1"/>
      <c r="DW3771" s="1"/>
    </row>
    <row r="3772" spans="1:127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4"/>
      <c r="DR3772" s="1"/>
      <c r="DS3772" s="1"/>
      <c r="DT3772" s="1"/>
      <c r="DU3772" s="1"/>
      <c r="DV3772" s="1"/>
      <c r="DW3772" s="1"/>
    </row>
    <row r="3773" spans="1:127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4"/>
      <c r="DR3773" s="1"/>
      <c r="DS3773" s="1"/>
      <c r="DT3773" s="1"/>
      <c r="DU3773" s="1"/>
      <c r="DV3773" s="1"/>
      <c r="DW3773" s="1"/>
    </row>
    <row r="3774" spans="1:127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4"/>
      <c r="DR3774" s="1"/>
      <c r="DS3774" s="1"/>
      <c r="DT3774" s="1"/>
      <c r="DU3774" s="1"/>
      <c r="DV3774" s="1"/>
      <c r="DW3774" s="1"/>
    </row>
    <row r="3775" spans="1:127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4"/>
      <c r="DR3775" s="1"/>
      <c r="DS3775" s="1"/>
      <c r="DT3775" s="1"/>
      <c r="DU3775" s="1"/>
      <c r="DV3775" s="1"/>
      <c r="DW3775" s="1"/>
    </row>
    <row r="3776" spans="1:127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4"/>
      <c r="DR3776" s="1"/>
      <c r="DS3776" s="1"/>
      <c r="DT3776" s="1"/>
      <c r="DU3776" s="1"/>
      <c r="DV3776" s="1"/>
      <c r="DW3776" s="1"/>
    </row>
    <row r="3777" spans="1:127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4"/>
      <c r="DR3777" s="1"/>
      <c r="DS3777" s="1"/>
      <c r="DT3777" s="1"/>
      <c r="DU3777" s="1"/>
      <c r="DV3777" s="1"/>
      <c r="DW3777" s="1"/>
    </row>
    <row r="3778" spans="1:127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4"/>
      <c r="DR3778" s="1"/>
      <c r="DS3778" s="1"/>
      <c r="DT3778" s="1"/>
      <c r="DU3778" s="1"/>
      <c r="DV3778" s="1"/>
      <c r="DW3778" s="1"/>
    </row>
    <row r="3779" spans="1:127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4"/>
      <c r="DR3779" s="1"/>
      <c r="DS3779" s="1"/>
      <c r="DT3779" s="1"/>
      <c r="DU3779" s="1"/>
      <c r="DV3779" s="1"/>
      <c r="DW3779" s="1"/>
    </row>
    <row r="3780" spans="1:127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4"/>
      <c r="DR3780" s="1"/>
      <c r="DS3780" s="1"/>
      <c r="DT3780" s="1"/>
      <c r="DU3780" s="1"/>
      <c r="DV3780" s="1"/>
      <c r="DW3780" s="1"/>
    </row>
    <row r="3781" spans="1:127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4"/>
      <c r="DR3781" s="1"/>
      <c r="DS3781" s="1"/>
      <c r="DT3781" s="1"/>
      <c r="DU3781" s="1"/>
      <c r="DV3781" s="1"/>
      <c r="DW3781" s="1"/>
    </row>
    <row r="3782" spans="1:127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4"/>
      <c r="DR3782" s="1"/>
      <c r="DS3782" s="1"/>
      <c r="DT3782" s="1"/>
      <c r="DU3782" s="1"/>
      <c r="DV3782" s="1"/>
      <c r="DW3782" s="1"/>
    </row>
    <row r="3783" spans="1:127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4"/>
      <c r="DR3783" s="1"/>
      <c r="DS3783" s="1"/>
      <c r="DT3783" s="1"/>
      <c r="DU3783" s="1"/>
      <c r="DV3783" s="1"/>
      <c r="DW3783" s="1"/>
    </row>
    <row r="3784" spans="1:127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4"/>
      <c r="DR3784" s="1"/>
      <c r="DS3784" s="1"/>
      <c r="DT3784" s="1"/>
      <c r="DU3784" s="1"/>
      <c r="DV3784" s="1"/>
      <c r="DW3784" s="1"/>
    </row>
    <row r="3785" spans="1:127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4"/>
      <c r="DR3785" s="1"/>
      <c r="DS3785" s="1"/>
      <c r="DT3785" s="1"/>
      <c r="DU3785" s="1"/>
      <c r="DV3785" s="1"/>
      <c r="DW3785" s="1"/>
    </row>
    <row r="3786" spans="1:127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4"/>
      <c r="DR3786" s="1"/>
      <c r="DS3786" s="1"/>
      <c r="DT3786" s="1"/>
      <c r="DU3786" s="1"/>
      <c r="DV3786" s="1"/>
      <c r="DW3786" s="1"/>
    </row>
    <row r="3787" spans="1:127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4"/>
      <c r="DR3787" s="1"/>
      <c r="DS3787" s="1"/>
      <c r="DT3787" s="1"/>
      <c r="DU3787" s="1"/>
      <c r="DV3787" s="1"/>
      <c r="DW3787" s="1"/>
    </row>
    <row r="3788" spans="1:127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4"/>
      <c r="DR3788" s="1"/>
      <c r="DS3788" s="1"/>
      <c r="DT3788" s="1"/>
      <c r="DU3788" s="1"/>
      <c r="DV3788" s="1"/>
      <c r="DW3788" s="1"/>
    </row>
    <row r="3789" spans="1:127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4"/>
      <c r="DR3789" s="1"/>
      <c r="DS3789" s="1"/>
      <c r="DT3789" s="1"/>
      <c r="DU3789" s="1"/>
      <c r="DV3789" s="1"/>
      <c r="DW3789" s="1"/>
    </row>
    <row r="3790" spans="1:127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4"/>
      <c r="DR3790" s="1"/>
      <c r="DS3790" s="1"/>
      <c r="DT3790" s="1"/>
      <c r="DU3790" s="1"/>
      <c r="DV3790" s="1"/>
      <c r="DW3790" s="1"/>
    </row>
    <row r="3791" spans="1:127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4"/>
      <c r="DR3791" s="1"/>
      <c r="DS3791" s="1"/>
      <c r="DT3791" s="1"/>
      <c r="DU3791" s="1"/>
      <c r="DV3791" s="1"/>
      <c r="DW3791" s="1"/>
    </row>
    <row r="3792" spans="1:127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4"/>
      <c r="DR3792" s="1"/>
      <c r="DS3792" s="1"/>
      <c r="DT3792" s="1"/>
      <c r="DU3792" s="1"/>
      <c r="DV3792" s="1"/>
      <c r="DW3792" s="1"/>
    </row>
    <row r="3793" spans="1:127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4"/>
      <c r="DR3793" s="1"/>
      <c r="DS3793" s="1"/>
      <c r="DT3793" s="1"/>
      <c r="DU3793" s="1"/>
      <c r="DV3793" s="1"/>
      <c r="DW3793" s="1"/>
    </row>
    <row r="3794" spans="1:127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4"/>
      <c r="DR3794" s="1"/>
      <c r="DS3794" s="1"/>
      <c r="DT3794" s="1"/>
      <c r="DU3794" s="1"/>
      <c r="DV3794" s="1"/>
      <c r="DW3794" s="1"/>
    </row>
    <row r="3795" spans="1:127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4"/>
      <c r="DR3795" s="1"/>
      <c r="DS3795" s="1"/>
      <c r="DT3795" s="1"/>
      <c r="DU3795" s="1"/>
      <c r="DV3795" s="1"/>
      <c r="DW3795" s="1"/>
    </row>
    <row r="3796" spans="1:127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4"/>
      <c r="DR3796" s="1"/>
      <c r="DS3796" s="1"/>
      <c r="DT3796" s="1"/>
      <c r="DU3796" s="1"/>
      <c r="DV3796" s="1"/>
      <c r="DW3796" s="1"/>
    </row>
    <row r="3797" spans="1:127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4"/>
      <c r="DR3797" s="1"/>
      <c r="DS3797" s="1"/>
      <c r="DT3797" s="1"/>
      <c r="DU3797" s="1"/>
      <c r="DV3797" s="1"/>
      <c r="DW3797" s="1"/>
    </row>
    <row r="3798" spans="1:127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4"/>
      <c r="DR3798" s="1"/>
      <c r="DS3798" s="1"/>
      <c r="DT3798" s="1"/>
      <c r="DU3798" s="1"/>
      <c r="DV3798" s="1"/>
      <c r="DW3798" s="1"/>
    </row>
    <row r="3799" spans="1:127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4"/>
      <c r="DR3799" s="1"/>
      <c r="DS3799" s="1"/>
      <c r="DT3799" s="1"/>
      <c r="DU3799" s="1"/>
      <c r="DV3799" s="1"/>
      <c r="DW3799" s="1"/>
    </row>
    <row r="3800" spans="1:127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4"/>
      <c r="DR3800" s="1"/>
      <c r="DS3800" s="1"/>
      <c r="DT3800" s="1"/>
      <c r="DU3800" s="1"/>
      <c r="DV3800" s="1"/>
      <c r="DW3800" s="1"/>
    </row>
    <row r="3801" spans="1:127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4"/>
      <c r="DR3801" s="1"/>
      <c r="DS3801" s="1"/>
      <c r="DT3801" s="1"/>
      <c r="DU3801" s="1"/>
      <c r="DV3801" s="1"/>
      <c r="DW3801" s="1"/>
    </row>
    <row r="3802" spans="1:127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4"/>
      <c r="DR3802" s="1"/>
      <c r="DS3802" s="1"/>
      <c r="DT3802" s="1"/>
      <c r="DU3802" s="1"/>
      <c r="DV3802" s="1"/>
      <c r="DW3802" s="1"/>
    </row>
    <row r="3803" spans="1:127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4"/>
      <c r="DR3803" s="1"/>
      <c r="DS3803" s="1"/>
      <c r="DT3803" s="1"/>
      <c r="DU3803" s="1"/>
      <c r="DV3803" s="1"/>
      <c r="DW3803" s="1"/>
    </row>
    <row r="3804" spans="1:127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4"/>
      <c r="DR3804" s="1"/>
      <c r="DS3804" s="1"/>
      <c r="DT3804" s="1"/>
      <c r="DU3804" s="1"/>
      <c r="DV3804" s="1"/>
      <c r="DW3804" s="1"/>
    </row>
    <row r="3805" spans="1:127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4"/>
      <c r="DR3805" s="1"/>
      <c r="DS3805" s="1"/>
      <c r="DT3805" s="1"/>
      <c r="DU3805" s="1"/>
      <c r="DV3805" s="1"/>
      <c r="DW3805" s="1"/>
    </row>
    <row r="3806" spans="1:127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4"/>
      <c r="DR3806" s="1"/>
      <c r="DS3806" s="1"/>
      <c r="DT3806" s="1"/>
      <c r="DU3806" s="1"/>
      <c r="DV3806" s="1"/>
      <c r="DW3806" s="1"/>
    </row>
    <row r="3807" spans="1:127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4"/>
      <c r="DR3807" s="1"/>
      <c r="DS3807" s="1"/>
      <c r="DT3807" s="1"/>
      <c r="DU3807" s="1"/>
      <c r="DV3807" s="1"/>
      <c r="DW3807" s="1"/>
    </row>
    <row r="3808" spans="1:127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4"/>
      <c r="DR3808" s="1"/>
      <c r="DS3808" s="1"/>
      <c r="DT3808" s="1"/>
      <c r="DU3808" s="1"/>
      <c r="DV3808" s="1"/>
      <c r="DW3808" s="1"/>
    </row>
    <row r="3809" spans="1:127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4"/>
      <c r="DR3809" s="1"/>
      <c r="DS3809" s="1"/>
      <c r="DT3809" s="1"/>
      <c r="DU3809" s="1"/>
      <c r="DV3809" s="1"/>
      <c r="DW3809" s="1"/>
    </row>
    <row r="3810" spans="1:127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4"/>
      <c r="DR3810" s="1"/>
      <c r="DS3810" s="1"/>
      <c r="DT3810" s="1"/>
      <c r="DU3810" s="1"/>
      <c r="DV3810" s="1"/>
      <c r="DW3810" s="1"/>
    </row>
    <row r="3811" spans="1:127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4"/>
      <c r="DR3811" s="1"/>
      <c r="DS3811" s="1"/>
      <c r="DT3811" s="1"/>
      <c r="DU3811" s="1"/>
      <c r="DV3811" s="1"/>
      <c r="DW3811" s="1"/>
    </row>
    <row r="3812" spans="1:127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4"/>
      <c r="DR3812" s="1"/>
      <c r="DS3812" s="1"/>
      <c r="DT3812" s="1"/>
      <c r="DU3812" s="1"/>
      <c r="DV3812" s="1"/>
      <c r="DW3812" s="1"/>
    </row>
    <row r="3813" spans="1:127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4"/>
      <c r="DR3813" s="1"/>
      <c r="DS3813" s="1"/>
      <c r="DT3813" s="1"/>
      <c r="DU3813" s="1"/>
      <c r="DV3813" s="1"/>
      <c r="DW3813" s="1"/>
    </row>
    <row r="3814" spans="1:127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4"/>
      <c r="DR3814" s="1"/>
      <c r="DS3814" s="1"/>
      <c r="DT3814" s="1"/>
      <c r="DU3814" s="1"/>
      <c r="DV3814" s="1"/>
      <c r="DW3814" s="1"/>
    </row>
    <row r="3815" spans="1:127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4"/>
      <c r="DR3815" s="1"/>
      <c r="DS3815" s="1"/>
      <c r="DT3815" s="1"/>
      <c r="DU3815" s="1"/>
      <c r="DV3815" s="1"/>
      <c r="DW3815" s="1"/>
    </row>
    <row r="3816" spans="1:127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4"/>
      <c r="DR3816" s="1"/>
      <c r="DS3816" s="1"/>
      <c r="DT3816" s="1"/>
      <c r="DU3816" s="1"/>
      <c r="DV3816" s="1"/>
      <c r="DW3816" s="1"/>
    </row>
    <row r="3817" spans="1:127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4"/>
      <c r="DR3817" s="1"/>
      <c r="DS3817" s="1"/>
      <c r="DT3817" s="1"/>
      <c r="DU3817" s="1"/>
      <c r="DV3817" s="1"/>
      <c r="DW3817" s="1"/>
    </row>
    <row r="3818" spans="1:127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4"/>
      <c r="DR3818" s="1"/>
      <c r="DS3818" s="1"/>
      <c r="DT3818" s="1"/>
      <c r="DU3818" s="1"/>
      <c r="DV3818" s="1"/>
      <c r="DW3818" s="1"/>
    </row>
    <row r="3819" spans="1:127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4"/>
      <c r="DR3819" s="1"/>
      <c r="DS3819" s="1"/>
      <c r="DT3819" s="1"/>
      <c r="DU3819" s="1"/>
      <c r="DV3819" s="1"/>
      <c r="DW3819" s="1"/>
    </row>
    <row r="3820" spans="1:127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4"/>
      <c r="DR3820" s="1"/>
      <c r="DS3820" s="1"/>
      <c r="DT3820" s="1"/>
      <c r="DU3820" s="1"/>
      <c r="DV3820" s="1"/>
      <c r="DW3820" s="1"/>
    </row>
    <row r="3821" spans="1:127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4"/>
      <c r="DR3821" s="1"/>
      <c r="DS3821" s="1"/>
      <c r="DT3821" s="1"/>
      <c r="DU3821" s="1"/>
      <c r="DV3821" s="1"/>
      <c r="DW3821" s="1"/>
    </row>
    <row r="3822" spans="1:127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4"/>
      <c r="DR3822" s="1"/>
      <c r="DS3822" s="1"/>
      <c r="DT3822" s="1"/>
      <c r="DU3822" s="1"/>
      <c r="DV3822" s="1"/>
      <c r="DW3822" s="1"/>
    </row>
    <row r="3823" spans="1:127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4"/>
      <c r="DR3823" s="1"/>
      <c r="DS3823" s="1"/>
      <c r="DT3823" s="1"/>
      <c r="DU3823" s="1"/>
      <c r="DV3823" s="1"/>
      <c r="DW3823" s="1"/>
    </row>
    <row r="3824" spans="1:127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4"/>
      <c r="DR3824" s="1"/>
      <c r="DS3824" s="1"/>
      <c r="DT3824" s="1"/>
      <c r="DU3824" s="1"/>
      <c r="DV3824" s="1"/>
      <c r="DW3824" s="1"/>
    </row>
    <row r="3825" spans="1:127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4"/>
      <c r="DR3825" s="1"/>
      <c r="DS3825" s="1"/>
      <c r="DT3825" s="1"/>
      <c r="DU3825" s="1"/>
      <c r="DV3825" s="1"/>
      <c r="DW3825" s="1"/>
    </row>
    <row r="3826" spans="1:127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4"/>
      <c r="DR3826" s="1"/>
      <c r="DS3826" s="1"/>
      <c r="DT3826" s="1"/>
      <c r="DU3826" s="1"/>
      <c r="DV3826" s="1"/>
      <c r="DW3826" s="1"/>
    </row>
    <row r="3827" spans="1:127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4"/>
      <c r="DR3827" s="1"/>
      <c r="DS3827" s="1"/>
      <c r="DT3827" s="1"/>
      <c r="DU3827" s="1"/>
      <c r="DV3827" s="1"/>
      <c r="DW3827" s="1"/>
    </row>
    <row r="3828" spans="1:127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4"/>
      <c r="DR3828" s="1"/>
      <c r="DS3828" s="1"/>
      <c r="DT3828" s="1"/>
      <c r="DU3828" s="1"/>
      <c r="DV3828" s="1"/>
      <c r="DW3828" s="1"/>
    </row>
    <row r="3829" spans="1:127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4"/>
      <c r="DR3829" s="1"/>
      <c r="DS3829" s="1"/>
      <c r="DT3829" s="1"/>
      <c r="DU3829" s="1"/>
      <c r="DV3829" s="1"/>
      <c r="DW3829" s="1"/>
    </row>
    <row r="3830" spans="1:127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4"/>
      <c r="DR3830" s="1"/>
      <c r="DS3830" s="1"/>
      <c r="DT3830" s="1"/>
      <c r="DU3830" s="1"/>
      <c r="DV3830" s="1"/>
      <c r="DW3830" s="1"/>
    </row>
    <row r="3831" spans="1:127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4"/>
      <c r="DR3831" s="1"/>
      <c r="DS3831" s="1"/>
      <c r="DT3831" s="1"/>
      <c r="DU3831" s="1"/>
      <c r="DV3831" s="1"/>
      <c r="DW3831" s="1"/>
    </row>
    <row r="3832" spans="1:127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4"/>
      <c r="DR3832" s="1"/>
      <c r="DS3832" s="1"/>
      <c r="DT3832" s="1"/>
      <c r="DU3832" s="1"/>
      <c r="DV3832" s="1"/>
      <c r="DW3832" s="1"/>
    </row>
    <row r="3833" spans="1:127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4"/>
      <c r="DR3833" s="1"/>
      <c r="DS3833" s="1"/>
      <c r="DT3833" s="1"/>
      <c r="DU3833" s="1"/>
      <c r="DV3833" s="1"/>
      <c r="DW3833" s="1"/>
    </row>
    <row r="3834" spans="1:127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4"/>
      <c r="DR3834" s="1"/>
      <c r="DS3834" s="1"/>
      <c r="DT3834" s="1"/>
      <c r="DU3834" s="1"/>
      <c r="DV3834" s="1"/>
      <c r="DW3834" s="1"/>
    </row>
    <row r="3835" spans="1:127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4"/>
      <c r="DR3835" s="1"/>
      <c r="DS3835" s="1"/>
      <c r="DT3835" s="1"/>
      <c r="DU3835" s="1"/>
      <c r="DV3835" s="1"/>
      <c r="DW3835" s="1"/>
    </row>
    <row r="3836" spans="1:127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4"/>
      <c r="DR3836" s="1"/>
      <c r="DS3836" s="1"/>
      <c r="DT3836" s="1"/>
      <c r="DU3836" s="1"/>
      <c r="DV3836" s="1"/>
      <c r="DW3836" s="1"/>
    </row>
    <row r="3837" spans="1:127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4"/>
      <c r="DR3837" s="1"/>
      <c r="DS3837" s="1"/>
      <c r="DT3837" s="1"/>
      <c r="DU3837" s="1"/>
      <c r="DV3837" s="1"/>
      <c r="DW3837" s="1"/>
    </row>
    <row r="3838" spans="1:127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4"/>
      <c r="DR3838" s="1"/>
      <c r="DS3838" s="1"/>
      <c r="DT3838" s="1"/>
      <c r="DU3838" s="1"/>
      <c r="DV3838" s="1"/>
      <c r="DW3838" s="1"/>
    </row>
    <row r="3839" spans="1:127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4"/>
      <c r="DR3839" s="1"/>
      <c r="DS3839" s="1"/>
      <c r="DT3839" s="1"/>
      <c r="DU3839" s="1"/>
      <c r="DV3839" s="1"/>
      <c r="DW3839" s="1"/>
    </row>
    <row r="3840" spans="1:127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4"/>
      <c r="DR3840" s="1"/>
      <c r="DS3840" s="1"/>
      <c r="DT3840" s="1"/>
      <c r="DU3840" s="1"/>
      <c r="DV3840" s="1"/>
      <c r="DW3840" s="1"/>
    </row>
    <row r="3841" spans="1:127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4"/>
      <c r="DR3841" s="1"/>
      <c r="DS3841" s="1"/>
      <c r="DT3841" s="1"/>
      <c r="DU3841" s="1"/>
      <c r="DV3841" s="1"/>
      <c r="DW3841" s="1"/>
    </row>
    <row r="3842" spans="1:127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4"/>
      <c r="DR3842" s="1"/>
      <c r="DS3842" s="1"/>
      <c r="DT3842" s="1"/>
      <c r="DU3842" s="1"/>
      <c r="DV3842" s="1"/>
      <c r="DW3842" s="1"/>
    </row>
    <row r="3843" spans="1:127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4"/>
      <c r="DR3843" s="1"/>
      <c r="DS3843" s="1"/>
      <c r="DT3843" s="1"/>
      <c r="DU3843" s="1"/>
      <c r="DV3843" s="1"/>
      <c r="DW3843" s="1"/>
    </row>
    <row r="3844" spans="1:127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4"/>
      <c r="DR3844" s="1"/>
      <c r="DS3844" s="1"/>
      <c r="DT3844" s="1"/>
      <c r="DU3844" s="1"/>
      <c r="DV3844" s="1"/>
      <c r="DW3844" s="1"/>
    </row>
    <row r="3845" spans="1:127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4"/>
      <c r="DR3845" s="1"/>
      <c r="DS3845" s="1"/>
      <c r="DT3845" s="1"/>
      <c r="DU3845" s="1"/>
      <c r="DV3845" s="1"/>
      <c r="DW3845" s="1"/>
    </row>
    <row r="3846" spans="1:127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4"/>
      <c r="DR3846" s="1"/>
      <c r="DS3846" s="1"/>
      <c r="DT3846" s="1"/>
      <c r="DU3846" s="1"/>
      <c r="DV3846" s="1"/>
      <c r="DW3846" s="1"/>
    </row>
    <row r="3847" spans="1:127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4"/>
      <c r="DR3847" s="1"/>
      <c r="DS3847" s="1"/>
      <c r="DT3847" s="1"/>
      <c r="DU3847" s="1"/>
      <c r="DV3847" s="1"/>
      <c r="DW3847" s="1"/>
    </row>
    <row r="3848" spans="1:127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4"/>
      <c r="DR3848" s="1"/>
      <c r="DS3848" s="1"/>
      <c r="DT3848" s="1"/>
      <c r="DU3848" s="1"/>
      <c r="DV3848" s="1"/>
      <c r="DW3848" s="1"/>
    </row>
    <row r="3849" spans="1:127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4"/>
      <c r="DR3849" s="1"/>
      <c r="DS3849" s="1"/>
      <c r="DT3849" s="1"/>
      <c r="DU3849" s="1"/>
      <c r="DV3849" s="1"/>
      <c r="DW3849" s="1"/>
    </row>
    <row r="3850" spans="1:127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4"/>
      <c r="DR3850" s="1"/>
      <c r="DS3850" s="1"/>
      <c r="DT3850" s="1"/>
      <c r="DU3850" s="1"/>
      <c r="DV3850" s="1"/>
      <c r="DW3850" s="1"/>
    </row>
    <row r="3851" spans="1:127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4"/>
      <c r="DR3851" s="1"/>
      <c r="DS3851" s="1"/>
      <c r="DT3851" s="1"/>
      <c r="DU3851" s="1"/>
      <c r="DV3851" s="1"/>
      <c r="DW3851" s="1"/>
    </row>
    <row r="3852" spans="1:127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4"/>
      <c r="DR3852" s="1"/>
      <c r="DS3852" s="1"/>
      <c r="DT3852" s="1"/>
      <c r="DU3852" s="1"/>
      <c r="DV3852" s="1"/>
      <c r="DW3852" s="1"/>
    </row>
    <row r="3853" spans="1:127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4"/>
      <c r="DR3853" s="1"/>
      <c r="DS3853" s="1"/>
      <c r="DT3853" s="1"/>
      <c r="DU3853" s="1"/>
      <c r="DV3853" s="1"/>
      <c r="DW3853" s="1"/>
    </row>
    <row r="3854" spans="1:127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4"/>
      <c r="DR3854" s="1"/>
      <c r="DS3854" s="1"/>
      <c r="DT3854" s="1"/>
      <c r="DU3854" s="1"/>
      <c r="DV3854" s="1"/>
      <c r="DW3854" s="1"/>
    </row>
    <row r="3855" spans="1:127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4"/>
      <c r="DR3855" s="1"/>
      <c r="DS3855" s="1"/>
      <c r="DT3855" s="1"/>
      <c r="DU3855" s="1"/>
      <c r="DV3855" s="1"/>
      <c r="DW3855" s="1"/>
    </row>
    <row r="3856" spans="1:127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4"/>
      <c r="DR3856" s="1"/>
      <c r="DS3856" s="1"/>
      <c r="DT3856" s="1"/>
      <c r="DU3856" s="1"/>
      <c r="DV3856" s="1"/>
      <c r="DW3856" s="1"/>
    </row>
    <row r="3857" spans="1:127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4"/>
      <c r="DR3857" s="1"/>
      <c r="DS3857" s="1"/>
      <c r="DT3857" s="1"/>
      <c r="DU3857" s="1"/>
      <c r="DV3857" s="1"/>
      <c r="DW3857" s="1"/>
    </row>
    <row r="3858" spans="1:127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4"/>
      <c r="DR3858" s="1"/>
      <c r="DS3858" s="1"/>
      <c r="DT3858" s="1"/>
      <c r="DU3858" s="1"/>
      <c r="DV3858" s="1"/>
      <c r="DW3858" s="1"/>
    </row>
    <row r="3859" spans="1:127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4"/>
      <c r="DR3859" s="1"/>
      <c r="DS3859" s="1"/>
      <c r="DT3859" s="1"/>
      <c r="DU3859" s="1"/>
      <c r="DV3859" s="1"/>
      <c r="DW3859" s="1"/>
    </row>
    <row r="3860" spans="1:127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4"/>
      <c r="DR3860" s="1"/>
      <c r="DS3860" s="1"/>
      <c r="DT3860" s="1"/>
      <c r="DU3860" s="1"/>
      <c r="DV3860" s="1"/>
      <c r="DW3860" s="1"/>
    </row>
    <row r="3861" spans="1:127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4"/>
      <c r="DR3861" s="1"/>
      <c r="DS3861" s="1"/>
      <c r="DT3861" s="1"/>
      <c r="DU3861" s="1"/>
      <c r="DV3861" s="1"/>
      <c r="DW3861" s="1"/>
    </row>
    <row r="3862" spans="1:127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4"/>
      <c r="DR3862" s="1"/>
      <c r="DS3862" s="1"/>
      <c r="DT3862" s="1"/>
      <c r="DU3862" s="1"/>
      <c r="DV3862" s="1"/>
      <c r="DW3862" s="1"/>
    </row>
    <row r="3863" spans="1:127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4"/>
      <c r="DR3863" s="1"/>
      <c r="DS3863" s="1"/>
      <c r="DT3863" s="1"/>
      <c r="DU3863" s="1"/>
      <c r="DV3863" s="1"/>
      <c r="DW3863" s="1"/>
    </row>
    <row r="3864" spans="1:127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4"/>
      <c r="DR3864" s="1"/>
      <c r="DS3864" s="1"/>
      <c r="DT3864" s="1"/>
      <c r="DU3864" s="1"/>
      <c r="DV3864" s="1"/>
      <c r="DW3864" s="1"/>
    </row>
    <row r="3865" spans="1:127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4"/>
      <c r="DR3865" s="1"/>
      <c r="DS3865" s="1"/>
      <c r="DT3865" s="1"/>
      <c r="DU3865" s="1"/>
      <c r="DV3865" s="1"/>
      <c r="DW3865" s="1"/>
    </row>
    <row r="3866" spans="1:127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4"/>
      <c r="DR3866" s="1"/>
      <c r="DS3866" s="1"/>
      <c r="DT3866" s="1"/>
      <c r="DU3866" s="1"/>
      <c r="DV3866" s="1"/>
      <c r="DW3866" s="1"/>
    </row>
    <row r="3867" spans="1:127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4"/>
      <c r="DR3867" s="1"/>
      <c r="DS3867" s="1"/>
      <c r="DT3867" s="1"/>
      <c r="DU3867" s="1"/>
      <c r="DV3867" s="1"/>
      <c r="DW3867" s="1"/>
    </row>
    <row r="3868" spans="1:127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4"/>
      <c r="DR3868" s="1"/>
      <c r="DS3868" s="1"/>
      <c r="DT3868" s="1"/>
      <c r="DU3868" s="1"/>
      <c r="DV3868" s="1"/>
      <c r="DW3868" s="1"/>
    </row>
    <row r="3869" spans="1:127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4"/>
      <c r="DR3869" s="1"/>
      <c r="DS3869" s="1"/>
      <c r="DT3869" s="1"/>
      <c r="DU3869" s="1"/>
      <c r="DV3869" s="1"/>
      <c r="DW3869" s="1"/>
    </row>
    <row r="3870" spans="1:127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4"/>
      <c r="DR3870" s="1"/>
      <c r="DS3870" s="1"/>
      <c r="DT3870" s="1"/>
      <c r="DU3870" s="1"/>
      <c r="DV3870" s="1"/>
      <c r="DW3870" s="1"/>
    </row>
    <row r="3871" spans="1:127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4"/>
      <c r="DR3871" s="1"/>
      <c r="DS3871" s="1"/>
      <c r="DT3871" s="1"/>
      <c r="DU3871" s="1"/>
      <c r="DV3871" s="1"/>
      <c r="DW3871" s="1"/>
    </row>
    <row r="3872" spans="1:127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4"/>
      <c r="DR3872" s="1"/>
      <c r="DS3872" s="1"/>
      <c r="DT3872" s="1"/>
      <c r="DU3872" s="1"/>
      <c r="DV3872" s="1"/>
      <c r="DW3872" s="1"/>
    </row>
    <row r="3873" spans="1:127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4"/>
      <c r="DR3873" s="1"/>
      <c r="DS3873" s="1"/>
      <c r="DT3873" s="1"/>
      <c r="DU3873" s="1"/>
      <c r="DV3873" s="1"/>
      <c r="DW3873" s="1"/>
    </row>
    <row r="3874" spans="1:127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4"/>
      <c r="DR3874" s="1"/>
      <c r="DS3874" s="1"/>
      <c r="DT3874" s="1"/>
      <c r="DU3874" s="1"/>
      <c r="DV3874" s="1"/>
      <c r="DW3874" s="1"/>
    </row>
    <row r="3875" spans="1:127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4"/>
      <c r="DR3875" s="1"/>
      <c r="DS3875" s="1"/>
      <c r="DT3875" s="1"/>
      <c r="DU3875" s="1"/>
      <c r="DV3875" s="1"/>
      <c r="DW3875" s="1"/>
    </row>
    <row r="3876" spans="1:127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4"/>
      <c r="DR3876" s="1"/>
      <c r="DS3876" s="1"/>
      <c r="DT3876" s="1"/>
      <c r="DU3876" s="1"/>
      <c r="DV3876" s="1"/>
      <c r="DW3876" s="1"/>
    </row>
    <row r="3877" spans="1:127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4"/>
      <c r="DR3877" s="1"/>
      <c r="DS3877" s="1"/>
      <c r="DT3877" s="1"/>
      <c r="DU3877" s="1"/>
      <c r="DV3877" s="1"/>
      <c r="DW3877" s="1"/>
    </row>
    <row r="3878" spans="1:127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4"/>
      <c r="DR3878" s="1"/>
      <c r="DS3878" s="1"/>
      <c r="DT3878" s="1"/>
      <c r="DU3878" s="1"/>
      <c r="DV3878" s="1"/>
      <c r="DW3878" s="1"/>
    </row>
    <row r="3879" spans="1:127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4"/>
      <c r="DR3879" s="1"/>
      <c r="DS3879" s="1"/>
      <c r="DT3879" s="1"/>
      <c r="DU3879" s="1"/>
      <c r="DV3879" s="1"/>
      <c r="DW3879" s="1"/>
    </row>
    <row r="3880" spans="1:127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4"/>
      <c r="DR3880" s="1"/>
      <c r="DS3880" s="1"/>
      <c r="DT3880" s="1"/>
      <c r="DU3880" s="1"/>
      <c r="DV3880" s="1"/>
      <c r="DW3880" s="1"/>
    </row>
    <row r="3881" spans="1:127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4"/>
      <c r="DR3881" s="1"/>
      <c r="DS3881" s="1"/>
      <c r="DT3881" s="1"/>
      <c r="DU3881" s="1"/>
      <c r="DV3881" s="1"/>
      <c r="DW3881" s="1"/>
    </row>
    <row r="3882" spans="1:127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4"/>
      <c r="DR3882" s="1"/>
      <c r="DS3882" s="1"/>
      <c r="DT3882" s="1"/>
      <c r="DU3882" s="1"/>
      <c r="DV3882" s="1"/>
      <c r="DW3882" s="1"/>
    </row>
    <row r="3883" spans="1:127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4"/>
      <c r="DR3883" s="1"/>
      <c r="DS3883" s="1"/>
      <c r="DT3883" s="1"/>
      <c r="DU3883" s="1"/>
      <c r="DV3883" s="1"/>
      <c r="DW3883" s="1"/>
    </row>
    <row r="3884" spans="1:127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4"/>
      <c r="DR3884" s="1"/>
      <c r="DS3884" s="1"/>
      <c r="DT3884" s="1"/>
      <c r="DU3884" s="1"/>
      <c r="DV3884" s="1"/>
      <c r="DW3884" s="1"/>
    </row>
    <row r="3885" spans="1:127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4"/>
      <c r="DR3885" s="1"/>
      <c r="DS3885" s="1"/>
      <c r="DT3885" s="1"/>
      <c r="DU3885" s="1"/>
      <c r="DV3885" s="1"/>
      <c r="DW3885" s="1"/>
    </row>
    <row r="3886" spans="1:127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4"/>
      <c r="DR3886" s="1"/>
      <c r="DS3886" s="1"/>
      <c r="DT3886" s="1"/>
      <c r="DU3886" s="1"/>
      <c r="DV3886" s="1"/>
      <c r="DW3886" s="1"/>
    </row>
    <row r="3887" spans="1:127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4"/>
      <c r="DR3887" s="1"/>
      <c r="DS3887" s="1"/>
      <c r="DT3887" s="1"/>
      <c r="DU3887" s="1"/>
      <c r="DV3887" s="1"/>
      <c r="DW3887" s="1"/>
    </row>
    <row r="3888" spans="1:127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4"/>
      <c r="DR3888" s="1"/>
      <c r="DS3888" s="1"/>
      <c r="DT3888" s="1"/>
      <c r="DU3888" s="1"/>
      <c r="DV3888" s="1"/>
      <c r="DW3888" s="1"/>
    </row>
    <row r="3889" spans="1:127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4"/>
      <c r="DR3889" s="1"/>
      <c r="DS3889" s="1"/>
      <c r="DT3889" s="1"/>
      <c r="DU3889" s="1"/>
      <c r="DV3889" s="1"/>
      <c r="DW3889" s="1"/>
    </row>
    <row r="3890" spans="1:127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4"/>
      <c r="DR3890" s="1"/>
      <c r="DS3890" s="1"/>
      <c r="DT3890" s="1"/>
      <c r="DU3890" s="1"/>
      <c r="DV3890" s="1"/>
      <c r="DW3890" s="1"/>
    </row>
    <row r="3891" spans="1:127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4"/>
      <c r="DR3891" s="1"/>
      <c r="DS3891" s="1"/>
      <c r="DT3891" s="1"/>
      <c r="DU3891" s="1"/>
      <c r="DV3891" s="1"/>
      <c r="DW3891" s="1"/>
    </row>
    <row r="3892" spans="1:127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4"/>
      <c r="DR3892" s="1"/>
      <c r="DS3892" s="1"/>
      <c r="DT3892" s="1"/>
      <c r="DU3892" s="1"/>
      <c r="DV3892" s="1"/>
      <c r="DW3892" s="1"/>
    </row>
    <row r="3893" spans="1:127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4"/>
      <c r="DR3893" s="1"/>
      <c r="DS3893" s="1"/>
      <c r="DT3893" s="1"/>
      <c r="DU3893" s="1"/>
      <c r="DV3893" s="1"/>
      <c r="DW3893" s="1"/>
    </row>
    <row r="3894" spans="1:127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4"/>
      <c r="DR3894" s="1"/>
      <c r="DS3894" s="1"/>
      <c r="DT3894" s="1"/>
      <c r="DU3894" s="1"/>
      <c r="DV3894" s="1"/>
      <c r="DW3894" s="1"/>
    </row>
    <row r="3895" spans="1:127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4"/>
      <c r="DR3895" s="1"/>
      <c r="DS3895" s="1"/>
      <c r="DT3895" s="1"/>
      <c r="DU3895" s="1"/>
      <c r="DV3895" s="1"/>
      <c r="DW3895" s="1"/>
    </row>
    <row r="3896" spans="1:127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4"/>
      <c r="DR3896" s="1"/>
      <c r="DS3896" s="1"/>
      <c r="DT3896" s="1"/>
      <c r="DU3896" s="1"/>
      <c r="DV3896" s="1"/>
      <c r="DW3896" s="1"/>
    </row>
    <row r="3897" spans="1:127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4"/>
      <c r="DR3897" s="1"/>
      <c r="DS3897" s="1"/>
      <c r="DT3897" s="1"/>
      <c r="DU3897" s="1"/>
      <c r="DV3897" s="1"/>
      <c r="DW3897" s="1"/>
    </row>
    <row r="3898" spans="1:127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4"/>
      <c r="DR3898" s="1"/>
      <c r="DS3898" s="1"/>
      <c r="DT3898" s="1"/>
      <c r="DU3898" s="1"/>
      <c r="DV3898" s="1"/>
      <c r="DW3898" s="1"/>
    </row>
    <row r="3899" spans="1:127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4"/>
      <c r="DR3899" s="1"/>
      <c r="DS3899" s="1"/>
      <c r="DT3899" s="1"/>
      <c r="DU3899" s="1"/>
      <c r="DV3899" s="1"/>
      <c r="DW3899" s="1"/>
    </row>
    <row r="3900" spans="1:127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4"/>
      <c r="DR3900" s="1"/>
      <c r="DS3900" s="1"/>
      <c r="DT3900" s="1"/>
      <c r="DU3900" s="1"/>
      <c r="DV3900" s="1"/>
      <c r="DW3900" s="1"/>
    </row>
    <row r="3901" spans="1:127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4"/>
      <c r="DR3901" s="1"/>
      <c r="DS3901" s="1"/>
      <c r="DT3901" s="1"/>
      <c r="DU3901" s="1"/>
      <c r="DV3901" s="1"/>
      <c r="DW3901" s="1"/>
    </row>
    <row r="3902" spans="1:127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4"/>
      <c r="DR3902" s="1"/>
      <c r="DS3902" s="1"/>
      <c r="DT3902" s="1"/>
      <c r="DU3902" s="1"/>
      <c r="DV3902" s="1"/>
      <c r="DW3902" s="1"/>
    </row>
    <row r="3903" spans="1:127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4"/>
      <c r="DR3903" s="1"/>
      <c r="DS3903" s="1"/>
      <c r="DT3903" s="1"/>
      <c r="DU3903" s="1"/>
      <c r="DV3903" s="1"/>
      <c r="DW3903" s="1"/>
    </row>
    <row r="3904" spans="1:127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4"/>
      <c r="DR3904" s="1"/>
      <c r="DS3904" s="1"/>
      <c r="DT3904" s="1"/>
      <c r="DU3904" s="1"/>
      <c r="DV3904" s="1"/>
      <c r="DW3904" s="1"/>
    </row>
    <row r="3905" spans="1:127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4"/>
      <c r="DR3905" s="1"/>
      <c r="DS3905" s="1"/>
      <c r="DT3905" s="1"/>
      <c r="DU3905" s="1"/>
      <c r="DV3905" s="1"/>
      <c r="DW3905" s="1"/>
    </row>
    <row r="3906" spans="1:127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4"/>
      <c r="DR3906" s="1"/>
      <c r="DS3906" s="1"/>
      <c r="DT3906" s="1"/>
      <c r="DU3906" s="1"/>
      <c r="DV3906" s="1"/>
      <c r="DW3906" s="1"/>
    </row>
    <row r="3907" spans="1:127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4"/>
      <c r="DR3907" s="1"/>
      <c r="DS3907" s="1"/>
      <c r="DT3907" s="1"/>
      <c r="DU3907" s="1"/>
      <c r="DV3907" s="1"/>
      <c r="DW3907" s="1"/>
    </row>
    <row r="3908" spans="1:127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4"/>
      <c r="DR3908" s="1"/>
      <c r="DS3908" s="1"/>
      <c r="DT3908" s="1"/>
      <c r="DU3908" s="1"/>
      <c r="DV3908" s="1"/>
      <c r="DW3908" s="1"/>
    </row>
    <row r="3909" spans="1:127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4"/>
      <c r="DR3909" s="1"/>
      <c r="DS3909" s="1"/>
      <c r="DT3909" s="1"/>
      <c r="DU3909" s="1"/>
      <c r="DV3909" s="1"/>
      <c r="DW3909" s="1"/>
    </row>
    <row r="3910" spans="1:127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4"/>
      <c r="DR3910" s="1"/>
      <c r="DS3910" s="1"/>
      <c r="DT3910" s="1"/>
      <c r="DU3910" s="1"/>
      <c r="DV3910" s="1"/>
      <c r="DW3910" s="1"/>
    </row>
    <row r="3911" spans="1:127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4"/>
      <c r="DR3911" s="1"/>
      <c r="DS3911" s="1"/>
      <c r="DT3911" s="1"/>
      <c r="DU3911" s="1"/>
      <c r="DV3911" s="1"/>
      <c r="DW3911" s="1"/>
    </row>
    <row r="3912" spans="1:127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4"/>
      <c r="DR3912" s="1"/>
      <c r="DS3912" s="1"/>
      <c r="DT3912" s="1"/>
      <c r="DU3912" s="1"/>
      <c r="DV3912" s="1"/>
      <c r="DW3912" s="1"/>
    </row>
    <row r="3913" spans="1:127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4"/>
      <c r="DR3913" s="1"/>
      <c r="DS3913" s="1"/>
      <c r="DT3913" s="1"/>
      <c r="DU3913" s="1"/>
      <c r="DV3913" s="1"/>
      <c r="DW3913" s="1"/>
    </row>
    <row r="3914" spans="1:127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4"/>
      <c r="DR3914" s="1"/>
      <c r="DS3914" s="1"/>
      <c r="DT3914" s="1"/>
      <c r="DU3914" s="1"/>
      <c r="DV3914" s="1"/>
      <c r="DW3914" s="1"/>
    </row>
    <row r="3915" spans="1:127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4"/>
      <c r="DR3915" s="1"/>
      <c r="DS3915" s="1"/>
      <c r="DT3915" s="1"/>
      <c r="DU3915" s="1"/>
      <c r="DV3915" s="1"/>
      <c r="DW3915" s="1"/>
    </row>
    <row r="3916" spans="1:127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4"/>
      <c r="DR3916" s="1"/>
      <c r="DS3916" s="1"/>
      <c r="DT3916" s="1"/>
      <c r="DU3916" s="1"/>
      <c r="DV3916" s="1"/>
      <c r="DW3916" s="1"/>
    </row>
    <row r="3917" spans="1:127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4"/>
      <c r="DR3917" s="1"/>
      <c r="DS3917" s="1"/>
      <c r="DT3917" s="1"/>
      <c r="DU3917" s="1"/>
      <c r="DV3917" s="1"/>
      <c r="DW3917" s="1"/>
    </row>
    <row r="3918" spans="1:127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4"/>
      <c r="DR3918" s="1"/>
      <c r="DS3918" s="1"/>
      <c r="DT3918" s="1"/>
      <c r="DU3918" s="1"/>
      <c r="DV3918" s="1"/>
      <c r="DW3918" s="1"/>
    </row>
    <row r="3919" spans="1:127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4"/>
      <c r="DR3919" s="1"/>
      <c r="DS3919" s="1"/>
      <c r="DT3919" s="1"/>
      <c r="DU3919" s="1"/>
      <c r="DV3919" s="1"/>
      <c r="DW3919" s="1"/>
    </row>
    <row r="3920" spans="1:127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4"/>
      <c r="DR3920" s="1"/>
      <c r="DS3920" s="1"/>
      <c r="DT3920" s="1"/>
      <c r="DU3920" s="1"/>
      <c r="DV3920" s="1"/>
      <c r="DW3920" s="1"/>
    </row>
    <row r="3921" spans="1:127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4"/>
      <c r="DR3921" s="1"/>
      <c r="DS3921" s="1"/>
      <c r="DT3921" s="1"/>
      <c r="DU3921" s="1"/>
      <c r="DV3921" s="1"/>
      <c r="DW3921" s="1"/>
    </row>
    <row r="3922" spans="1:127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4"/>
      <c r="DR3922" s="1"/>
      <c r="DS3922" s="1"/>
      <c r="DT3922" s="1"/>
      <c r="DU3922" s="1"/>
      <c r="DV3922" s="1"/>
      <c r="DW3922" s="1"/>
    </row>
    <row r="3923" spans="1:127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4"/>
      <c r="DR3923" s="1"/>
      <c r="DS3923" s="1"/>
      <c r="DT3923" s="1"/>
      <c r="DU3923" s="1"/>
      <c r="DV3923" s="1"/>
      <c r="DW3923" s="1"/>
    </row>
    <row r="3924" spans="1:127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4"/>
      <c r="DR3924" s="1"/>
      <c r="DS3924" s="1"/>
      <c r="DT3924" s="1"/>
      <c r="DU3924" s="1"/>
      <c r="DV3924" s="1"/>
      <c r="DW3924" s="1"/>
    </row>
    <row r="3925" spans="1:127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4"/>
      <c r="DR3925" s="1"/>
      <c r="DS3925" s="1"/>
      <c r="DT3925" s="1"/>
      <c r="DU3925" s="1"/>
      <c r="DV3925" s="1"/>
      <c r="DW3925" s="1"/>
    </row>
    <row r="3926" spans="1:127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4"/>
      <c r="DR3926" s="1"/>
      <c r="DS3926" s="1"/>
      <c r="DT3926" s="1"/>
      <c r="DU3926" s="1"/>
      <c r="DV3926" s="1"/>
      <c r="DW3926" s="1"/>
    </row>
    <row r="3927" spans="1:127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4"/>
      <c r="DR3927" s="1"/>
      <c r="DS3927" s="1"/>
      <c r="DT3927" s="1"/>
      <c r="DU3927" s="1"/>
      <c r="DV3927" s="1"/>
      <c r="DW3927" s="1"/>
    </row>
    <row r="3928" spans="1:127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4"/>
      <c r="DR3928" s="1"/>
      <c r="DS3928" s="1"/>
      <c r="DT3928" s="1"/>
      <c r="DU3928" s="1"/>
      <c r="DV3928" s="1"/>
      <c r="DW3928" s="1"/>
    </row>
    <row r="3929" spans="1:127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4"/>
      <c r="DR3929" s="1"/>
      <c r="DS3929" s="1"/>
      <c r="DT3929" s="1"/>
      <c r="DU3929" s="1"/>
      <c r="DV3929" s="1"/>
      <c r="DW3929" s="1"/>
    </row>
    <row r="3930" spans="1:127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4"/>
      <c r="DR3930" s="1"/>
      <c r="DS3930" s="1"/>
      <c r="DT3930" s="1"/>
      <c r="DU3930" s="1"/>
      <c r="DV3930" s="1"/>
      <c r="DW3930" s="1"/>
    </row>
    <row r="3931" spans="1:127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4"/>
      <c r="DR3931" s="1"/>
      <c r="DS3931" s="1"/>
      <c r="DT3931" s="1"/>
      <c r="DU3931" s="1"/>
      <c r="DV3931" s="1"/>
      <c r="DW3931" s="1"/>
    </row>
    <row r="3932" spans="1:127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4"/>
      <c r="DR3932" s="1"/>
      <c r="DS3932" s="1"/>
      <c r="DT3932" s="1"/>
      <c r="DU3932" s="1"/>
      <c r="DV3932" s="1"/>
      <c r="DW3932" s="1"/>
    </row>
    <row r="3933" spans="1:127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4"/>
      <c r="DR3933" s="1"/>
      <c r="DS3933" s="1"/>
      <c r="DT3933" s="1"/>
      <c r="DU3933" s="1"/>
      <c r="DV3933" s="1"/>
      <c r="DW3933" s="1"/>
    </row>
    <row r="3934" spans="1:127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4"/>
      <c r="DR3934" s="1"/>
      <c r="DS3934" s="1"/>
      <c r="DT3934" s="1"/>
      <c r="DU3934" s="1"/>
      <c r="DV3934" s="1"/>
      <c r="DW3934" s="1"/>
    </row>
    <row r="3935" spans="1:127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4"/>
      <c r="DR3935" s="1"/>
      <c r="DS3935" s="1"/>
      <c r="DT3935" s="1"/>
      <c r="DU3935" s="1"/>
      <c r="DV3935" s="1"/>
      <c r="DW3935" s="1"/>
    </row>
    <row r="3936" spans="1:127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4"/>
      <c r="DR3936" s="1"/>
      <c r="DS3936" s="1"/>
      <c r="DT3936" s="1"/>
      <c r="DU3936" s="1"/>
      <c r="DV3936" s="1"/>
      <c r="DW3936" s="1"/>
    </row>
    <row r="3937" spans="1:127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4"/>
      <c r="DR3937" s="1"/>
      <c r="DS3937" s="1"/>
      <c r="DT3937" s="1"/>
      <c r="DU3937" s="1"/>
      <c r="DV3937" s="1"/>
      <c r="DW3937" s="1"/>
    </row>
    <row r="3938" spans="1:127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4"/>
      <c r="DR3938" s="1"/>
      <c r="DS3938" s="1"/>
      <c r="DT3938" s="1"/>
      <c r="DU3938" s="1"/>
      <c r="DV3938" s="1"/>
      <c r="DW3938" s="1"/>
    </row>
    <row r="3939" spans="1:127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4"/>
      <c r="DR3939" s="1"/>
      <c r="DS3939" s="1"/>
      <c r="DT3939" s="1"/>
      <c r="DU3939" s="1"/>
      <c r="DV3939" s="1"/>
      <c r="DW3939" s="1"/>
    </row>
    <row r="3940" spans="1:127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4"/>
      <c r="DR3940" s="1"/>
      <c r="DS3940" s="1"/>
      <c r="DT3940" s="1"/>
      <c r="DU3940" s="1"/>
      <c r="DV3940" s="1"/>
      <c r="DW3940" s="1"/>
    </row>
    <row r="3941" spans="1:127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4"/>
      <c r="DR3941" s="1"/>
      <c r="DS3941" s="1"/>
      <c r="DT3941" s="1"/>
      <c r="DU3941" s="1"/>
      <c r="DV3941" s="1"/>
      <c r="DW3941" s="1"/>
    </row>
    <row r="3942" spans="1:127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4"/>
      <c r="DR3942" s="1"/>
      <c r="DS3942" s="1"/>
      <c r="DT3942" s="1"/>
      <c r="DU3942" s="1"/>
      <c r="DV3942" s="1"/>
      <c r="DW3942" s="1"/>
    </row>
    <row r="3943" spans="1:127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4"/>
      <c r="DR3943" s="1"/>
      <c r="DS3943" s="1"/>
      <c r="DT3943" s="1"/>
      <c r="DU3943" s="1"/>
      <c r="DV3943" s="1"/>
      <c r="DW3943" s="1"/>
    </row>
    <row r="3944" spans="1:127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4"/>
      <c r="DR3944" s="1"/>
      <c r="DS3944" s="1"/>
      <c r="DT3944" s="1"/>
      <c r="DU3944" s="1"/>
      <c r="DV3944" s="1"/>
      <c r="DW3944" s="1"/>
    </row>
    <row r="3945" spans="1:127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4"/>
      <c r="DR3945" s="1"/>
      <c r="DS3945" s="1"/>
      <c r="DT3945" s="1"/>
      <c r="DU3945" s="1"/>
      <c r="DV3945" s="1"/>
      <c r="DW3945" s="1"/>
    </row>
    <row r="3946" spans="1:127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4"/>
      <c r="DR3946" s="1"/>
      <c r="DS3946" s="1"/>
      <c r="DT3946" s="1"/>
      <c r="DU3946" s="1"/>
      <c r="DV3946" s="1"/>
      <c r="DW3946" s="1"/>
    </row>
    <row r="3947" spans="1:127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4"/>
      <c r="DR3947" s="1"/>
      <c r="DS3947" s="1"/>
      <c r="DT3947" s="1"/>
      <c r="DU3947" s="1"/>
      <c r="DV3947" s="1"/>
      <c r="DW3947" s="1"/>
    </row>
    <row r="3948" spans="1:127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4"/>
      <c r="DR3948" s="1"/>
      <c r="DS3948" s="1"/>
      <c r="DT3948" s="1"/>
      <c r="DU3948" s="1"/>
      <c r="DV3948" s="1"/>
      <c r="DW3948" s="1"/>
    </row>
    <row r="3949" spans="1:127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4"/>
      <c r="DR3949" s="1"/>
      <c r="DS3949" s="1"/>
      <c r="DT3949" s="1"/>
      <c r="DU3949" s="1"/>
      <c r="DV3949" s="1"/>
      <c r="DW3949" s="1"/>
    </row>
    <row r="3950" spans="1:127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4"/>
      <c r="DR3950" s="1"/>
      <c r="DS3950" s="1"/>
      <c r="DT3950" s="1"/>
      <c r="DU3950" s="1"/>
      <c r="DV3950" s="1"/>
      <c r="DW3950" s="1"/>
    </row>
    <row r="3951" spans="1:127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4"/>
      <c r="DR3951" s="1"/>
      <c r="DS3951" s="1"/>
      <c r="DT3951" s="1"/>
      <c r="DU3951" s="1"/>
      <c r="DV3951" s="1"/>
      <c r="DW3951" s="1"/>
    </row>
    <row r="3952" spans="1:127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4"/>
      <c r="DR3952" s="1"/>
      <c r="DS3952" s="1"/>
      <c r="DT3952" s="1"/>
      <c r="DU3952" s="1"/>
      <c r="DV3952" s="1"/>
      <c r="DW3952" s="1"/>
    </row>
    <row r="3953" spans="1:127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4"/>
      <c r="DR3953" s="1"/>
      <c r="DS3953" s="1"/>
      <c r="DT3953" s="1"/>
      <c r="DU3953" s="1"/>
      <c r="DV3953" s="1"/>
      <c r="DW3953" s="1"/>
    </row>
    <row r="3954" spans="1:127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4"/>
      <c r="DR3954" s="1"/>
      <c r="DS3954" s="1"/>
      <c r="DT3954" s="1"/>
      <c r="DU3954" s="1"/>
      <c r="DV3954" s="1"/>
      <c r="DW3954" s="1"/>
    </row>
    <row r="3955" spans="1:127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4"/>
      <c r="DR3955" s="1"/>
      <c r="DS3955" s="1"/>
      <c r="DT3955" s="1"/>
      <c r="DU3955" s="1"/>
      <c r="DV3955" s="1"/>
      <c r="DW3955" s="1"/>
    </row>
    <row r="3956" spans="1:127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4"/>
      <c r="DR3956" s="1"/>
      <c r="DS3956" s="1"/>
      <c r="DT3956" s="1"/>
      <c r="DU3956" s="1"/>
      <c r="DV3956" s="1"/>
      <c r="DW3956" s="1"/>
    </row>
    <row r="3957" spans="1:127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4"/>
      <c r="DR3957" s="1"/>
      <c r="DS3957" s="1"/>
      <c r="DT3957" s="1"/>
      <c r="DU3957" s="1"/>
      <c r="DV3957" s="1"/>
      <c r="DW3957" s="1"/>
    </row>
    <row r="3958" spans="1:127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4"/>
      <c r="DR3958" s="1"/>
      <c r="DS3958" s="1"/>
      <c r="DT3958" s="1"/>
      <c r="DU3958" s="1"/>
      <c r="DV3958" s="1"/>
      <c r="DW3958" s="1"/>
    </row>
    <row r="3959" spans="1:127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4"/>
      <c r="DR3959" s="1"/>
      <c r="DS3959" s="1"/>
      <c r="DT3959" s="1"/>
      <c r="DU3959" s="1"/>
      <c r="DV3959" s="1"/>
      <c r="DW3959" s="1"/>
    </row>
    <row r="3960" spans="1:127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4"/>
      <c r="DR3960" s="1"/>
      <c r="DS3960" s="1"/>
      <c r="DT3960" s="1"/>
      <c r="DU3960" s="1"/>
      <c r="DV3960" s="1"/>
      <c r="DW3960" s="1"/>
    </row>
    <row r="3961" spans="1:127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4"/>
      <c r="DR3961" s="1"/>
      <c r="DS3961" s="1"/>
      <c r="DT3961" s="1"/>
      <c r="DU3961" s="1"/>
      <c r="DV3961" s="1"/>
      <c r="DW3961" s="1"/>
    </row>
    <row r="3962" spans="1:127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4"/>
      <c r="DR3962" s="1"/>
      <c r="DS3962" s="1"/>
      <c r="DT3962" s="1"/>
      <c r="DU3962" s="1"/>
      <c r="DV3962" s="1"/>
      <c r="DW3962" s="1"/>
    </row>
    <row r="3963" spans="1:127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4"/>
      <c r="DR3963" s="1"/>
      <c r="DS3963" s="1"/>
      <c r="DT3963" s="1"/>
      <c r="DU3963" s="1"/>
      <c r="DV3963" s="1"/>
      <c r="DW3963" s="1"/>
    </row>
    <row r="3964" spans="1:127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4"/>
      <c r="DR3964" s="1"/>
      <c r="DS3964" s="1"/>
      <c r="DT3964" s="1"/>
      <c r="DU3964" s="1"/>
      <c r="DV3964" s="1"/>
      <c r="DW3964" s="1"/>
    </row>
    <row r="3965" spans="1:127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4"/>
      <c r="DR3965" s="1"/>
      <c r="DS3965" s="1"/>
      <c r="DT3965" s="1"/>
      <c r="DU3965" s="1"/>
      <c r="DV3965" s="1"/>
      <c r="DW3965" s="1"/>
    </row>
    <row r="3966" spans="1:127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4"/>
      <c r="DR3966" s="1"/>
      <c r="DS3966" s="1"/>
      <c r="DT3966" s="1"/>
      <c r="DU3966" s="1"/>
      <c r="DV3966" s="1"/>
      <c r="DW3966" s="1"/>
    </row>
    <row r="3967" spans="1:127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4"/>
      <c r="DR3967" s="1"/>
      <c r="DS3967" s="1"/>
      <c r="DT3967" s="1"/>
      <c r="DU3967" s="1"/>
      <c r="DV3967" s="1"/>
      <c r="DW3967" s="1"/>
    </row>
    <row r="3968" spans="1:127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4"/>
      <c r="DR3968" s="1"/>
      <c r="DS3968" s="1"/>
      <c r="DT3968" s="1"/>
      <c r="DU3968" s="1"/>
      <c r="DV3968" s="1"/>
      <c r="DW3968" s="1"/>
    </row>
    <row r="3969" spans="1:127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4"/>
      <c r="DR3969" s="1"/>
      <c r="DS3969" s="1"/>
      <c r="DT3969" s="1"/>
      <c r="DU3969" s="1"/>
      <c r="DV3969" s="1"/>
      <c r="DW3969" s="1"/>
    </row>
    <row r="3970" spans="1:127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4"/>
      <c r="DR3970" s="1"/>
      <c r="DS3970" s="1"/>
      <c r="DT3970" s="1"/>
      <c r="DU3970" s="1"/>
      <c r="DV3970" s="1"/>
      <c r="DW3970" s="1"/>
    </row>
    <row r="3971" spans="1:127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4"/>
      <c r="DR3971" s="1"/>
      <c r="DS3971" s="1"/>
      <c r="DT3971" s="1"/>
      <c r="DU3971" s="1"/>
      <c r="DV3971" s="1"/>
      <c r="DW3971" s="1"/>
    </row>
    <row r="3972" spans="1:127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4"/>
      <c r="DR3972" s="1"/>
      <c r="DS3972" s="1"/>
      <c r="DT3972" s="1"/>
      <c r="DU3972" s="1"/>
      <c r="DV3972" s="1"/>
      <c r="DW3972" s="1"/>
    </row>
    <row r="3973" spans="1:127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4"/>
      <c r="DR3973" s="1"/>
      <c r="DS3973" s="1"/>
      <c r="DT3973" s="1"/>
      <c r="DU3973" s="1"/>
      <c r="DV3973" s="1"/>
      <c r="DW3973" s="1"/>
    </row>
    <row r="3974" spans="1:127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4"/>
      <c r="DR3974" s="1"/>
      <c r="DS3974" s="1"/>
      <c r="DT3974" s="1"/>
      <c r="DU3974" s="1"/>
      <c r="DV3974" s="1"/>
      <c r="DW3974" s="1"/>
    </row>
    <row r="3975" spans="1:127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4"/>
      <c r="DR3975" s="1"/>
      <c r="DS3975" s="1"/>
      <c r="DT3975" s="1"/>
      <c r="DU3975" s="1"/>
      <c r="DV3975" s="1"/>
      <c r="DW3975" s="1"/>
    </row>
    <row r="3976" spans="1:127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4"/>
      <c r="DR3976" s="1"/>
      <c r="DS3976" s="1"/>
      <c r="DT3976" s="1"/>
      <c r="DU3976" s="1"/>
      <c r="DV3976" s="1"/>
      <c r="DW3976" s="1"/>
    </row>
    <row r="3977" spans="1:127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4"/>
      <c r="DR3977" s="1"/>
      <c r="DS3977" s="1"/>
      <c r="DT3977" s="1"/>
      <c r="DU3977" s="1"/>
      <c r="DV3977" s="1"/>
      <c r="DW3977" s="1"/>
    </row>
    <row r="3978" spans="1:127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4"/>
      <c r="DR3978" s="1"/>
      <c r="DS3978" s="1"/>
      <c r="DT3978" s="1"/>
      <c r="DU3978" s="1"/>
      <c r="DV3978" s="1"/>
      <c r="DW3978" s="1"/>
    </row>
    <row r="3979" spans="1:127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4"/>
      <c r="DR3979" s="1"/>
      <c r="DS3979" s="1"/>
      <c r="DT3979" s="1"/>
      <c r="DU3979" s="1"/>
      <c r="DV3979" s="1"/>
      <c r="DW3979" s="1"/>
    </row>
    <row r="3980" spans="1:127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4"/>
      <c r="DR3980" s="1"/>
      <c r="DS3980" s="1"/>
      <c r="DT3980" s="1"/>
      <c r="DU3980" s="1"/>
      <c r="DV3980" s="1"/>
      <c r="DW3980" s="1"/>
    </row>
    <row r="3981" spans="1:127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4"/>
      <c r="DR3981" s="1"/>
      <c r="DS3981" s="1"/>
      <c r="DT3981" s="1"/>
      <c r="DU3981" s="1"/>
      <c r="DV3981" s="1"/>
      <c r="DW3981" s="1"/>
    </row>
    <row r="3982" spans="1:127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4"/>
      <c r="DR3982" s="1"/>
      <c r="DS3982" s="1"/>
      <c r="DT3982" s="1"/>
      <c r="DU3982" s="1"/>
      <c r="DV3982" s="1"/>
      <c r="DW3982" s="1"/>
    </row>
    <row r="3983" spans="1:127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4"/>
      <c r="DR3983" s="1"/>
      <c r="DS3983" s="1"/>
      <c r="DT3983" s="1"/>
      <c r="DU3983" s="1"/>
      <c r="DV3983" s="1"/>
      <c r="DW3983" s="1"/>
    </row>
    <row r="3984" spans="1:127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4"/>
      <c r="DR3984" s="1"/>
      <c r="DS3984" s="1"/>
      <c r="DT3984" s="1"/>
      <c r="DU3984" s="1"/>
      <c r="DV3984" s="1"/>
      <c r="DW3984" s="1"/>
    </row>
    <row r="3985" spans="1:127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4"/>
      <c r="DR3985" s="1"/>
      <c r="DS3985" s="1"/>
      <c r="DT3985" s="1"/>
      <c r="DU3985" s="1"/>
      <c r="DV3985" s="1"/>
      <c r="DW3985" s="1"/>
    </row>
    <row r="3986" spans="1:127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4"/>
      <c r="DR3986" s="1"/>
      <c r="DS3986" s="1"/>
      <c r="DT3986" s="1"/>
      <c r="DU3986" s="1"/>
      <c r="DV3986" s="1"/>
      <c r="DW3986" s="1"/>
    </row>
    <row r="3987" spans="1:127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4"/>
      <c r="DR3987" s="1"/>
      <c r="DS3987" s="1"/>
      <c r="DT3987" s="1"/>
      <c r="DU3987" s="1"/>
      <c r="DV3987" s="1"/>
      <c r="DW3987" s="1"/>
    </row>
    <row r="3988" spans="1:127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4"/>
      <c r="DR3988" s="1"/>
      <c r="DS3988" s="1"/>
      <c r="DT3988" s="1"/>
      <c r="DU3988" s="1"/>
      <c r="DV3988" s="1"/>
      <c r="DW3988" s="1"/>
    </row>
    <row r="3989" spans="1:127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4"/>
      <c r="DR3989" s="1"/>
      <c r="DS3989" s="1"/>
      <c r="DT3989" s="1"/>
      <c r="DU3989" s="1"/>
      <c r="DV3989" s="1"/>
      <c r="DW3989" s="1"/>
    </row>
    <row r="3990" spans="1:127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4"/>
      <c r="DR3990" s="1"/>
      <c r="DS3990" s="1"/>
      <c r="DT3990" s="1"/>
      <c r="DU3990" s="1"/>
      <c r="DV3990" s="1"/>
      <c r="DW3990" s="1"/>
    </row>
    <row r="3991" spans="1:127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4"/>
      <c r="DR3991" s="1"/>
      <c r="DS3991" s="1"/>
      <c r="DT3991" s="1"/>
      <c r="DU3991" s="1"/>
      <c r="DV3991" s="1"/>
      <c r="DW3991" s="1"/>
    </row>
    <row r="3992" spans="1:127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4"/>
      <c r="DR3992" s="1"/>
      <c r="DS3992" s="1"/>
      <c r="DT3992" s="1"/>
      <c r="DU3992" s="1"/>
      <c r="DV3992" s="1"/>
      <c r="DW3992" s="1"/>
    </row>
    <row r="3993" spans="1:127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4"/>
      <c r="DR3993" s="1"/>
      <c r="DS3993" s="1"/>
      <c r="DT3993" s="1"/>
      <c r="DU3993" s="1"/>
      <c r="DV3993" s="1"/>
      <c r="DW3993" s="1"/>
    </row>
    <row r="3994" spans="1:127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4"/>
      <c r="DR3994" s="1"/>
      <c r="DS3994" s="1"/>
      <c r="DT3994" s="1"/>
      <c r="DU3994" s="1"/>
      <c r="DV3994" s="1"/>
      <c r="DW3994" s="1"/>
    </row>
    <row r="3995" spans="1:127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4"/>
      <c r="DR3995" s="1"/>
      <c r="DS3995" s="1"/>
      <c r="DT3995" s="1"/>
      <c r="DU3995" s="1"/>
      <c r="DV3995" s="1"/>
      <c r="DW3995" s="1"/>
    </row>
    <row r="3996" spans="1:127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4"/>
      <c r="DR3996" s="1"/>
      <c r="DS3996" s="1"/>
      <c r="DT3996" s="1"/>
      <c r="DU3996" s="1"/>
      <c r="DV3996" s="1"/>
      <c r="DW3996" s="1"/>
    </row>
    <row r="3997" spans="1:127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4"/>
      <c r="DR3997" s="1"/>
      <c r="DS3997" s="1"/>
      <c r="DT3997" s="1"/>
      <c r="DU3997" s="1"/>
      <c r="DV3997" s="1"/>
      <c r="DW3997" s="1"/>
    </row>
    <row r="3998" spans="1:127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4"/>
      <c r="DR3998" s="1"/>
      <c r="DS3998" s="1"/>
      <c r="DT3998" s="1"/>
      <c r="DU3998" s="1"/>
      <c r="DV3998" s="1"/>
      <c r="DW3998" s="1"/>
    </row>
    <row r="3999" spans="1:127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4"/>
      <c r="DR3999" s="1"/>
      <c r="DS3999" s="1"/>
      <c r="DT3999" s="1"/>
      <c r="DU3999" s="1"/>
      <c r="DV3999" s="1"/>
      <c r="DW3999" s="1"/>
    </row>
    <row r="4000" spans="1:127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4"/>
      <c r="DR4000" s="1"/>
      <c r="DS4000" s="1"/>
      <c r="DT4000" s="1"/>
      <c r="DU4000" s="1"/>
      <c r="DV4000" s="1"/>
      <c r="DW4000" s="1"/>
    </row>
    <row r="4001" spans="1:127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4"/>
      <c r="DR4001" s="1"/>
      <c r="DS4001" s="1"/>
      <c r="DT4001" s="1"/>
      <c r="DU4001" s="1"/>
      <c r="DV4001" s="1"/>
      <c r="DW4001" s="1"/>
    </row>
    <row r="4002" spans="1:127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4"/>
      <c r="DR4002" s="1"/>
      <c r="DS4002" s="1"/>
      <c r="DT4002" s="1"/>
      <c r="DU4002" s="1"/>
      <c r="DV4002" s="1"/>
      <c r="DW4002" s="1"/>
    </row>
    <row r="4003" spans="1:127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4"/>
      <c r="DR4003" s="1"/>
      <c r="DS4003" s="1"/>
      <c r="DT4003" s="1"/>
      <c r="DU4003" s="1"/>
      <c r="DV4003" s="1"/>
      <c r="DW4003" s="1"/>
    </row>
    <row r="4004" spans="1:127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4"/>
      <c r="DR4004" s="1"/>
      <c r="DS4004" s="1"/>
      <c r="DT4004" s="1"/>
      <c r="DU4004" s="1"/>
      <c r="DV4004" s="1"/>
      <c r="DW4004" s="1"/>
    </row>
    <row r="4005" spans="1:127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4"/>
      <c r="DR4005" s="1"/>
      <c r="DS4005" s="1"/>
      <c r="DT4005" s="1"/>
      <c r="DU4005" s="1"/>
      <c r="DV4005" s="1"/>
      <c r="DW4005" s="1"/>
    </row>
    <row r="4006" spans="1:127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4"/>
      <c r="DR4006" s="1"/>
      <c r="DS4006" s="1"/>
      <c r="DT4006" s="1"/>
      <c r="DU4006" s="1"/>
      <c r="DV4006" s="1"/>
      <c r="DW4006" s="1"/>
    </row>
    <row r="4007" spans="1:127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4"/>
      <c r="DR4007" s="1"/>
      <c r="DS4007" s="1"/>
      <c r="DT4007" s="1"/>
      <c r="DU4007" s="1"/>
      <c r="DV4007" s="1"/>
      <c r="DW4007" s="1"/>
    </row>
    <row r="4008" spans="1:127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4"/>
      <c r="DR4008" s="1"/>
      <c r="DS4008" s="1"/>
      <c r="DT4008" s="1"/>
      <c r="DU4008" s="1"/>
      <c r="DV4008" s="1"/>
      <c r="DW4008" s="1"/>
    </row>
    <row r="4009" spans="1:127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4"/>
      <c r="DR4009" s="1"/>
      <c r="DS4009" s="1"/>
      <c r="DT4009" s="1"/>
      <c r="DU4009" s="1"/>
      <c r="DV4009" s="1"/>
      <c r="DW4009" s="1"/>
    </row>
    <row r="4010" spans="1:127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4"/>
      <c r="DR4010" s="1"/>
      <c r="DS4010" s="1"/>
      <c r="DT4010" s="1"/>
      <c r="DU4010" s="1"/>
      <c r="DV4010" s="1"/>
      <c r="DW4010" s="1"/>
    </row>
    <row r="4011" spans="1:127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4"/>
      <c r="DR4011" s="1"/>
      <c r="DS4011" s="1"/>
      <c r="DT4011" s="1"/>
      <c r="DU4011" s="1"/>
      <c r="DV4011" s="1"/>
      <c r="DW4011" s="1"/>
    </row>
    <row r="4012" spans="1:127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4"/>
      <c r="DR4012" s="1"/>
      <c r="DS4012" s="1"/>
      <c r="DT4012" s="1"/>
      <c r="DU4012" s="1"/>
      <c r="DV4012" s="1"/>
      <c r="DW4012" s="1"/>
    </row>
    <row r="4013" spans="1:127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4"/>
      <c r="DR4013" s="1"/>
      <c r="DS4013" s="1"/>
      <c r="DT4013" s="1"/>
      <c r="DU4013" s="1"/>
      <c r="DV4013" s="1"/>
      <c r="DW4013" s="1"/>
    </row>
    <row r="4014" spans="1:127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4"/>
      <c r="DR4014" s="1"/>
      <c r="DS4014" s="1"/>
      <c r="DT4014" s="1"/>
      <c r="DU4014" s="1"/>
      <c r="DV4014" s="1"/>
      <c r="DW4014" s="1"/>
    </row>
    <row r="4015" spans="1:127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4"/>
      <c r="DR4015" s="1"/>
      <c r="DS4015" s="1"/>
      <c r="DT4015" s="1"/>
      <c r="DU4015" s="1"/>
      <c r="DV4015" s="1"/>
      <c r="DW4015" s="1"/>
    </row>
    <row r="4016" spans="1:127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4"/>
      <c r="DR4016" s="1"/>
      <c r="DS4016" s="1"/>
      <c r="DT4016" s="1"/>
      <c r="DU4016" s="1"/>
      <c r="DV4016" s="1"/>
      <c r="DW4016" s="1"/>
    </row>
    <row r="4017" spans="1:127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4"/>
      <c r="DR4017" s="1"/>
      <c r="DS4017" s="1"/>
      <c r="DT4017" s="1"/>
      <c r="DU4017" s="1"/>
      <c r="DV4017" s="1"/>
      <c r="DW4017" s="1"/>
    </row>
    <row r="4018" spans="1:127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4"/>
      <c r="DR4018" s="1"/>
      <c r="DS4018" s="1"/>
      <c r="DT4018" s="1"/>
      <c r="DU4018" s="1"/>
      <c r="DV4018" s="1"/>
      <c r="DW4018" s="1"/>
    </row>
    <row r="4019" spans="1:127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4"/>
      <c r="DR4019" s="1"/>
      <c r="DS4019" s="1"/>
      <c r="DT4019" s="1"/>
      <c r="DU4019" s="1"/>
      <c r="DV4019" s="1"/>
      <c r="DW4019" s="1"/>
    </row>
    <row r="4020" spans="1:127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4"/>
      <c r="DR4020" s="1"/>
      <c r="DS4020" s="1"/>
      <c r="DT4020" s="1"/>
      <c r="DU4020" s="1"/>
      <c r="DV4020" s="1"/>
      <c r="DW4020" s="1"/>
    </row>
    <row r="4021" spans="1:127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4"/>
      <c r="DR4021" s="1"/>
      <c r="DS4021" s="1"/>
      <c r="DT4021" s="1"/>
      <c r="DU4021" s="1"/>
      <c r="DV4021" s="1"/>
      <c r="DW4021" s="1"/>
    </row>
    <row r="4022" spans="1:127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4"/>
      <c r="DR4022" s="1"/>
      <c r="DS4022" s="1"/>
      <c r="DT4022" s="1"/>
      <c r="DU4022" s="1"/>
      <c r="DV4022" s="1"/>
      <c r="DW4022" s="1"/>
    </row>
    <row r="4023" spans="1:127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4"/>
      <c r="DR4023" s="1"/>
      <c r="DS4023" s="1"/>
      <c r="DT4023" s="1"/>
      <c r="DU4023" s="1"/>
      <c r="DV4023" s="1"/>
      <c r="DW4023" s="1"/>
    </row>
    <row r="4024" spans="1:127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4"/>
      <c r="DR4024" s="1"/>
      <c r="DS4024" s="1"/>
      <c r="DT4024" s="1"/>
      <c r="DU4024" s="1"/>
      <c r="DV4024" s="1"/>
      <c r="DW4024" s="1"/>
    </row>
    <row r="4025" spans="1:127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4"/>
      <c r="DR4025" s="1"/>
      <c r="DS4025" s="1"/>
      <c r="DT4025" s="1"/>
      <c r="DU4025" s="1"/>
      <c r="DV4025" s="1"/>
      <c r="DW4025" s="1"/>
    </row>
    <row r="4026" spans="1:127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4"/>
      <c r="DR4026" s="1"/>
      <c r="DS4026" s="1"/>
      <c r="DT4026" s="1"/>
      <c r="DU4026" s="1"/>
      <c r="DV4026" s="1"/>
      <c r="DW4026" s="1"/>
    </row>
    <row r="4027" spans="1:127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4"/>
      <c r="DR4027" s="1"/>
      <c r="DS4027" s="1"/>
      <c r="DT4027" s="1"/>
      <c r="DU4027" s="1"/>
      <c r="DV4027" s="1"/>
      <c r="DW4027" s="1"/>
    </row>
    <row r="4028" spans="1:127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4"/>
      <c r="DR4028" s="1"/>
      <c r="DS4028" s="1"/>
      <c r="DT4028" s="1"/>
      <c r="DU4028" s="1"/>
      <c r="DV4028" s="1"/>
      <c r="DW4028" s="1"/>
    </row>
    <row r="4029" spans="1:127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4"/>
      <c r="DR4029" s="1"/>
      <c r="DS4029" s="1"/>
      <c r="DT4029" s="1"/>
      <c r="DU4029" s="1"/>
      <c r="DV4029" s="1"/>
      <c r="DW4029" s="1"/>
    </row>
    <row r="4030" spans="1:127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4"/>
      <c r="DR4030" s="1"/>
      <c r="DS4030" s="1"/>
      <c r="DT4030" s="1"/>
      <c r="DU4030" s="1"/>
      <c r="DV4030" s="1"/>
      <c r="DW4030" s="1"/>
    </row>
    <row r="4031" spans="1:127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4"/>
      <c r="DR4031" s="1"/>
      <c r="DS4031" s="1"/>
      <c r="DT4031" s="1"/>
      <c r="DU4031" s="1"/>
      <c r="DV4031" s="1"/>
      <c r="DW4031" s="1"/>
    </row>
    <row r="4032" spans="1:127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4"/>
      <c r="DR4032" s="1"/>
      <c r="DS4032" s="1"/>
      <c r="DT4032" s="1"/>
      <c r="DU4032" s="1"/>
      <c r="DV4032" s="1"/>
      <c r="DW4032" s="1"/>
    </row>
    <row r="4033" spans="1:127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4"/>
      <c r="DR4033" s="1"/>
      <c r="DS4033" s="1"/>
      <c r="DT4033" s="1"/>
      <c r="DU4033" s="1"/>
      <c r="DV4033" s="1"/>
      <c r="DW4033" s="1"/>
    </row>
    <row r="4034" spans="1:127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4"/>
      <c r="DR4034" s="1"/>
      <c r="DS4034" s="1"/>
      <c r="DT4034" s="1"/>
      <c r="DU4034" s="1"/>
      <c r="DV4034" s="1"/>
      <c r="DW4034" s="1"/>
    </row>
    <row r="4035" spans="1:127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4"/>
      <c r="DR4035" s="1"/>
      <c r="DS4035" s="1"/>
      <c r="DT4035" s="1"/>
      <c r="DU4035" s="1"/>
      <c r="DV4035" s="1"/>
      <c r="DW4035" s="1"/>
    </row>
    <row r="4036" spans="1:127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4"/>
      <c r="DR4036" s="1"/>
      <c r="DS4036" s="1"/>
      <c r="DT4036" s="1"/>
      <c r="DU4036" s="1"/>
      <c r="DV4036" s="1"/>
      <c r="DW4036" s="1"/>
    </row>
    <row r="4037" spans="1:127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4"/>
      <c r="DR4037" s="1"/>
      <c r="DS4037" s="1"/>
      <c r="DT4037" s="1"/>
      <c r="DU4037" s="1"/>
      <c r="DV4037" s="1"/>
      <c r="DW4037" s="1"/>
    </row>
    <row r="4038" spans="1:127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4"/>
      <c r="DR4038" s="1"/>
      <c r="DS4038" s="1"/>
      <c r="DT4038" s="1"/>
      <c r="DU4038" s="1"/>
      <c r="DV4038" s="1"/>
      <c r="DW4038" s="1"/>
    </row>
    <row r="4039" spans="1:127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4"/>
      <c r="DR4039" s="1"/>
      <c r="DS4039" s="1"/>
      <c r="DT4039" s="1"/>
      <c r="DU4039" s="1"/>
      <c r="DV4039" s="1"/>
      <c r="DW4039" s="1"/>
    </row>
    <row r="4040" spans="1:127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4"/>
      <c r="DR4040" s="1"/>
      <c r="DS4040" s="1"/>
      <c r="DT4040" s="1"/>
      <c r="DU4040" s="1"/>
      <c r="DV4040" s="1"/>
      <c r="DW4040" s="1"/>
    </row>
    <row r="4041" spans="1:127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4"/>
      <c r="DR4041" s="1"/>
      <c r="DS4041" s="1"/>
      <c r="DT4041" s="1"/>
      <c r="DU4041" s="1"/>
      <c r="DV4041" s="1"/>
      <c r="DW4041" s="1"/>
    </row>
    <row r="4042" spans="1:127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4"/>
      <c r="DR4042" s="1"/>
      <c r="DS4042" s="1"/>
      <c r="DT4042" s="1"/>
      <c r="DU4042" s="1"/>
      <c r="DV4042" s="1"/>
      <c r="DW4042" s="1"/>
    </row>
    <row r="4043" spans="1:127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4"/>
      <c r="DR4043" s="1"/>
      <c r="DS4043" s="1"/>
      <c r="DT4043" s="1"/>
      <c r="DU4043" s="1"/>
      <c r="DV4043" s="1"/>
      <c r="DW4043" s="1"/>
    </row>
    <row r="4044" spans="1:127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4"/>
      <c r="DR4044" s="1"/>
      <c r="DS4044" s="1"/>
      <c r="DT4044" s="1"/>
      <c r="DU4044" s="1"/>
      <c r="DV4044" s="1"/>
      <c r="DW4044" s="1"/>
    </row>
    <row r="4045" spans="1:127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4"/>
      <c r="DR4045" s="1"/>
      <c r="DS4045" s="1"/>
      <c r="DT4045" s="1"/>
      <c r="DU4045" s="1"/>
      <c r="DV4045" s="1"/>
      <c r="DW4045" s="1"/>
    </row>
    <row r="4046" spans="1:127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4"/>
      <c r="DR4046" s="1"/>
      <c r="DS4046" s="1"/>
      <c r="DT4046" s="1"/>
      <c r="DU4046" s="1"/>
      <c r="DV4046" s="1"/>
      <c r="DW4046" s="1"/>
    </row>
    <row r="4047" spans="1:127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4"/>
      <c r="DR4047" s="1"/>
      <c r="DS4047" s="1"/>
      <c r="DT4047" s="1"/>
      <c r="DU4047" s="1"/>
      <c r="DV4047" s="1"/>
      <c r="DW4047" s="1"/>
    </row>
    <row r="4048" spans="1:127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4"/>
      <c r="DR4048" s="1"/>
      <c r="DS4048" s="1"/>
      <c r="DT4048" s="1"/>
      <c r="DU4048" s="1"/>
      <c r="DV4048" s="1"/>
      <c r="DW4048" s="1"/>
    </row>
    <row r="4049" spans="1:127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4"/>
      <c r="DR4049" s="1"/>
      <c r="DS4049" s="1"/>
      <c r="DT4049" s="1"/>
      <c r="DU4049" s="1"/>
      <c r="DV4049" s="1"/>
      <c r="DW4049" s="1"/>
    </row>
    <row r="4050" spans="1:127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4"/>
      <c r="DR4050" s="1"/>
      <c r="DS4050" s="1"/>
      <c r="DT4050" s="1"/>
      <c r="DU4050" s="1"/>
      <c r="DV4050" s="1"/>
      <c r="DW4050" s="1"/>
    </row>
    <row r="4051" spans="1:127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4"/>
      <c r="DR4051" s="1"/>
      <c r="DS4051" s="1"/>
      <c r="DT4051" s="1"/>
      <c r="DU4051" s="1"/>
      <c r="DV4051" s="1"/>
      <c r="DW4051" s="1"/>
    </row>
    <row r="4052" spans="1:127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4"/>
      <c r="DR4052" s="1"/>
      <c r="DS4052" s="1"/>
      <c r="DT4052" s="1"/>
      <c r="DU4052" s="1"/>
      <c r="DV4052" s="1"/>
      <c r="DW4052" s="1"/>
    </row>
    <row r="4053" spans="1:127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4"/>
      <c r="DR4053" s="1"/>
      <c r="DS4053" s="1"/>
      <c r="DT4053" s="1"/>
      <c r="DU4053" s="1"/>
      <c r="DV4053" s="1"/>
      <c r="DW4053" s="1"/>
    </row>
    <row r="4054" spans="1:127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4"/>
      <c r="DR4054" s="1"/>
      <c r="DS4054" s="1"/>
      <c r="DT4054" s="1"/>
      <c r="DU4054" s="1"/>
      <c r="DV4054" s="1"/>
      <c r="DW4054" s="1"/>
    </row>
    <row r="4055" spans="1:127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4"/>
      <c r="DR4055" s="1"/>
      <c r="DS4055" s="1"/>
      <c r="DT4055" s="1"/>
      <c r="DU4055" s="1"/>
      <c r="DV4055" s="1"/>
      <c r="DW4055" s="1"/>
    </row>
    <row r="4056" spans="1:127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4"/>
      <c r="DR4056" s="1"/>
      <c r="DS4056" s="1"/>
      <c r="DT4056" s="1"/>
      <c r="DU4056" s="1"/>
      <c r="DV4056" s="1"/>
      <c r="DW4056" s="1"/>
    </row>
    <row r="4057" spans="1:127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4"/>
      <c r="DR4057" s="1"/>
      <c r="DS4057" s="1"/>
      <c r="DT4057" s="1"/>
      <c r="DU4057" s="1"/>
      <c r="DV4057" s="1"/>
      <c r="DW4057" s="1"/>
    </row>
    <row r="4058" spans="1:127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4"/>
      <c r="DR4058" s="1"/>
      <c r="DS4058" s="1"/>
      <c r="DT4058" s="1"/>
      <c r="DU4058" s="1"/>
      <c r="DV4058" s="1"/>
      <c r="DW4058" s="1"/>
    </row>
    <row r="4059" spans="1:127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4"/>
      <c r="DR4059" s="1"/>
      <c r="DS4059" s="1"/>
      <c r="DT4059" s="1"/>
      <c r="DU4059" s="1"/>
      <c r="DV4059" s="1"/>
      <c r="DW4059" s="1"/>
    </row>
    <row r="4060" spans="1:127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4"/>
      <c r="DR4060" s="1"/>
      <c r="DS4060" s="1"/>
      <c r="DT4060" s="1"/>
      <c r="DU4060" s="1"/>
      <c r="DV4060" s="1"/>
      <c r="DW4060" s="1"/>
    </row>
    <row r="4061" spans="1:127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4"/>
      <c r="DR4061" s="1"/>
      <c r="DS4061" s="1"/>
      <c r="DT4061" s="1"/>
      <c r="DU4061" s="1"/>
      <c r="DV4061" s="1"/>
      <c r="DW4061" s="1"/>
    </row>
    <row r="4062" spans="1:127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4"/>
      <c r="DR4062" s="1"/>
      <c r="DS4062" s="1"/>
      <c r="DT4062" s="1"/>
      <c r="DU4062" s="1"/>
      <c r="DV4062" s="1"/>
      <c r="DW4062" s="1"/>
    </row>
    <row r="4063" spans="1:127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4"/>
      <c r="DR4063" s="1"/>
      <c r="DS4063" s="1"/>
      <c r="DT4063" s="1"/>
      <c r="DU4063" s="1"/>
      <c r="DV4063" s="1"/>
      <c r="DW4063" s="1"/>
    </row>
    <row r="4064" spans="1:127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4"/>
      <c r="DR4064" s="1"/>
      <c r="DS4064" s="1"/>
      <c r="DT4064" s="1"/>
      <c r="DU4064" s="1"/>
      <c r="DV4064" s="1"/>
      <c r="DW4064" s="1"/>
    </row>
    <row r="4065" spans="1:127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4"/>
      <c r="DR4065" s="1"/>
      <c r="DS4065" s="1"/>
      <c r="DT4065" s="1"/>
      <c r="DU4065" s="1"/>
      <c r="DV4065" s="1"/>
      <c r="DW4065" s="1"/>
    </row>
    <row r="4066" spans="1:127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4"/>
      <c r="DR4066" s="1"/>
      <c r="DS4066" s="1"/>
      <c r="DT4066" s="1"/>
      <c r="DU4066" s="1"/>
      <c r="DV4066" s="1"/>
      <c r="DW4066" s="1"/>
    </row>
    <row r="4067" spans="1:127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4"/>
      <c r="DR4067" s="1"/>
      <c r="DS4067" s="1"/>
      <c r="DT4067" s="1"/>
      <c r="DU4067" s="1"/>
      <c r="DV4067" s="1"/>
      <c r="DW4067" s="1"/>
    </row>
    <row r="4068" spans="1:127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4"/>
      <c r="DR4068" s="1"/>
      <c r="DS4068" s="1"/>
      <c r="DT4068" s="1"/>
      <c r="DU4068" s="1"/>
      <c r="DV4068" s="1"/>
      <c r="DW4068" s="1"/>
    </row>
    <row r="4069" spans="1:127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4"/>
      <c r="DR4069" s="1"/>
      <c r="DS4069" s="1"/>
      <c r="DT4069" s="1"/>
      <c r="DU4069" s="1"/>
      <c r="DV4069" s="1"/>
      <c r="DW4069" s="1"/>
    </row>
    <row r="4070" spans="1:127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4"/>
      <c r="DR4070" s="1"/>
      <c r="DS4070" s="1"/>
      <c r="DT4070" s="1"/>
      <c r="DU4070" s="1"/>
      <c r="DV4070" s="1"/>
      <c r="DW4070" s="1"/>
    </row>
    <row r="4071" spans="1:127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4"/>
      <c r="DR4071" s="1"/>
      <c r="DS4071" s="1"/>
      <c r="DT4071" s="1"/>
      <c r="DU4071" s="1"/>
      <c r="DV4071" s="1"/>
      <c r="DW4071" s="1"/>
    </row>
    <row r="4072" spans="1:127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4"/>
      <c r="DR4072" s="1"/>
      <c r="DS4072" s="1"/>
      <c r="DT4072" s="1"/>
      <c r="DU4072" s="1"/>
      <c r="DV4072" s="1"/>
      <c r="DW4072" s="1"/>
    </row>
    <row r="4073" spans="1:127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4"/>
      <c r="DR4073" s="1"/>
      <c r="DS4073" s="1"/>
      <c r="DT4073" s="1"/>
      <c r="DU4073" s="1"/>
      <c r="DV4073" s="1"/>
      <c r="DW4073" s="1"/>
    </row>
    <row r="4074" spans="1:127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4"/>
      <c r="DR4074" s="1"/>
      <c r="DS4074" s="1"/>
      <c r="DT4074" s="1"/>
      <c r="DU4074" s="1"/>
      <c r="DV4074" s="1"/>
      <c r="DW4074" s="1"/>
    </row>
    <row r="4075" spans="1:127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4"/>
      <c r="DR4075" s="1"/>
      <c r="DS4075" s="1"/>
      <c r="DT4075" s="1"/>
      <c r="DU4075" s="1"/>
      <c r="DV4075" s="1"/>
      <c r="DW4075" s="1"/>
    </row>
    <row r="4076" spans="1:127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4"/>
      <c r="DR4076" s="1"/>
      <c r="DS4076" s="1"/>
      <c r="DT4076" s="1"/>
      <c r="DU4076" s="1"/>
      <c r="DV4076" s="1"/>
      <c r="DW4076" s="1"/>
    </row>
    <row r="4077" spans="1:127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4"/>
      <c r="DR4077" s="1"/>
      <c r="DS4077" s="1"/>
      <c r="DT4077" s="1"/>
      <c r="DU4077" s="1"/>
      <c r="DV4077" s="1"/>
      <c r="DW4077" s="1"/>
    </row>
    <row r="4078" spans="1:127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4"/>
      <c r="DR4078" s="1"/>
      <c r="DS4078" s="1"/>
      <c r="DT4078" s="1"/>
      <c r="DU4078" s="1"/>
      <c r="DV4078" s="1"/>
      <c r="DW4078" s="1"/>
    </row>
    <row r="4079" spans="1:127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4"/>
      <c r="DR4079" s="1"/>
      <c r="DS4079" s="1"/>
      <c r="DT4079" s="1"/>
      <c r="DU4079" s="1"/>
      <c r="DV4079" s="1"/>
      <c r="DW4079" s="1"/>
    </row>
    <row r="4080" spans="1:127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4"/>
      <c r="DR4080" s="1"/>
      <c r="DS4080" s="1"/>
      <c r="DT4080" s="1"/>
      <c r="DU4080" s="1"/>
      <c r="DV4080" s="1"/>
      <c r="DW4080" s="1"/>
    </row>
    <row r="4081" spans="1:127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4"/>
      <c r="DR4081" s="1"/>
      <c r="DS4081" s="1"/>
      <c r="DT4081" s="1"/>
      <c r="DU4081" s="1"/>
      <c r="DV4081" s="1"/>
      <c r="DW4081" s="1"/>
    </row>
    <row r="4082" spans="1:127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4"/>
      <c r="DR4082" s="1"/>
      <c r="DS4082" s="1"/>
      <c r="DT4082" s="1"/>
      <c r="DU4082" s="1"/>
      <c r="DV4082" s="1"/>
      <c r="DW4082" s="1"/>
    </row>
    <row r="4083" spans="1:127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4"/>
      <c r="DR4083" s="1"/>
      <c r="DS4083" s="1"/>
      <c r="DT4083" s="1"/>
      <c r="DU4083" s="1"/>
      <c r="DV4083" s="1"/>
      <c r="DW4083" s="1"/>
    </row>
    <row r="4084" spans="1:127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4"/>
      <c r="DR4084" s="1"/>
      <c r="DS4084" s="1"/>
      <c r="DT4084" s="1"/>
      <c r="DU4084" s="1"/>
      <c r="DV4084" s="1"/>
      <c r="DW4084" s="1"/>
    </row>
    <row r="4085" spans="1:127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4"/>
      <c r="DR4085" s="1"/>
      <c r="DS4085" s="1"/>
      <c r="DT4085" s="1"/>
      <c r="DU4085" s="1"/>
      <c r="DV4085" s="1"/>
      <c r="DW4085" s="1"/>
    </row>
    <row r="4086" spans="1:127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4"/>
      <c r="DR4086" s="1"/>
      <c r="DS4086" s="1"/>
      <c r="DT4086" s="1"/>
      <c r="DU4086" s="1"/>
      <c r="DV4086" s="1"/>
      <c r="DW4086" s="1"/>
    </row>
    <row r="4087" spans="1:127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4"/>
      <c r="DR4087" s="1"/>
      <c r="DS4087" s="1"/>
      <c r="DT4087" s="1"/>
      <c r="DU4087" s="1"/>
      <c r="DV4087" s="1"/>
      <c r="DW4087" s="1"/>
    </row>
    <row r="4088" spans="1:127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4"/>
      <c r="DR4088" s="1"/>
      <c r="DS4088" s="1"/>
      <c r="DT4088" s="1"/>
      <c r="DU4088" s="1"/>
      <c r="DV4088" s="1"/>
      <c r="DW4088" s="1"/>
    </row>
    <row r="4089" spans="1:127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4"/>
      <c r="DR4089" s="1"/>
      <c r="DS4089" s="1"/>
      <c r="DT4089" s="1"/>
      <c r="DU4089" s="1"/>
      <c r="DV4089" s="1"/>
      <c r="DW4089" s="1"/>
    </row>
    <row r="4090" spans="1:127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4"/>
      <c r="DR4090" s="1"/>
      <c r="DS4090" s="1"/>
      <c r="DT4090" s="1"/>
      <c r="DU4090" s="1"/>
      <c r="DV4090" s="1"/>
      <c r="DW4090" s="1"/>
    </row>
    <row r="4091" spans="1:127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4"/>
      <c r="DR4091" s="1"/>
      <c r="DS4091" s="1"/>
      <c r="DT4091" s="1"/>
      <c r="DU4091" s="1"/>
      <c r="DV4091" s="1"/>
      <c r="DW4091" s="1"/>
    </row>
    <row r="4092" spans="1:127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4"/>
      <c r="DR4092" s="1"/>
      <c r="DS4092" s="1"/>
      <c r="DT4092" s="1"/>
      <c r="DU4092" s="1"/>
      <c r="DV4092" s="1"/>
      <c r="DW4092" s="1"/>
    </row>
    <row r="4093" spans="1:127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4"/>
      <c r="DR4093" s="1"/>
      <c r="DS4093" s="1"/>
      <c r="DT4093" s="1"/>
      <c r="DU4093" s="1"/>
      <c r="DV4093" s="1"/>
      <c r="DW4093" s="1"/>
    </row>
    <row r="4094" spans="1:127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4"/>
      <c r="DR4094" s="1"/>
      <c r="DS4094" s="1"/>
      <c r="DT4094" s="1"/>
      <c r="DU4094" s="1"/>
      <c r="DV4094" s="1"/>
      <c r="DW4094" s="1"/>
    </row>
    <row r="4095" spans="1:127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4"/>
      <c r="DR4095" s="1"/>
      <c r="DS4095" s="1"/>
      <c r="DT4095" s="1"/>
      <c r="DU4095" s="1"/>
      <c r="DV4095" s="1"/>
      <c r="DW4095" s="1"/>
    </row>
    <row r="4096" spans="1:127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4"/>
      <c r="DR4096" s="1"/>
      <c r="DS4096" s="1"/>
      <c r="DT4096" s="1"/>
      <c r="DU4096" s="1"/>
      <c r="DV4096" s="1"/>
      <c r="DW4096" s="1"/>
    </row>
    <row r="4097" spans="1:127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4"/>
      <c r="DR4097" s="1"/>
      <c r="DS4097" s="1"/>
      <c r="DT4097" s="1"/>
      <c r="DU4097" s="1"/>
      <c r="DV4097" s="1"/>
      <c r="DW4097" s="1"/>
    </row>
    <row r="4098" spans="1:127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4"/>
      <c r="DR4098" s="1"/>
      <c r="DS4098" s="1"/>
      <c r="DT4098" s="1"/>
      <c r="DU4098" s="1"/>
      <c r="DV4098" s="1"/>
      <c r="DW4098" s="1"/>
    </row>
    <row r="4099" spans="1:127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4"/>
      <c r="DR4099" s="1"/>
      <c r="DS4099" s="1"/>
      <c r="DT4099" s="1"/>
      <c r="DU4099" s="1"/>
      <c r="DV4099" s="1"/>
      <c r="DW4099" s="1"/>
    </row>
    <row r="4100" spans="1:127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4"/>
      <c r="DR4100" s="1"/>
      <c r="DS4100" s="1"/>
      <c r="DT4100" s="1"/>
      <c r="DU4100" s="1"/>
      <c r="DV4100" s="1"/>
      <c r="DW4100" s="1"/>
    </row>
    <row r="4101" spans="1:127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4"/>
      <c r="DR4101" s="1"/>
      <c r="DS4101" s="1"/>
      <c r="DT4101" s="1"/>
      <c r="DU4101" s="1"/>
      <c r="DV4101" s="1"/>
      <c r="DW4101" s="1"/>
    </row>
    <row r="4102" spans="1:127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4"/>
      <c r="DR4102" s="1"/>
      <c r="DS4102" s="1"/>
      <c r="DT4102" s="1"/>
      <c r="DU4102" s="1"/>
      <c r="DV4102" s="1"/>
      <c r="DW4102" s="1"/>
    </row>
    <row r="4103" spans="1:127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4"/>
      <c r="DR4103" s="1"/>
      <c r="DS4103" s="1"/>
      <c r="DT4103" s="1"/>
      <c r="DU4103" s="1"/>
      <c r="DV4103" s="1"/>
      <c r="DW4103" s="1"/>
    </row>
    <row r="4104" spans="1:127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4"/>
      <c r="DR4104" s="1"/>
      <c r="DS4104" s="1"/>
      <c r="DT4104" s="1"/>
      <c r="DU4104" s="1"/>
      <c r="DV4104" s="1"/>
      <c r="DW4104" s="1"/>
    </row>
    <row r="4105" spans="1:127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4"/>
      <c r="DR4105" s="1"/>
      <c r="DS4105" s="1"/>
      <c r="DT4105" s="1"/>
      <c r="DU4105" s="1"/>
      <c r="DV4105" s="1"/>
      <c r="DW4105" s="1"/>
    </row>
    <row r="4106" spans="1:127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4"/>
      <c r="DR4106" s="1"/>
      <c r="DS4106" s="1"/>
      <c r="DT4106" s="1"/>
      <c r="DU4106" s="1"/>
      <c r="DV4106" s="1"/>
      <c r="DW4106" s="1"/>
    </row>
    <row r="4107" spans="1:127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4"/>
      <c r="DR4107" s="1"/>
      <c r="DS4107" s="1"/>
      <c r="DT4107" s="1"/>
      <c r="DU4107" s="1"/>
      <c r="DV4107" s="1"/>
      <c r="DW4107" s="1"/>
    </row>
    <row r="4108" spans="1:127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4"/>
      <c r="DR4108" s="1"/>
      <c r="DS4108" s="1"/>
      <c r="DT4108" s="1"/>
      <c r="DU4108" s="1"/>
      <c r="DV4108" s="1"/>
      <c r="DW4108" s="1"/>
    </row>
    <row r="4109" spans="1:127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4"/>
      <c r="DR4109" s="1"/>
      <c r="DS4109" s="1"/>
      <c r="DT4109" s="1"/>
      <c r="DU4109" s="1"/>
      <c r="DV4109" s="1"/>
      <c r="DW4109" s="1"/>
    </row>
    <row r="4110" spans="1:127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4"/>
      <c r="DR4110" s="1"/>
      <c r="DS4110" s="1"/>
      <c r="DT4110" s="1"/>
      <c r="DU4110" s="1"/>
      <c r="DV4110" s="1"/>
      <c r="DW4110" s="1"/>
    </row>
    <row r="4111" spans="1:127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4"/>
      <c r="DR4111" s="1"/>
      <c r="DS4111" s="1"/>
      <c r="DT4111" s="1"/>
      <c r="DU4111" s="1"/>
      <c r="DV4111" s="1"/>
      <c r="DW4111" s="1"/>
    </row>
    <row r="4112" spans="1:127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4"/>
      <c r="DR4112" s="1"/>
      <c r="DS4112" s="1"/>
      <c r="DT4112" s="1"/>
      <c r="DU4112" s="1"/>
      <c r="DV4112" s="1"/>
      <c r="DW4112" s="1"/>
    </row>
    <row r="4113" spans="1:127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4"/>
      <c r="DR4113" s="1"/>
      <c r="DS4113" s="1"/>
      <c r="DT4113" s="1"/>
      <c r="DU4113" s="1"/>
      <c r="DV4113" s="1"/>
      <c r="DW4113" s="1"/>
    </row>
    <row r="4114" spans="1:127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4"/>
      <c r="DR4114" s="1"/>
      <c r="DS4114" s="1"/>
      <c r="DT4114" s="1"/>
      <c r="DU4114" s="1"/>
      <c r="DV4114" s="1"/>
      <c r="DW4114" s="1"/>
    </row>
    <row r="4115" spans="1:127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4"/>
      <c r="DR4115" s="1"/>
      <c r="DS4115" s="1"/>
      <c r="DT4115" s="1"/>
      <c r="DU4115" s="1"/>
      <c r="DV4115" s="1"/>
      <c r="DW4115" s="1"/>
    </row>
    <row r="4116" spans="1:127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4"/>
      <c r="DR4116" s="1"/>
      <c r="DS4116" s="1"/>
      <c r="DT4116" s="1"/>
      <c r="DU4116" s="1"/>
      <c r="DV4116" s="1"/>
      <c r="DW4116" s="1"/>
    </row>
    <row r="4117" spans="1:127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4"/>
      <c r="DR4117" s="1"/>
      <c r="DS4117" s="1"/>
      <c r="DT4117" s="1"/>
      <c r="DU4117" s="1"/>
      <c r="DV4117" s="1"/>
      <c r="DW4117" s="1"/>
    </row>
    <row r="4118" spans="1:127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4"/>
      <c r="DR4118" s="1"/>
      <c r="DS4118" s="1"/>
      <c r="DT4118" s="1"/>
      <c r="DU4118" s="1"/>
      <c r="DV4118" s="1"/>
      <c r="DW4118" s="1"/>
    </row>
    <row r="4119" spans="1:127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4"/>
      <c r="DR4119" s="1"/>
      <c r="DS4119" s="1"/>
      <c r="DT4119" s="1"/>
      <c r="DU4119" s="1"/>
      <c r="DV4119" s="1"/>
      <c r="DW4119" s="1"/>
    </row>
    <row r="4120" spans="1:127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4"/>
      <c r="DR4120" s="1"/>
      <c r="DS4120" s="1"/>
      <c r="DT4120" s="1"/>
      <c r="DU4120" s="1"/>
      <c r="DV4120" s="1"/>
      <c r="DW4120" s="1"/>
    </row>
    <row r="4121" spans="1:127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4"/>
      <c r="DR4121" s="1"/>
      <c r="DS4121" s="1"/>
      <c r="DT4121" s="1"/>
      <c r="DU4121" s="1"/>
      <c r="DV4121" s="1"/>
      <c r="DW4121" s="1"/>
    </row>
    <row r="4122" spans="1:127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4"/>
      <c r="DR4122" s="1"/>
      <c r="DS4122" s="1"/>
      <c r="DT4122" s="1"/>
      <c r="DU4122" s="1"/>
      <c r="DV4122" s="1"/>
      <c r="DW4122" s="1"/>
    </row>
    <row r="4123" spans="1:127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4"/>
      <c r="DR4123" s="1"/>
      <c r="DS4123" s="1"/>
      <c r="DT4123" s="1"/>
      <c r="DU4123" s="1"/>
      <c r="DV4123" s="1"/>
      <c r="DW4123" s="1"/>
    </row>
    <row r="4124" spans="1:127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4"/>
      <c r="DR4124" s="1"/>
      <c r="DS4124" s="1"/>
      <c r="DT4124" s="1"/>
      <c r="DU4124" s="1"/>
      <c r="DV4124" s="1"/>
      <c r="DW4124" s="1"/>
    </row>
    <row r="4125" spans="1:127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4"/>
      <c r="DR4125" s="1"/>
      <c r="DS4125" s="1"/>
      <c r="DT4125" s="1"/>
      <c r="DU4125" s="1"/>
      <c r="DV4125" s="1"/>
      <c r="DW4125" s="1"/>
    </row>
    <row r="4126" spans="1:127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4"/>
      <c r="DR4126" s="1"/>
      <c r="DS4126" s="1"/>
      <c r="DT4126" s="1"/>
      <c r="DU4126" s="1"/>
      <c r="DV4126" s="1"/>
      <c r="DW4126" s="1"/>
    </row>
    <row r="4127" spans="1:127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4"/>
      <c r="DR4127" s="1"/>
      <c r="DS4127" s="1"/>
      <c r="DT4127" s="1"/>
      <c r="DU4127" s="1"/>
      <c r="DV4127" s="1"/>
      <c r="DW4127" s="1"/>
    </row>
    <row r="4128" spans="1:127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4"/>
      <c r="DR4128" s="1"/>
      <c r="DS4128" s="1"/>
      <c r="DT4128" s="1"/>
      <c r="DU4128" s="1"/>
      <c r="DV4128" s="1"/>
      <c r="DW4128" s="1"/>
    </row>
    <row r="4129" spans="1:127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4"/>
      <c r="DR4129" s="1"/>
      <c r="DS4129" s="1"/>
      <c r="DT4129" s="1"/>
      <c r="DU4129" s="1"/>
      <c r="DV4129" s="1"/>
      <c r="DW4129" s="1"/>
    </row>
    <row r="4130" spans="1:127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4"/>
      <c r="DR4130" s="1"/>
      <c r="DS4130" s="1"/>
      <c r="DT4130" s="1"/>
      <c r="DU4130" s="1"/>
      <c r="DV4130" s="1"/>
      <c r="DW4130" s="1"/>
    </row>
    <row r="4131" spans="1:127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4"/>
      <c r="DR4131" s="1"/>
      <c r="DS4131" s="1"/>
      <c r="DT4131" s="1"/>
      <c r="DU4131" s="1"/>
      <c r="DV4131" s="1"/>
      <c r="DW4131" s="1"/>
    </row>
    <row r="4132" spans="1:127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4"/>
      <c r="DR4132" s="1"/>
      <c r="DS4132" s="1"/>
      <c r="DT4132" s="1"/>
      <c r="DU4132" s="1"/>
      <c r="DV4132" s="1"/>
      <c r="DW4132" s="1"/>
    </row>
    <row r="4133" spans="1:127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4"/>
      <c r="DR4133" s="1"/>
      <c r="DS4133" s="1"/>
      <c r="DT4133" s="1"/>
      <c r="DU4133" s="1"/>
      <c r="DV4133" s="1"/>
      <c r="DW4133" s="1"/>
    </row>
    <row r="4134" spans="1:127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4"/>
      <c r="DR4134" s="1"/>
      <c r="DS4134" s="1"/>
      <c r="DT4134" s="1"/>
      <c r="DU4134" s="1"/>
      <c r="DV4134" s="1"/>
      <c r="DW4134" s="1"/>
    </row>
    <row r="4135" spans="1:127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4"/>
      <c r="DR4135" s="1"/>
      <c r="DS4135" s="1"/>
      <c r="DT4135" s="1"/>
      <c r="DU4135" s="1"/>
      <c r="DV4135" s="1"/>
      <c r="DW4135" s="1"/>
    </row>
    <row r="4136" spans="1:127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4"/>
      <c r="DR4136" s="1"/>
      <c r="DS4136" s="1"/>
      <c r="DT4136" s="1"/>
      <c r="DU4136" s="1"/>
      <c r="DV4136" s="1"/>
      <c r="DW4136" s="1"/>
    </row>
    <row r="4137" spans="1:127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4"/>
      <c r="DR4137" s="1"/>
      <c r="DS4137" s="1"/>
      <c r="DT4137" s="1"/>
      <c r="DU4137" s="1"/>
      <c r="DV4137" s="1"/>
      <c r="DW4137" s="1"/>
    </row>
    <row r="4138" spans="1:127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4"/>
      <c r="DR4138" s="1"/>
      <c r="DS4138" s="1"/>
      <c r="DT4138" s="1"/>
      <c r="DU4138" s="1"/>
      <c r="DV4138" s="1"/>
      <c r="DW4138" s="1"/>
    </row>
    <row r="4139" spans="1:127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4"/>
      <c r="DR4139" s="1"/>
      <c r="DS4139" s="1"/>
      <c r="DT4139" s="1"/>
      <c r="DU4139" s="1"/>
      <c r="DV4139" s="1"/>
      <c r="DW4139" s="1"/>
    </row>
    <row r="4140" spans="1:127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4"/>
      <c r="DR4140" s="1"/>
      <c r="DS4140" s="1"/>
      <c r="DT4140" s="1"/>
      <c r="DU4140" s="1"/>
      <c r="DV4140" s="1"/>
      <c r="DW4140" s="1"/>
    </row>
    <row r="4141" spans="1:127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4"/>
      <c r="DR4141" s="1"/>
      <c r="DS4141" s="1"/>
      <c r="DT4141" s="1"/>
      <c r="DU4141" s="1"/>
      <c r="DV4141" s="1"/>
      <c r="DW4141" s="1"/>
    </row>
    <row r="4142" spans="1:127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4"/>
      <c r="DR4142" s="1"/>
      <c r="DS4142" s="1"/>
      <c r="DT4142" s="1"/>
      <c r="DU4142" s="1"/>
      <c r="DV4142" s="1"/>
      <c r="DW4142" s="1"/>
    </row>
    <row r="4143" spans="1:127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4"/>
      <c r="DR4143" s="1"/>
      <c r="DS4143" s="1"/>
      <c r="DT4143" s="1"/>
      <c r="DU4143" s="1"/>
      <c r="DV4143" s="1"/>
      <c r="DW4143" s="1"/>
    </row>
    <row r="4144" spans="1:127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4"/>
      <c r="DR4144" s="1"/>
      <c r="DS4144" s="1"/>
      <c r="DT4144" s="1"/>
      <c r="DU4144" s="1"/>
      <c r="DV4144" s="1"/>
      <c r="DW4144" s="1"/>
    </row>
    <row r="4145" spans="1:127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4"/>
      <c r="DR4145" s="1"/>
      <c r="DS4145" s="1"/>
      <c r="DT4145" s="1"/>
      <c r="DU4145" s="1"/>
      <c r="DV4145" s="1"/>
      <c r="DW4145" s="1"/>
    </row>
    <row r="4146" spans="1:127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4"/>
      <c r="DR4146" s="1"/>
      <c r="DS4146" s="1"/>
      <c r="DT4146" s="1"/>
      <c r="DU4146" s="1"/>
      <c r="DV4146" s="1"/>
      <c r="DW4146" s="1"/>
    </row>
    <row r="4147" spans="1:127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4"/>
      <c r="DR4147" s="1"/>
      <c r="DS4147" s="1"/>
      <c r="DT4147" s="1"/>
      <c r="DU4147" s="1"/>
      <c r="DV4147" s="1"/>
      <c r="DW4147" s="1"/>
    </row>
    <row r="4148" spans="1:127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4"/>
      <c r="DR4148" s="1"/>
      <c r="DS4148" s="1"/>
      <c r="DT4148" s="1"/>
      <c r="DU4148" s="1"/>
      <c r="DV4148" s="1"/>
      <c r="DW4148" s="1"/>
    </row>
    <row r="4149" spans="1:127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4"/>
      <c r="DR4149" s="1"/>
      <c r="DS4149" s="1"/>
      <c r="DT4149" s="1"/>
      <c r="DU4149" s="1"/>
      <c r="DV4149" s="1"/>
      <c r="DW4149" s="1"/>
    </row>
    <row r="4150" spans="1:127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4"/>
      <c r="DR4150" s="1"/>
      <c r="DS4150" s="1"/>
      <c r="DT4150" s="1"/>
      <c r="DU4150" s="1"/>
      <c r="DV4150" s="1"/>
      <c r="DW4150" s="1"/>
    </row>
    <row r="4151" spans="1:127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4"/>
      <c r="DR4151" s="1"/>
      <c r="DS4151" s="1"/>
      <c r="DT4151" s="1"/>
      <c r="DU4151" s="1"/>
      <c r="DV4151" s="1"/>
      <c r="DW4151" s="1"/>
    </row>
    <row r="4152" spans="1:127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4"/>
      <c r="DR4152" s="1"/>
      <c r="DS4152" s="1"/>
      <c r="DT4152" s="1"/>
      <c r="DU4152" s="1"/>
      <c r="DV4152" s="1"/>
      <c r="DW4152" s="1"/>
    </row>
    <row r="4153" spans="1:127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4"/>
      <c r="DR4153" s="1"/>
      <c r="DS4153" s="1"/>
      <c r="DT4153" s="1"/>
      <c r="DU4153" s="1"/>
      <c r="DV4153" s="1"/>
      <c r="DW4153" s="1"/>
    </row>
    <row r="4154" spans="1:127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4"/>
      <c r="DR4154" s="1"/>
      <c r="DS4154" s="1"/>
      <c r="DT4154" s="1"/>
      <c r="DU4154" s="1"/>
      <c r="DV4154" s="1"/>
      <c r="DW4154" s="1"/>
    </row>
    <row r="4155" spans="1:127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4"/>
      <c r="DR4155" s="1"/>
      <c r="DS4155" s="1"/>
      <c r="DT4155" s="1"/>
      <c r="DU4155" s="1"/>
      <c r="DV4155" s="1"/>
      <c r="DW4155" s="1"/>
    </row>
    <row r="4156" spans="1:127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4"/>
      <c r="DR4156" s="1"/>
      <c r="DS4156" s="1"/>
      <c r="DT4156" s="1"/>
      <c r="DU4156" s="1"/>
      <c r="DV4156" s="1"/>
      <c r="DW4156" s="1"/>
    </row>
    <row r="4157" spans="1:127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4"/>
      <c r="DR4157" s="1"/>
      <c r="DS4157" s="1"/>
      <c r="DT4157" s="1"/>
      <c r="DU4157" s="1"/>
      <c r="DV4157" s="1"/>
      <c r="DW4157" s="1"/>
    </row>
    <row r="4158" spans="1:127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4"/>
      <c r="DR4158" s="1"/>
      <c r="DS4158" s="1"/>
      <c r="DT4158" s="1"/>
      <c r="DU4158" s="1"/>
      <c r="DV4158" s="1"/>
      <c r="DW4158" s="1"/>
    </row>
    <row r="4159" spans="1:127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4"/>
      <c r="DR4159" s="1"/>
      <c r="DS4159" s="1"/>
      <c r="DT4159" s="1"/>
      <c r="DU4159" s="1"/>
      <c r="DV4159" s="1"/>
      <c r="DW4159" s="1"/>
    </row>
    <row r="4160" spans="1:127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4"/>
      <c r="DR4160" s="1"/>
      <c r="DS4160" s="1"/>
      <c r="DT4160" s="1"/>
      <c r="DU4160" s="1"/>
      <c r="DV4160" s="1"/>
      <c r="DW4160" s="1"/>
    </row>
    <row r="4161" spans="1:127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4"/>
      <c r="DR4161" s="1"/>
      <c r="DS4161" s="1"/>
      <c r="DT4161" s="1"/>
      <c r="DU4161" s="1"/>
      <c r="DV4161" s="1"/>
      <c r="DW4161" s="1"/>
    </row>
    <row r="4162" spans="1:127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4"/>
      <c r="DR4162" s="1"/>
      <c r="DS4162" s="1"/>
      <c r="DT4162" s="1"/>
      <c r="DU4162" s="1"/>
      <c r="DV4162" s="1"/>
      <c r="DW4162" s="1"/>
    </row>
    <row r="4163" spans="1:127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4"/>
      <c r="DR4163" s="1"/>
      <c r="DS4163" s="1"/>
      <c r="DT4163" s="1"/>
      <c r="DU4163" s="1"/>
      <c r="DV4163" s="1"/>
      <c r="DW4163" s="1"/>
    </row>
    <row r="4164" spans="1:127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4"/>
      <c r="DR4164" s="1"/>
      <c r="DS4164" s="1"/>
      <c r="DT4164" s="1"/>
      <c r="DU4164" s="1"/>
      <c r="DV4164" s="1"/>
      <c r="DW4164" s="1"/>
    </row>
    <row r="4165" spans="1:127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4"/>
      <c r="DR4165" s="1"/>
      <c r="DS4165" s="1"/>
      <c r="DT4165" s="1"/>
      <c r="DU4165" s="1"/>
      <c r="DV4165" s="1"/>
      <c r="DW4165" s="1"/>
    </row>
    <row r="4166" spans="1:127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4"/>
      <c r="DR4166" s="1"/>
      <c r="DS4166" s="1"/>
      <c r="DT4166" s="1"/>
      <c r="DU4166" s="1"/>
      <c r="DV4166" s="1"/>
      <c r="DW4166" s="1"/>
    </row>
    <row r="4167" spans="1:127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4"/>
      <c r="DR4167" s="1"/>
      <c r="DS4167" s="1"/>
      <c r="DT4167" s="1"/>
      <c r="DU4167" s="1"/>
      <c r="DV4167" s="1"/>
      <c r="DW4167" s="1"/>
    </row>
    <row r="4168" spans="1:127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4"/>
      <c r="DR4168" s="1"/>
      <c r="DS4168" s="1"/>
      <c r="DT4168" s="1"/>
      <c r="DU4168" s="1"/>
      <c r="DV4168" s="1"/>
      <c r="DW4168" s="1"/>
    </row>
    <row r="4169" spans="1:127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4"/>
      <c r="DR4169" s="1"/>
      <c r="DS4169" s="1"/>
      <c r="DT4169" s="1"/>
      <c r="DU4169" s="1"/>
      <c r="DV4169" s="1"/>
      <c r="DW4169" s="1"/>
    </row>
    <row r="4170" spans="1:127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4"/>
      <c r="DR4170" s="1"/>
      <c r="DS4170" s="1"/>
      <c r="DT4170" s="1"/>
      <c r="DU4170" s="1"/>
      <c r="DV4170" s="1"/>
      <c r="DW4170" s="1"/>
    </row>
    <row r="4171" spans="1:127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4"/>
      <c r="DR4171" s="1"/>
      <c r="DS4171" s="1"/>
      <c r="DT4171" s="1"/>
      <c r="DU4171" s="1"/>
      <c r="DV4171" s="1"/>
      <c r="DW4171" s="1"/>
    </row>
    <row r="4172" spans="1:127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4"/>
      <c r="DR4172" s="1"/>
      <c r="DS4172" s="1"/>
      <c r="DT4172" s="1"/>
      <c r="DU4172" s="1"/>
      <c r="DV4172" s="1"/>
      <c r="DW4172" s="1"/>
    </row>
    <row r="4173" spans="1:127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4"/>
      <c r="DR4173" s="1"/>
      <c r="DS4173" s="1"/>
      <c r="DT4173" s="1"/>
      <c r="DU4173" s="1"/>
      <c r="DV4173" s="1"/>
      <c r="DW4173" s="1"/>
    </row>
    <row r="4174" spans="1:127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4"/>
      <c r="DR4174" s="1"/>
      <c r="DS4174" s="1"/>
      <c r="DT4174" s="1"/>
      <c r="DU4174" s="1"/>
      <c r="DV4174" s="1"/>
      <c r="DW4174" s="1"/>
    </row>
    <row r="4175" spans="1:127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4"/>
      <c r="DR4175" s="1"/>
      <c r="DS4175" s="1"/>
      <c r="DT4175" s="1"/>
      <c r="DU4175" s="1"/>
      <c r="DV4175" s="1"/>
      <c r="DW4175" s="1"/>
    </row>
    <row r="4176" spans="1:127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4"/>
      <c r="DR4176" s="1"/>
      <c r="DS4176" s="1"/>
      <c r="DT4176" s="1"/>
      <c r="DU4176" s="1"/>
      <c r="DV4176" s="1"/>
      <c r="DW4176" s="1"/>
    </row>
    <row r="4177" spans="1:127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4"/>
      <c r="DR4177" s="1"/>
      <c r="DS4177" s="1"/>
      <c r="DT4177" s="1"/>
      <c r="DU4177" s="1"/>
      <c r="DV4177" s="1"/>
      <c r="DW4177" s="1"/>
    </row>
    <row r="4178" spans="1:127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4"/>
      <c r="DR4178" s="1"/>
      <c r="DS4178" s="1"/>
      <c r="DT4178" s="1"/>
      <c r="DU4178" s="1"/>
      <c r="DV4178" s="1"/>
      <c r="DW4178" s="1"/>
    </row>
    <row r="4179" spans="1:127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4"/>
      <c r="DR4179" s="1"/>
      <c r="DS4179" s="1"/>
      <c r="DT4179" s="1"/>
      <c r="DU4179" s="1"/>
      <c r="DV4179" s="1"/>
      <c r="DW4179" s="1"/>
    </row>
    <row r="4180" spans="1:127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4"/>
      <c r="DR4180" s="1"/>
      <c r="DS4180" s="1"/>
      <c r="DT4180" s="1"/>
      <c r="DU4180" s="1"/>
      <c r="DV4180" s="1"/>
      <c r="DW4180" s="1"/>
    </row>
    <row r="4181" spans="1:127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4"/>
      <c r="DR4181" s="1"/>
      <c r="DS4181" s="1"/>
      <c r="DT4181" s="1"/>
      <c r="DU4181" s="1"/>
      <c r="DV4181" s="1"/>
      <c r="DW4181" s="1"/>
    </row>
    <row r="4182" spans="1:127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4"/>
      <c r="DR4182" s="1"/>
      <c r="DS4182" s="1"/>
      <c r="DT4182" s="1"/>
      <c r="DU4182" s="1"/>
      <c r="DV4182" s="1"/>
      <c r="DW4182" s="1"/>
    </row>
    <row r="4183" spans="1:127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4"/>
      <c r="DR4183" s="1"/>
      <c r="DS4183" s="1"/>
      <c r="DT4183" s="1"/>
      <c r="DU4183" s="1"/>
      <c r="DV4183" s="1"/>
      <c r="DW4183" s="1"/>
    </row>
    <row r="4184" spans="1:127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4"/>
      <c r="DR4184" s="1"/>
      <c r="DS4184" s="1"/>
      <c r="DT4184" s="1"/>
      <c r="DU4184" s="1"/>
      <c r="DV4184" s="1"/>
      <c r="DW4184" s="1"/>
    </row>
    <row r="4185" spans="1:127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4"/>
      <c r="DR4185" s="1"/>
      <c r="DS4185" s="1"/>
      <c r="DT4185" s="1"/>
      <c r="DU4185" s="1"/>
      <c r="DV4185" s="1"/>
      <c r="DW4185" s="1"/>
    </row>
    <row r="4186" spans="1:127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4"/>
      <c r="DR4186" s="1"/>
      <c r="DS4186" s="1"/>
      <c r="DT4186" s="1"/>
      <c r="DU4186" s="1"/>
      <c r="DV4186" s="1"/>
      <c r="DW4186" s="1"/>
    </row>
    <row r="4187" spans="1:127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4"/>
      <c r="DR4187" s="1"/>
      <c r="DS4187" s="1"/>
      <c r="DT4187" s="1"/>
      <c r="DU4187" s="1"/>
      <c r="DV4187" s="1"/>
      <c r="DW4187" s="1"/>
    </row>
    <row r="4188" spans="1:127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4"/>
      <c r="DR4188" s="1"/>
      <c r="DS4188" s="1"/>
      <c r="DT4188" s="1"/>
      <c r="DU4188" s="1"/>
      <c r="DV4188" s="1"/>
      <c r="DW4188" s="1"/>
    </row>
    <row r="4189" spans="1:127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4"/>
      <c r="DR4189" s="1"/>
      <c r="DS4189" s="1"/>
      <c r="DT4189" s="1"/>
      <c r="DU4189" s="1"/>
      <c r="DV4189" s="1"/>
      <c r="DW4189" s="1"/>
    </row>
    <row r="4190" spans="1:127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4"/>
      <c r="DR4190" s="1"/>
      <c r="DS4190" s="1"/>
      <c r="DT4190" s="1"/>
      <c r="DU4190" s="1"/>
      <c r="DV4190" s="1"/>
      <c r="DW4190" s="1"/>
    </row>
    <row r="4191" spans="1:127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4"/>
      <c r="DR4191" s="1"/>
      <c r="DS4191" s="1"/>
      <c r="DT4191" s="1"/>
      <c r="DU4191" s="1"/>
      <c r="DV4191" s="1"/>
      <c r="DW4191" s="1"/>
    </row>
    <row r="4192" spans="1:127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4"/>
      <c r="DR4192" s="1"/>
      <c r="DS4192" s="1"/>
      <c r="DT4192" s="1"/>
      <c r="DU4192" s="1"/>
      <c r="DV4192" s="1"/>
      <c r="DW4192" s="1"/>
    </row>
    <row r="4193" spans="1:127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4"/>
      <c r="DR4193" s="1"/>
      <c r="DS4193" s="1"/>
      <c r="DT4193" s="1"/>
      <c r="DU4193" s="1"/>
      <c r="DV4193" s="1"/>
      <c r="DW4193" s="1"/>
    </row>
    <row r="4194" spans="1:127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4"/>
      <c r="DR4194" s="1"/>
      <c r="DS4194" s="1"/>
      <c r="DT4194" s="1"/>
      <c r="DU4194" s="1"/>
      <c r="DV4194" s="1"/>
      <c r="DW4194" s="1"/>
    </row>
    <row r="4195" spans="1:127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4"/>
      <c r="DR4195" s="1"/>
      <c r="DS4195" s="1"/>
      <c r="DT4195" s="1"/>
      <c r="DU4195" s="1"/>
      <c r="DV4195" s="1"/>
      <c r="DW4195" s="1"/>
    </row>
    <row r="4196" spans="1:127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4"/>
      <c r="DR4196" s="1"/>
      <c r="DS4196" s="1"/>
      <c r="DT4196" s="1"/>
      <c r="DU4196" s="1"/>
      <c r="DV4196" s="1"/>
      <c r="DW4196" s="1"/>
    </row>
    <row r="4197" spans="1:127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4"/>
      <c r="DR4197" s="1"/>
      <c r="DS4197" s="1"/>
      <c r="DT4197" s="1"/>
      <c r="DU4197" s="1"/>
      <c r="DV4197" s="1"/>
      <c r="DW4197" s="1"/>
    </row>
    <row r="4198" spans="1:127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4"/>
      <c r="DR4198" s="1"/>
      <c r="DS4198" s="1"/>
      <c r="DT4198" s="1"/>
      <c r="DU4198" s="1"/>
      <c r="DV4198" s="1"/>
      <c r="DW4198" s="1"/>
    </row>
    <row r="4199" spans="1:127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4"/>
      <c r="DR4199" s="1"/>
      <c r="DS4199" s="1"/>
      <c r="DT4199" s="1"/>
      <c r="DU4199" s="1"/>
      <c r="DV4199" s="1"/>
      <c r="DW4199" s="1"/>
    </row>
    <row r="4200" spans="1:127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4"/>
      <c r="DR4200" s="1"/>
      <c r="DS4200" s="1"/>
      <c r="DT4200" s="1"/>
      <c r="DU4200" s="1"/>
      <c r="DV4200" s="1"/>
      <c r="DW4200" s="1"/>
    </row>
    <row r="4201" spans="1:127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4"/>
      <c r="DR4201" s="1"/>
      <c r="DS4201" s="1"/>
      <c r="DT4201" s="1"/>
      <c r="DU4201" s="1"/>
      <c r="DV4201" s="1"/>
      <c r="DW4201" s="1"/>
    </row>
    <row r="4202" spans="1:127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4"/>
      <c r="DR4202" s="1"/>
      <c r="DS4202" s="1"/>
      <c r="DT4202" s="1"/>
      <c r="DU4202" s="1"/>
      <c r="DV4202" s="1"/>
      <c r="DW4202" s="1"/>
    </row>
    <row r="4203" spans="1:127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4"/>
      <c r="DR4203" s="1"/>
      <c r="DS4203" s="1"/>
      <c r="DT4203" s="1"/>
      <c r="DU4203" s="1"/>
      <c r="DV4203" s="1"/>
      <c r="DW4203" s="1"/>
    </row>
    <row r="4204" spans="1:127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4"/>
      <c r="DR4204" s="1"/>
      <c r="DS4204" s="1"/>
      <c r="DT4204" s="1"/>
      <c r="DU4204" s="1"/>
      <c r="DV4204" s="1"/>
      <c r="DW4204" s="1"/>
    </row>
    <row r="4205" spans="1:127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4"/>
      <c r="DR4205" s="1"/>
      <c r="DS4205" s="1"/>
      <c r="DT4205" s="1"/>
      <c r="DU4205" s="1"/>
      <c r="DV4205" s="1"/>
      <c r="DW4205" s="1"/>
    </row>
    <row r="4206" spans="1:127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4"/>
      <c r="DR4206" s="1"/>
      <c r="DS4206" s="1"/>
      <c r="DT4206" s="1"/>
      <c r="DU4206" s="1"/>
      <c r="DV4206" s="1"/>
      <c r="DW4206" s="1"/>
    </row>
    <row r="4207" spans="1:127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4"/>
      <c r="DR4207" s="1"/>
      <c r="DS4207" s="1"/>
      <c r="DT4207" s="1"/>
      <c r="DU4207" s="1"/>
      <c r="DV4207" s="1"/>
      <c r="DW4207" s="1"/>
    </row>
    <row r="4208" spans="1:127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4"/>
      <c r="DR4208" s="1"/>
      <c r="DS4208" s="1"/>
      <c r="DT4208" s="1"/>
      <c r="DU4208" s="1"/>
      <c r="DV4208" s="1"/>
      <c r="DW4208" s="1"/>
    </row>
    <row r="4209" spans="1:127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4"/>
      <c r="DR4209" s="1"/>
      <c r="DS4209" s="1"/>
      <c r="DT4209" s="1"/>
      <c r="DU4209" s="1"/>
      <c r="DV4209" s="1"/>
      <c r="DW4209" s="1"/>
    </row>
    <row r="4210" spans="1:127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4"/>
      <c r="DR4210" s="1"/>
      <c r="DS4210" s="1"/>
      <c r="DT4210" s="1"/>
      <c r="DU4210" s="1"/>
      <c r="DV4210" s="1"/>
      <c r="DW4210" s="1"/>
    </row>
    <row r="4211" spans="1:127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4"/>
      <c r="DR4211" s="1"/>
      <c r="DS4211" s="1"/>
      <c r="DT4211" s="1"/>
      <c r="DU4211" s="1"/>
      <c r="DV4211" s="1"/>
      <c r="DW4211" s="1"/>
    </row>
    <row r="4212" spans="1:127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4"/>
      <c r="DR4212" s="1"/>
      <c r="DS4212" s="1"/>
      <c r="DT4212" s="1"/>
      <c r="DU4212" s="1"/>
      <c r="DV4212" s="1"/>
      <c r="DW4212" s="1"/>
    </row>
    <row r="4213" spans="1:127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4"/>
      <c r="DR4213" s="1"/>
      <c r="DS4213" s="1"/>
      <c r="DT4213" s="1"/>
      <c r="DU4213" s="1"/>
      <c r="DV4213" s="1"/>
      <c r="DW4213" s="1"/>
    </row>
    <row r="4214" spans="1:127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4"/>
      <c r="DR4214" s="1"/>
      <c r="DS4214" s="1"/>
      <c r="DT4214" s="1"/>
      <c r="DU4214" s="1"/>
      <c r="DV4214" s="1"/>
      <c r="DW4214" s="1"/>
    </row>
    <row r="4215" spans="1:127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4"/>
      <c r="DR4215" s="1"/>
      <c r="DS4215" s="1"/>
      <c r="DT4215" s="1"/>
      <c r="DU4215" s="1"/>
      <c r="DV4215" s="1"/>
      <c r="DW4215" s="1"/>
    </row>
    <row r="4216" spans="1:127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4"/>
      <c r="DR4216" s="1"/>
      <c r="DS4216" s="1"/>
      <c r="DT4216" s="1"/>
      <c r="DU4216" s="1"/>
      <c r="DV4216" s="1"/>
      <c r="DW4216" s="1"/>
    </row>
    <row r="4217" spans="1:127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4"/>
      <c r="DR4217" s="1"/>
      <c r="DS4217" s="1"/>
      <c r="DT4217" s="1"/>
      <c r="DU4217" s="1"/>
      <c r="DV4217" s="1"/>
      <c r="DW4217" s="1"/>
    </row>
    <row r="4218" spans="1:127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4"/>
      <c r="DR4218" s="1"/>
      <c r="DS4218" s="1"/>
      <c r="DT4218" s="1"/>
      <c r="DU4218" s="1"/>
      <c r="DV4218" s="1"/>
      <c r="DW4218" s="1"/>
    </row>
    <row r="4219" spans="1:127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4"/>
      <c r="DR4219" s="1"/>
      <c r="DS4219" s="1"/>
      <c r="DT4219" s="1"/>
      <c r="DU4219" s="1"/>
      <c r="DV4219" s="1"/>
      <c r="DW4219" s="1"/>
    </row>
    <row r="4220" spans="1:127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4"/>
      <c r="DR4220" s="1"/>
      <c r="DS4220" s="1"/>
      <c r="DT4220" s="1"/>
      <c r="DU4220" s="1"/>
      <c r="DV4220" s="1"/>
      <c r="DW4220" s="1"/>
    </row>
    <row r="4221" spans="1:127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4"/>
      <c r="DR4221" s="1"/>
      <c r="DS4221" s="1"/>
      <c r="DT4221" s="1"/>
      <c r="DU4221" s="1"/>
      <c r="DV4221" s="1"/>
      <c r="DW4221" s="1"/>
    </row>
    <row r="4222" spans="1:127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4"/>
      <c r="DR4222" s="1"/>
      <c r="DS4222" s="1"/>
      <c r="DT4222" s="1"/>
      <c r="DU4222" s="1"/>
      <c r="DV4222" s="1"/>
      <c r="DW4222" s="1"/>
    </row>
    <row r="4223" spans="1:127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4"/>
      <c r="DR4223" s="1"/>
      <c r="DS4223" s="1"/>
      <c r="DT4223" s="1"/>
      <c r="DU4223" s="1"/>
      <c r="DV4223" s="1"/>
      <c r="DW4223" s="1"/>
    </row>
    <row r="4224" spans="1:127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4"/>
      <c r="DR4224" s="1"/>
      <c r="DS4224" s="1"/>
      <c r="DT4224" s="1"/>
      <c r="DU4224" s="1"/>
      <c r="DV4224" s="1"/>
      <c r="DW4224" s="1"/>
    </row>
    <row r="4225" spans="1:127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4"/>
      <c r="DR4225" s="1"/>
      <c r="DS4225" s="1"/>
      <c r="DT4225" s="1"/>
      <c r="DU4225" s="1"/>
      <c r="DV4225" s="1"/>
      <c r="DW4225" s="1"/>
    </row>
    <row r="4226" spans="1:127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4"/>
      <c r="DR4226" s="1"/>
      <c r="DS4226" s="1"/>
      <c r="DT4226" s="1"/>
      <c r="DU4226" s="1"/>
      <c r="DV4226" s="1"/>
      <c r="DW4226" s="1"/>
    </row>
    <row r="4227" spans="1:127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4"/>
      <c r="DR4227" s="1"/>
      <c r="DS4227" s="1"/>
      <c r="DT4227" s="1"/>
      <c r="DU4227" s="1"/>
      <c r="DV4227" s="1"/>
      <c r="DW4227" s="1"/>
    </row>
    <row r="4228" spans="1:127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4"/>
      <c r="DR4228" s="1"/>
      <c r="DS4228" s="1"/>
      <c r="DT4228" s="1"/>
      <c r="DU4228" s="1"/>
      <c r="DV4228" s="1"/>
      <c r="DW4228" s="1"/>
    </row>
    <row r="4229" spans="1:127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4"/>
      <c r="DR4229" s="1"/>
      <c r="DS4229" s="1"/>
      <c r="DT4229" s="1"/>
      <c r="DU4229" s="1"/>
      <c r="DV4229" s="1"/>
      <c r="DW4229" s="1"/>
    </row>
    <row r="4230" spans="1:127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4"/>
      <c r="DR4230" s="1"/>
      <c r="DS4230" s="1"/>
      <c r="DT4230" s="1"/>
      <c r="DU4230" s="1"/>
      <c r="DV4230" s="1"/>
      <c r="DW4230" s="1"/>
    </row>
    <row r="4231" spans="1:127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4"/>
      <c r="DR4231" s="1"/>
      <c r="DS4231" s="1"/>
      <c r="DT4231" s="1"/>
      <c r="DU4231" s="1"/>
      <c r="DV4231" s="1"/>
      <c r="DW4231" s="1"/>
    </row>
    <row r="4232" spans="1:127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4"/>
      <c r="DR4232" s="1"/>
      <c r="DS4232" s="1"/>
      <c r="DT4232" s="1"/>
      <c r="DU4232" s="1"/>
      <c r="DV4232" s="1"/>
      <c r="DW4232" s="1"/>
    </row>
    <row r="4233" spans="1:127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4"/>
      <c r="DR4233" s="1"/>
      <c r="DS4233" s="1"/>
      <c r="DT4233" s="1"/>
      <c r="DU4233" s="1"/>
      <c r="DV4233" s="1"/>
      <c r="DW4233" s="1"/>
    </row>
    <row r="4234" spans="1:127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4"/>
      <c r="DR4234" s="1"/>
      <c r="DS4234" s="1"/>
      <c r="DT4234" s="1"/>
      <c r="DU4234" s="1"/>
      <c r="DV4234" s="1"/>
      <c r="DW4234" s="1"/>
    </row>
    <row r="4235" spans="1:127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4"/>
      <c r="DR4235" s="1"/>
      <c r="DS4235" s="1"/>
      <c r="DT4235" s="1"/>
      <c r="DU4235" s="1"/>
      <c r="DV4235" s="1"/>
      <c r="DW4235" s="1"/>
    </row>
    <row r="4236" spans="1:127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4"/>
      <c r="DR4236" s="1"/>
      <c r="DS4236" s="1"/>
      <c r="DT4236" s="1"/>
      <c r="DU4236" s="1"/>
      <c r="DV4236" s="1"/>
      <c r="DW4236" s="1"/>
    </row>
    <row r="4237" spans="1:127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4"/>
      <c r="DR4237" s="1"/>
      <c r="DS4237" s="1"/>
      <c r="DT4237" s="1"/>
      <c r="DU4237" s="1"/>
      <c r="DV4237" s="1"/>
      <c r="DW4237" s="1"/>
    </row>
    <row r="4238" spans="1:127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4"/>
      <c r="DR4238" s="1"/>
      <c r="DS4238" s="1"/>
      <c r="DT4238" s="1"/>
      <c r="DU4238" s="1"/>
      <c r="DV4238" s="1"/>
      <c r="DW4238" s="1"/>
    </row>
    <row r="4239" spans="1:127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4"/>
      <c r="DR4239" s="1"/>
      <c r="DS4239" s="1"/>
      <c r="DT4239" s="1"/>
      <c r="DU4239" s="1"/>
      <c r="DV4239" s="1"/>
      <c r="DW4239" s="1"/>
    </row>
    <row r="4240" spans="1:127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4"/>
      <c r="DR4240" s="1"/>
      <c r="DS4240" s="1"/>
      <c r="DT4240" s="1"/>
      <c r="DU4240" s="1"/>
      <c r="DV4240" s="1"/>
      <c r="DW4240" s="1"/>
    </row>
    <row r="4241" spans="1:127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4"/>
      <c r="DR4241" s="1"/>
      <c r="DS4241" s="1"/>
      <c r="DT4241" s="1"/>
      <c r="DU4241" s="1"/>
      <c r="DV4241" s="1"/>
      <c r="DW4241" s="1"/>
    </row>
    <row r="4242" spans="1:127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4"/>
      <c r="DR4242" s="1"/>
      <c r="DS4242" s="1"/>
      <c r="DT4242" s="1"/>
      <c r="DU4242" s="1"/>
      <c r="DV4242" s="1"/>
      <c r="DW4242" s="1"/>
    </row>
    <row r="4243" spans="1:127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4"/>
      <c r="DR4243" s="1"/>
      <c r="DS4243" s="1"/>
      <c r="DT4243" s="1"/>
      <c r="DU4243" s="1"/>
      <c r="DV4243" s="1"/>
      <c r="DW4243" s="1"/>
    </row>
    <row r="4244" spans="1:127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4"/>
      <c r="DR4244" s="1"/>
      <c r="DS4244" s="1"/>
      <c r="DT4244" s="1"/>
      <c r="DU4244" s="1"/>
      <c r="DV4244" s="1"/>
      <c r="DW4244" s="1"/>
    </row>
    <row r="4245" spans="1:127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4"/>
      <c r="DR4245" s="1"/>
      <c r="DS4245" s="1"/>
      <c r="DT4245" s="1"/>
      <c r="DU4245" s="1"/>
      <c r="DV4245" s="1"/>
      <c r="DW4245" s="1"/>
    </row>
    <row r="4246" spans="1:127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4"/>
      <c r="DR4246" s="1"/>
      <c r="DS4246" s="1"/>
      <c r="DT4246" s="1"/>
      <c r="DU4246" s="1"/>
      <c r="DV4246" s="1"/>
      <c r="DW4246" s="1"/>
    </row>
    <row r="4247" spans="1:127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4"/>
      <c r="DR4247" s="1"/>
      <c r="DS4247" s="1"/>
      <c r="DT4247" s="1"/>
      <c r="DU4247" s="1"/>
      <c r="DV4247" s="1"/>
      <c r="DW4247" s="1"/>
    </row>
    <row r="4248" spans="1:127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4"/>
      <c r="DR4248" s="1"/>
      <c r="DS4248" s="1"/>
      <c r="DT4248" s="1"/>
      <c r="DU4248" s="1"/>
      <c r="DV4248" s="1"/>
      <c r="DW4248" s="1"/>
    </row>
    <row r="4249" spans="1:127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4"/>
      <c r="DR4249" s="1"/>
      <c r="DS4249" s="1"/>
      <c r="DT4249" s="1"/>
      <c r="DU4249" s="1"/>
      <c r="DV4249" s="1"/>
      <c r="DW4249" s="1"/>
    </row>
    <row r="4250" spans="1:127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4"/>
      <c r="DR4250" s="1"/>
      <c r="DS4250" s="1"/>
      <c r="DT4250" s="1"/>
      <c r="DU4250" s="1"/>
      <c r="DV4250" s="1"/>
      <c r="DW4250" s="1"/>
    </row>
    <row r="4251" spans="1:127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4"/>
      <c r="DR4251" s="1"/>
      <c r="DS4251" s="1"/>
      <c r="DT4251" s="1"/>
      <c r="DU4251" s="1"/>
      <c r="DV4251" s="1"/>
      <c r="DW4251" s="1"/>
    </row>
    <row r="4252" spans="1:127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4"/>
      <c r="DR4252" s="1"/>
      <c r="DS4252" s="1"/>
      <c r="DT4252" s="1"/>
      <c r="DU4252" s="1"/>
      <c r="DV4252" s="1"/>
      <c r="DW4252" s="1"/>
    </row>
    <row r="4253" spans="1:127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4"/>
      <c r="DR4253" s="1"/>
      <c r="DS4253" s="1"/>
      <c r="DT4253" s="1"/>
      <c r="DU4253" s="1"/>
      <c r="DV4253" s="1"/>
      <c r="DW4253" s="1"/>
    </row>
    <row r="4254" spans="1:127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4"/>
      <c r="DR4254" s="1"/>
      <c r="DS4254" s="1"/>
      <c r="DT4254" s="1"/>
      <c r="DU4254" s="1"/>
      <c r="DV4254" s="1"/>
      <c r="DW4254" s="1"/>
    </row>
    <row r="4255" spans="1:127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4"/>
      <c r="DR4255" s="1"/>
      <c r="DS4255" s="1"/>
      <c r="DT4255" s="1"/>
      <c r="DU4255" s="1"/>
      <c r="DV4255" s="1"/>
      <c r="DW4255" s="1"/>
    </row>
    <row r="4256" spans="1:127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4"/>
      <c r="DR4256" s="1"/>
      <c r="DS4256" s="1"/>
      <c r="DT4256" s="1"/>
      <c r="DU4256" s="1"/>
      <c r="DV4256" s="1"/>
      <c r="DW4256" s="1"/>
    </row>
    <row r="4257" spans="1:127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4"/>
      <c r="DR4257" s="1"/>
      <c r="DS4257" s="1"/>
      <c r="DT4257" s="1"/>
      <c r="DU4257" s="1"/>
      <c r="DV4257" s="1"/>
      <c r="DW4257" s="1"/>
    </row>
    <row r="4258" spans="1:127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4"/>
      <c r="DR4258" s="1"/>
      <c r="DS4258" s="1"/>
      <c r="DT4258" s="1"/>
      <c r="DU4258" s="1"/>
      <c r="DV4258" s="1"/>
      <c r="DW4258" s="1"/>
    </row>
    <row r="4259" spans="1:127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4"/>
      <c r="DR4259" s="1"/>
      <c r="DS4259" s="1"/>
      <c r="DT4259" s="1"/>
      <c r="DU4259" s="1"/>
      <c r="DV4259" s="1"/>
      <c r="DW4259" s="1"/>
    </row>
    <row r="4260" spans="1:127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4"/>
      <c r="DR4260" s="1"/>
      <c r="DS4260" s="1"/>
      <c r="DT4260" s="1"/>
      <c r="DU4260" s="1"/>
      <c r="DV4260" s="1"/>
      <c r="DW4260" s="1"/>
    </row>
    <row r="4261" spans="1:127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4"/>
      <c r="DR4261" s="1"/>
      <c r="DS4261" s="1"/>
      <c r="DT4261" s="1"/>
      <c r="DU4261" s="1"/>
      <c r="DV4261" s="1"/>
      <c r="DW4261" s="1"/>
    </row>
    <row r="4262" spans="1:127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4"/>
      <c r="DR4262" s="1"/>
      <c r="DS4262" s="1"/>
      <c r="DT4262" s="1"/>
      <c r="DU4262" s="1"/>
      <c r="DV4262" s="1"/>
      <c r="DW4262" s="1"/>
    </row>
    <row r="4263" spans="1:127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4"/>
      <c r="DR4263" s="1"/>
      <c r="DS4263" s="1"/>
      <c r="DT4263" s="1"/>
      <c r="DU4263" s="1"/>
      <c r="DV4263" s="1"/>
      <c r="DW4263" s="1"/>
    </row>
    <row r="4264" spans="1:127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4"/>
      <c r="DR4264" s="1"/>
      <c r="DS4264" s="1"/>
      <c r="DT4264" s="1"/>
      <c r="DU4264" s="1"/>
      <c r="DV4264" s="1"/>
      <c r="DW4264" s="1"/>
    </row>
    <row r="4265" spans="1:127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4"/>
      <c r="DR4265" s="1"/>
      <c r="DS4265" s="1"/>
      <c r="DT4265" s="1"/>
      <c r="DU4265" s="1"/>
      <c r="DV4265" s="1"/>
      <c r="DW4265" s="1"/>
    </row>
    <row r="4266" spans="1:127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4"/>
      <c r="DR4266" s="1"/>
      <c r="DS4266" s="1"/>
      <c r="DT4266" s="1"/>
      <c r="DU4266" s="1"/>
      <c r="DV4266" s="1"/>
      <c r="DW4266" s="1"/>
    </row>
    <row r="4267" spans="1:127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4"/>
      <c r="DR4267" s="1"/>
      <c r="DS4267" s="1"/>
      <c r="DT4267" s="1"/>
      <c r="DU4267" s="1"/>
      <c r="DV4267" s="1"/>
      <c r="DW4267" s="1"/>
    </row>
    <row r="4268" spans="1:127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4"/>
      <c r="DR4268" s="1"/>
      <c r="DS4268" s="1"/>
      <c r="DT4268" s="1"/>
      <c r="DU4268" s="1"/>
      <c r="DV4268" s="1"/>
      <c r="DW4268" s="1"/>
    </row>
    <row r="4269" spans="1:127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4"/>
      <c r="DR4269" s="1"/>
      <c r="DS4269" s="1"/>
      <c r="DT4269" s="1"/>
      <c r="DU4269" s="1"/>
      <c r="DV4269" s="1"/>
      <c r="DW4269" s="1"/>
    </row>
    <row r="4270" spans="1:127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4"/>
      <c r="DR4270" s="1"/>
      <c r="DS4270" s="1"/>
      <c r="DT4270" s="1"/>
      <c r="DU4270" s="1"/>
      <c r="DV4270" s="1"/>
      <c r="DW4270" s="1"/>
    </row>
    <row r="4271" spans="1:127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4"/>
      <c r="DR4271" s="1"/>
      <c r="DS4271" s="1"/>
      <c r="DT4271" s="1"/>
      <c r="DU4271" s="1"/>
      <c r="DV4271" s="1"/>
      <c r="DW4271" s="1"/>
    </row>
    <row r="4272" spans="1:127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4"/>
      <c r="DR4272" s="1"/>
      <c r="DS4272" s="1"/>
      <c r="DT4272" s="1"/>
      <c r="DU4272" s="1"/>
      <c r="DV4272" s="1"/>
      <c r="DW4272" s="1"/>
    </row>
    <row r="4273" spans="1:127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4"/>
      <c r="DR4273" s="1"/>
      <c r="DS4273" s="1"/>
      <c r="DT4273" s="1"/>
      <c r="DU4273" s="1"/>
      <c r="DV4273" s="1"/>
      <c r="DW4273" s="1"/>
    </row>
    <row r="4274" spans="1:127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4"/>
      <c r="DR4274" s="1"/>
      <c r="DS4274" s="1"/>
      <c r="DT4274" s="1"/>
      <c r="DU4274" s="1"/>
      <c r="DV4274" s="1"/>
      <c r="DW4274" s="1"/>
    </row>
    <row r="4275" spans="1:127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4"/>
      <c r="DR4275" s="1"/>
      <c r="DS4275" s="1"/>
      <c r="DT4275" s="1"/>
      <c r="DU4275" s="1"/>
      <c r="DV4275" s="1"/>
      <c r="DW4275" s="1"/>
    </row>
    <row r="4276" spans="1:127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4"/>
      <c r="DR4276" s="1"/>
      <c r="DS4276" s="1"/>
      <c r="DT4276" s="1"/>
      <c r="DU4276" s="1"/>
      <c r="DV4276" s="1"/>
      <c r="DW4276" s="1"/>
    </row>
    <row r="4277" spans="1:127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4"/>
      <c r="DR4277" s="1"/>
      <c r="DS4277" s="1"/>
      <c r="DT4277" s="1"/>
      <c r="DU4277" s="1"/>
      <c r="DV4277" s="1"/>
      <c r="DW4277" s="1"/>
    </row>
    <row r="4278" spans="1:127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4"/>
      <c r="DR4278" s="1"/>
      <c r="DS4278" s="1"/>
      <c r="DT4278" s="1"/>
      <c r="DU4278" s="1"/>
      <c r="DV4278" s="1"/>
      <c r="DW4278" s="1"/>
    </row>
    <row r="4279" spans="1:127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4"/>
      <c r="DR4279" s="1"/>
      <c r="DS4279" s="1"/>
      <c r="DT4279" s="1"/>
      <c r="DU4279" s="1"/>
      <c r="DV4279" s="1"/>
      <c r="DW4279" s="1"/>
    </row>
    <row r="4280" spans="1:127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4"/>
      <c r="DR4280" s="1"/>
      <c r="DS4280" s="1"/>
      <c r="DT4280" s="1"/>
      <c r="DU4280" s="1"/>
      <c r="DV4280" s="1"/>
      <c r="DW4280" s="1"/>
    </row>
    <row r="4281" spans="1:127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4"/>
      <c r="DR4281" s="1"/>
      <c r="DS4281" s="1"/>
      <c r="DT4281" s="1"/>
      <c r="DU4281" s="1"/>
      <c r="DV4281" s="1"/>
      <c r="DW4281" s="1"/>
    </row>
    <row r="4282" spans="1:127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4"/>
      <c r="DR4282" s="1"/>
      <c r="DS4282" s="1"/>
      <c r="DT4282" s="1"/>
      <c r="DU4282" s="1"/>
      <c r="DV4282" s="1"/>
      <c r="DW4282" s="1"/>
    </row>
    <row r="4283" spans="1:127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4"/>
      <c r="DR4283" s="1"/>
      <c r="DS4283" s="1"/>
      <c r="DT4283" s="1"/>
      <c r="DU4283" s="1"/>
      <c r="DV4283" s="1"/>
      <c r="DW4283" s="1"/>
    </row>
    <row r="4284" spans="1:127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4"/>
      <c r="DR4284" s="1"/>
      <c r="DS4284" s="1"/>
      <c r="DT4284" s="1"/>
      <c r="DU4284" s="1"/>
      <c r="DV4284" s="1"/>
      <c r="DW4284" s="1"/>
    </row>
    <row r="4285" spans="1:127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4"/>
      <c r="DR4285" s="1"/>
      <c r="DS4285" s="1"/>
      <c r="DT4285" s="1"/>
      <c r="DU4285" s="1"/>
      <c r="DV4285" s="1"/>
      <c r="DW4285" s="1"/>
    </row>
    <row r="4286" spans="1:127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4"/>
      <c r="DR4286" s="1"/>
      <c r="DS4286" s="1"/>
      <c r="DT4286" s="1"/>
      <c r="DU4286" s="1"/>
      <c r="DV4286" s="1"/>
      <c r="DW4286" s="1"/>
    </row>
    <row r="4287" spans="1:127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4"/>
      <c r="DR4287" s="1"/>
      <c r="DS4287" s="1"/>
      <c r="DT4287" s="1"/>
      <c r="DU4287" s="1"/>
      <c r="DV4287" s="1"/>
      <c r="DW4287" s="1"/>
    </row>
    <row r="4288" spans="1:127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4"/>
      <c r="DR4288" s="1"/>
      <c r="DS4288" s="1"/>
      <c r="DT4288" s="1"/>
      <c r="DU4288" s="1"/>
      <c r="DV4288" s="1"/>
      <c r="DW4288" s="1"/>
    </row>
    <row r="4289" spans="1:127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4"/>
      <c r="DR4289" s="1"/>
      <c r="DS4289" s="1"/>
      <c r="DT4289" s="1"/>
      <c r="DU4289" s="1"/>
      <c r="DV4289" s="1"/>
      <c r="DW4289" s="1"/>
    </row>
    <row r="4290" spans="1:127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4"/>
      <c r="DR4290" s="1"/>
      <c r="DS4290" s="1"/>
      <c r="DT4290" s="1"/>
      <c r="DU4290" s="1"/>
      <c r="DV4290" s="1"/>
      <c r="DW4290" s="1"/>
    </row>
    <row r="4291" spans="1:127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4"/>
      <c r="DR4291" s="1"/>
      <c r="DS4291" s="1"/>
      <c r="DT4291" s="1"/>
      <c r="DU4291" s="1"/>
      <c r="DV4291" s="1"/>
      <c r="DW4291" s="1"/>
    </row>
    <row r="4292" spans="1:127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4"/>
      <c r="DR4292" s="1"/>
      <c r="DS4292" s="1"/>
      <c r="DT4292" s="1"/>
      <c r="DU4292" s="1"/>
      <c r="DV4292" s="1"/>
      <c r="DW4292" s="1"/>
    </row>
    <row r="4293" spans="1:127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4"/>
      <c r="DR4293" s="1"/>
      <c r="DS4293" s="1"/>
      <c r="DT4293" s="1"/>
      <c r="DU4293" s="1"/>
      <c r="DV4293" s="1"/>
      <c r="DW4293" s="1"/>
    </row>
    <row r="4294" spans="1:127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4"/>
      <c r="DR4294" s="1"/>
      <c r="DS4294" s="1"/>
      <c r="DT4294" s="1"/>
      <c r="DU4294" s="1"/>
      <c r="DV4294" s="1"/>
      <c r="DW4294" s="1"/>
    </row>
    <row r="4295" spans="1:127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4"/>
      <c r="DR4295" s="1"/>
      <c r="DS4295" s="1"/>
      <c r="DT4295" s="1"/>
      <c r="DU4295" s="1"/>
      <c r="DV4295" s="1"/>
      <c r="DW4295" s="1"/>
    </row>
    <row r="4296" spans="1:127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4"/>
      <c r="DR4296" s="1"/>
      <c r="DS4296" s="1"/>
      <c r="DT4296" s="1"/>
      <c r="DU4296" s="1"/>
      <c r="DV4296" s="1"/>
      <c r="DW4296" s="1"/>
    </row>
    <row r="4297" spans="1:127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4"/>
      <c r="DR4297" s="1"/>
      <c r="DS4297" s="1"/>
      <c r="DT4297" s="1"/>
      <c r="DU4297" s="1"/>
      <c r="DV4297" s="1"/>
      <c r="DW4297" s="1"/>
    </row>
    <row r="4298" spans="1:127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4"/>
      <c r="DR4298" s="1"/>
      <c r="DS4298" s="1"/>
      <c r="DT4298" s="1"/>
      <c r="DU4298" s="1"/>
      <c r="DV4298" s="1"/>
      <c r="DW4298" s="1"/>
    </row>
    <row r="4299" spans="1:127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4"/>
      <c r="DR4299" s="1"/>
      <c r="DS4299" s="1"/>
      <c r="DT4299" s="1"/>
      <c r="DU4299" s="1"/>
      <c r="DV4299" s="1"/>
      <c r="DW4299" s="1"/>
    </row>
    <row r="4300" spans="1:127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4"/>
      <c r="DR4300" s="1"/>
      <c r="DS4300" s="1"/>
      <c r="DT4300" s="1"/>
      <c r="DU4300" s="1"/>
      <c r="DV4300" s="1"/>
      <c r="DW4300" s="1"/>
    </row>
    <row r="4301" spans="1:127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4"/>
      <c r="DR4301" s="1"/>
      <c r="DS4301" s="1"/>
      <c r="DT4301" s="1"/>
      <c r="DU4301" s="1"/>
      <c r="DV4301" s="1"/>
      <c r="DW4301" s="1"/>
    </row>
    <row r="4302" spans="1:127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4"/>
      <c r="DR4302" s="1"/>
      <c r="DS4302" s="1"/>
      <c r="DT4302" s="1"/>
      <c r="DU4302" s="1"/>
      <c r="DV4302" s="1"/>
      <c r="DW4302" s="1"/>
    </row>
    <row r="4303" spans="1:127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4"/>
      <c r="DR4303" s="1"/>
      <c r="DS4303" s="1"/>
      <c r="DT4303" s="1"/>
      <c r="DU4303" s="1"/>
      <c r="DV4303" s="1"/>
      <c r="DW4303" s="1"/>
    </row>
    <row r="4304" spans="1:127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4"/>
      <c r="DR4304" s="1"/>
      <c r="DS4304" s="1"/>
      <c r="DT4304" s="1"/>
      <c r="DU4304" s="1"/>
      <c r="DV4304" s="1"/>
      <c r="DW4304" s="1"/>
    </row>
    <row r="4305" spans="1:127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4"/>
      <c r="DR4305" s="1"/>
      <c r="DS4305" s="1"/>
      <c r="DT4305" s="1"/>
      <c r="DU4305" s="1"/>
      <c r="DV4305" s="1"/>
      <c r="DW4305" s="1"/>
    </row>
    <row r="4306" spans="1:127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4"/>
      <c r="DR4306" s="1"/>
      <c r="DS4306" s="1"/>
      <c r="DT4306" s="1"/>
      <c r="DU4306" s="1"/>
      <c r="DV4306" s="1"/>
      <c r="DW4306" s="1"/>
    </row>
    <row r="4307" spans="1:127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4"/>
      <c r="DR4307" s="1"/>
      <c r="DS4307" s="1"/>
      <c r="DT4307" s="1"/>
      <c r="DU4307" s="1"/>
      <c r="DV4307" s="1"/>
      <c r="DW4307" s="1"/>
    </row>
    <row r="4308" spans="1:127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4"/>
      <c r="DR4308" s="1"/>
      <c r="DS4308" s="1"/>
      <c r="DT4308" s="1"/>
      <c r="DU4308" s="1"/>
      <c r="DV4308" s="1"/>
      <c r="DW4308" s="1"/>
    </row>
    <row r="4309" spans="1:127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4"/>
      <c r="DR4309" s="1"/>
      <c r="DS4309" s="1"/>
      <c r="DT4309" s="1"/>
      <c r="DU4309" s="1"/>
      <c r="DV4309" s="1"/>
      <c r="DW4309" s="1"/>
    </row>
    <row r="4310" spans="1:127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4"/>
      <c r="DR4310" s="1"/>
      <c r="DS4310" s="1"/>
      <c r="DT4310" s="1"/>
      <c r="DU4310" s="1"/>
      <c r="DV4310" s="1"/>
      <c r="DW4310" s="1"/>
    </row>
    <row r="4311" spans="1:127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4"/>
      <c r="DR4311" s="1"/>
      <c r="DS4311" s="1"/>
      <c r="DT4311" s="1"/>
      <c r="DU4311" s="1"/>
      <c r="DV4311" s="1"/>
      <c r="DW4311" s="1"/>
    </row>
    <row r="4312" spans="1:127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4"/>
      <c r="DR4312" s="1"/>
      <c r="DS4312" s="1"/>
      <c r="DT4312" s="1"/>
      <c r="DU4312" s="1"/>
      <c r="DV4312" s="1"/>
      <c r="DW4312" s="1"/>
    </row>
    <row r="4313" spans="1:127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4"/>
      <c r="DR4313" s="1"/>
      <c r="DS4313" s="1"/>
      <c r="DT4313" s="1"/>
      <c r="DU4313" s="1"/>
      <c r="DV4313" s="1"/>
      <c r="DW4313" s="1"/>
    </row>
    <row r="4314" spans="1:127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4"/>
      <c r="DR4314" s="1"/>
      <c r="DS4314" s="1"/>
      <c r="DT4314" s="1"/>
      <c r="DU4314" s="1"/>
      <c r="DV4314" s="1"/>
      <c r="DW4314" s="1"/>
    </row>
    <row r="4315" spans="1:127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4"/>
      <c r="DR4315" s="1"/>
      <c r="DS4315" s="1"/>
      <c r="DT4315" s="1"/>
      <c r="DU4315" s="1"/>
      <c r="DV4315" s="1"/>
      <c r="DW4315" s="1"/>
    </row>
    <row r="4316" spans="1:127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4"/>
      <c r="DR4316" s="1"/>
      <c r="DS4316" s="1"/>
      <c r="DT4316" s="1"/>
      <c r="DU4316" s="1"/>
      <c r="DV4316" s="1"/>
      <c r="DW4316" s="1"/>
    </row>
    <row r="4317" spans="1:127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4"/>
      <c r="DR4317" s="1"/>
      <c r="DS4317" s="1"/>
      <c r="DT4317" s="1"/>
      <c r="DU4317" s="1"/>
      <c r="DV4317" s="1"/>
      <c r="DW4317" s="1"/>
    </row>
    <row r="4318" spans="1:127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4"/>
      <c r="DR4318" s="1"/>
      <c r="DS4318" s="1"/>
      <c r="DT4318" s="1"/>
      <c r="DU4318" s="1"/>
      <c r="DV4318" s="1"/>
      <c r="DW4318" s="1"/>
    </row>
    <row r="4319" spans="1:127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4"/>
      <c r="DR4319" s="1"/>
      <c r="DS4319" s="1"/>
      <c r="DT4319" s="1"/>
      <c r="DU4319" s="1"/>
      <c r="DV4319" s="1"/>
      <c r="DW4319" s="1"/>
    </row>
    <row r="4320" spans="1:127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4"/>
      <c r="DR4320" s="1"/>
      <c r="DS4320" s="1"/>
      <c r="DT4320" s="1"/>
      <c r="DU4320" s="1"/>
      <c r="DV4320" s="1"/>
      <c r="DW4320" s="1"/>
    </row>
    <row r="4321" spans="1:127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4"/>
      <c r="DR4321" s="1"/>
      <c r="DS4321" s="1"/>
      <c r="DT4321" s="1"/>
      <c r="DU4321" s="1"/>
      <c r="DV4321" s="1"/>
      <c r="DW4321" s="1"/>
    </row>
    <row r="4322" spans="1:127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4"/>
      <c r="DR4322" s="1"/>
      <c r="DS4322" s="1"/>
      <c r="DT4322" s="1"/>
      <c r="DU4322" s="1"/>
      <c r="DV4322" s="1"/>
      <c r="DW4322" s="1"/>
    </row>
    <row r="4323" spans="1:127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4"/>
      <c r="DR4323" s="1"/>
      <c r="DS4323" s="1"/>
      <c r="DT4323" s="1"/>
      <c r="DU4323" s="1"/>
      <c r="DV4323" s="1"/>
      <c r="DW4323" s="1"/>
    </row>
    <row r="4324" spans="1:127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4"/>
      <c r="DR4324" s="1"/>
      <c r="DS4324" s="1"/>
      <c r="DT4324" s="1"/>
      <c r="DU4324" s="1"/>
      <c r="DV4324" s="1"/>
      <c r="DW4324" s="1"/>
    </row>
    <row r="4325" spans="1:127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4"/>
      <c r="DR4325" s="1"/>
      <c r="DS4325" s="1"/>
      <c r="DT4325" s="1"/>
      <c r="DU4325" s="1"/>
      <c r="DV4325" s="1"/>
      <c r="DW4325" s="1"/>
    </row>
    <row r="4326" spans="1:127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4"/>
      <c r="DR4326" s="1"/>
      <c r="DS4326" s="1"/>
      <c r="DT4326" s="1"/>
      <c r="DU4326" s="1"/>
      <c r="DV4326" s="1"/>
      <c r="DW4326" s="1"/>
    </row>
    <row r="4327" spans="1:127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4"/>
      <c r="DR4327" s="1"/>
      <c r="DS4327" s="1"/>
      <c r="DT4327" s="1"/>
      <c r="DU4327" s="1"/>
      <c r="DV4327" s="1"/>
      <c r="DW4327" s="1"/>
    </row>
    <row r="4328" spans="1:127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4"/>
      <c r="DR4328" s="1"/>
      <c r="DS4328" s="1"/>
      <c r="DT4328" s="1"/>
      <c r="DU4328" s="1"/>
      <c r="DV4328" s="1"/>
      <c r="DW4328" s="1"/>
    </row>
    <row r="4329" spans="1:127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4"/>
      <c r="DR4329" s="1"/>
      <c r="DS4329" s="1"/>
      <c r="DT4329" s="1"/>
      <c r="DU4329" s="1"/>
      <c r="DV4329" s="1"/>
      <c r="DW4329" s="1"/>
    </row>
    <row r="4330" spans="1:127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4"/>
      <c r="DR4330" s="1"/>
      <c r="DS4330" s="1"/>
      <c r="DT4330" s="1"/>
      <c r="DU4330" s="1"/>
      <c r="DV4330" s="1"/>
      <c r="DW4330" s="1"/>
    </row>
    <row r="4331" spans="1:127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4"/>
      <c r="DR4331" s="1"/>
      <c r="DS4331" s="1"/>
      <c r="DT4331" s="1"/>
      <c r="DU4331" s="1"/>
      <c r="DV4331" s="1"/>
      <c r="DW4331" s="1"/>
    </row>
    <row r="4332" spans="1:127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4"/>
      <c r="DR4332" s="1"/>
      <c r="DS4332" s="1"/>
      <c r="DT4332" s="1"/>
      <c r="DU4332" s="1"/>
      <c r="DV4332" s="1"/>
      <c r="DW4332" s="1"/>
    </row>
    <row r="4333" spans="1:127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4"/>
      <c r="DR4333" s="1"/>
      <c r="DS4333" s="1"/>
      <c r="DT4333" s="1"/>
      <c r="DU4333" s="1"/>
      <c r="DV4333" s="1"/>
      <c r="DW4333" s="1"/>
    </row>
    <row r="4334" spans="1:127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4"/>
      <c r="DR4334" s="1"/>
      <c r="DS4334" s="1"/>
      <c r="DT4334" s="1"/>
      <c r="DU4334" s="1"/>
      <c r="DV4334" s="1"/>
      <c r="DW4334" s="1"/>
    </row>
    <row r="4335" spans="1:127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4"/>
      <c r="DR4335" s="1"/>
      <c r="DS4335" s="1"/>
      <c r="DT4335" s="1"/>
      <c r="DU4335" s="1"/>
      <c r="DV4335" s="1"/>
      <c r="DW4335" s="1"/>
    </row>
    <row r="4336" spans="1:127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4"/>
      <c r="DR4336" s="1"/>
      <c r="DS4336" s="1"/>
      <c r="DT4336" s="1"/>
      <c r="DU4336" s="1"/>
      <c r="DV4336" s="1"/>
      <c r="DW4336" s="1"/>
    </row>
    <row r="4337" spans="1:127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4"/>
      <c r="DR4337" s="1"/>
      <c r="DS4337" s="1"/>
      <c r="DT4337" s="1"/>
      <c r="DU4337" s="1"/>
      <c r="DV4337" s="1"/>
      <c r="DW4337" s="1"/>
    </row>
    <row r="4338" spans="1:127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4"/>
      <c r="DR4338" s="1"/>
      <c r="DS4338" s="1"/>
      <c r="DT4338" s="1"/>
      <c r="DU4338" s="1"/>
      <c r="DV4338" s="1"/>
      <c r="DW4338" s="1"/>
    </row>
    <row r="4339" spans="1:127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4"/>
      <c r="DR4339" s="1"/>
      <c r="DS4339" s="1"/>
      <c r="DT4339" s="1"/>
      <c r="DU4339" s="1"/>
      <c r="DV4339" s="1"/>
      <c r="DW4339" s="1"/>
    </row>
    <row r="4340" spans="1:127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4"/>
      <c r="DR4340" s="1"/>
      <c r="DS4340" s="1"/>
      <c r="DT4340" s="1"/>
      <c r="DU4340" s="1"/>
      <c r="DV4340" s="1"/>
      <c r="DW4340" s="1"/>
    </row>
    <row r="4341" spans="1:127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4"/>
      <c r="DR4341" s="1"/>
      <c r="DS4341" s="1"/>
      <c r="DT4341" s="1"/>
      <c r="DU4341" s="1"/>
      <c r="DV4341" s="1"/>
      <c r="DW4341" s="1"/>
    </row>
    <row r="4342" spans="1:127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4"/>
      <c r="DR4342" s="1"/>
      <c r="DS4342" s="1"/>
      <c r="DT4342" s="1"/>
      <c r="DU4342" s="1"/>
      <c r="DV4342" s="1"/>
      <c r="DW4342" s="1"/>
    </row>
    <row r="4343" spans="1:127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4"/>
      <c r="DR4343" s="1"/>
      <c r="DS4343" s="1"/>
      <c r="DT4343" s="1"/>
      <c r="DU4343" s="1"/>
      <c r="DV4343" s="1"/>
      <c r="DW4343" s="1"/>
    </row>
    <row r="4344" spans="1:127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4"/>
      <c r="DR4344" s="1"/>
      <c r="DS4344" s="1"/>
      <c r="DT4344" s="1"/>
      <c r="DU4344" s="1"/>
      <c r="DV4344" s="1"/>
      <c r="DW4344" s="1"/>
    </row>
    <row r="4345" spans="1:127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4"/>
      <c r="DR4345" s="1"/>
      <c r="DS4345" s="1"/>
      <c r="DT4345" s="1"/>
      <c r="DU4345" s="1"/>
      <c r="DV4345" s="1"/>
      <c r="DW4345" s="1"/>
    </row>
    <row r="4346" spans="1:127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4"/>
      <c r="DR4346" s="1"/>
      <c r="DS4346" s="1"/>
      <c r="DT4346" s="1"/>
      <c r="DU4346" s="1"/>
      <c r="DV4346" s="1"/>
      <c r="DW4346" s="1"/>
    </row>
    <row r="4347" spans="1:127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4"/>
      <c r="DR4347" s="1"/>
      <c r="DS4347" s="1"/>
      <c r="DT4347" s="1"/>
      <c r="DU4347" s="1"/>
      <c r="DV4347" s="1"/>
      <c r="DW4347" s="1"/>
    </row>
    <row r="4348" spans="1:127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4"/>
      <c r="DR4348" s="1"/>
      <c r="DS4348" s="1"/>
      <c r="DT4348" s="1"/>
      <c r="DU4348" s="1"/>
      <c r="DV4348" s="1"/>
      <c r="DW4348" s="1"/>
    </row>
    <row r="4349" spans="1:127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4"/>
      <c r="DR4349" s="1"/>
      <c r="DS4349" s="1"/>
      <c r="DT4349" s="1"/>
      <c r="DU4349" s="1"/>
      <c r="DV4349" s="1"/>
      <c r="DW4349" s="1"/>
    </row>
    <row r="4350" spans="1:127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4"/>
      <c r="DR4350" s="1"/>
      <c r="DS4350" s="1"/>
      <c r="DT4350" s="1"/>
      <c r="DU4350" s="1"/>
      <c r="DV4350" s="1"/>
      <c r="DW4350" s="1"/>
    </row>
    <row r="4351" spans="1:127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4"/>
      <c r="DR4351" s="1"/>
      <c r="DS4351" s="1"/>
      <c r="DT4351" s="1"/>
      <c r="DU4351" s="1"/>
      <c r="DV4351" s="1"/>
      <c r="DW4351" s="1"/>
    </row>
    <row r="4352" spans="1:127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4"/>
      <c r="DR4352" s="1"/>
      <c r="DS4352" s="1"/>
      <c r="DT4352" s="1"/>
      <c r="DU4352" s="1"/>
      <c r="DV4352" s="1"/>
      <c r="DW4352" s="1"/>
    </row>
    <row r="4353" spans="1:127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4"/>
      <c r="DR4353" s="1"/>
      <c r="DS4353" s="1"/>
      <c r="DT4353" s="1"/>
      <c r="DU4353" s="1"/>
      <c r="DV4353" s="1"/>
      <c r="DW4353" s="1"/>
    </row>
    <row r="4354" spans="1:127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4"/>
      <c r="DR4354" s="1"/>
      <c r="DS4354" s="1"/>
      <c r="DT4354" s="1"/>
      <c r="DU4354" s="1"/>
      <c r="DV4354" s="1"/>
      <c r="DW4354" s="1"/>
    </row>
    <row r="4355" spans="1:127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4"/>
      <c r="DR4355" s="1"/>
      <c r="DS4355" s="1"/>
      <c r="DT4355" s="1"/>
      <c r="DU4355" s="1"/>
      <c r="DV4355" s="1"/>
      <c r="DW4355" s="1"/>
    </row>
    <row r="4356" spans="1:127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4"/>
      <c r="DR4356" s="1"/>
      <c r="DS4356" s="1"/>
      <c r="DT4356" s="1"/>
      <c r="DU4356" s="1"/>
      <c r="DV4356" s="1"/>
      <c r="DW4356" s="1"/>
    </row>
    <row r="4357" spans="1:127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4"/>
      <c r="DR4357" s="1"/>
      <c r="DS4357" s="1"/>
      <c r="DT4357" s="1"/>
      <c r="DU4357" s="1"/>
      <c r="DV4357" s="1"/>
      <c r="DW4357" s="1"/>
    </row>
    <row r="4358" spans="1:127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4"/>
      <c r="DR4358" s="1"/>
      <c r="DS4358" s="1"/>
      <c r="DT4358" s="1"/>
      <c r="DU4358" s="1"/>
      <c r="DV4358" s="1"/>
      <c r="DW4358" s="1"/>
    </row>
    <row r="4359" spans="1:127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4"/>
      <c r="DR4359" s="1"/>
      <c r="DS4359" s="1"/>
      <c r="DT4359" s="1"/>
      <c r="DU4359" s="1"/>
      <c r="DV4359" s="1"/>
      <c r="DW4359" s="1"/>
    </row>
    <row r="4360" spans="1:127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4"/>
      <c r="DR4360" s="1"/>
      <c r="DS4360" s="1"/>
      <c r="DT4360" s="1"/>
      <c r="DU4360" s="1"/>
      <c r="DV4360" s="1"/>
      <c r="DW4360" s="1"/>
    </row>
    <row r="4361" spans="1:127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4"/>
      <c r="DR4361" s="1"/>
      <c r="DS4361" s="1"/>
      <c r="DT4361" s="1"/>
      <c r="DU4361" s="1"/>
      <c r="DV4361" s="1"/>
      <c r="DW4361" s="1"/>
    </row>
    <row r="4362" spans="1:127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4"/>
      <c r="DR4362" s="1"/>
      <c r="DS4362" s="1"/>
      <c r="DT4362" s="1"/>
      <c r="DU4362" s="1"/>
      <c r="DV4362" s="1"/>
      <c r="DW4362" s="1"/>
    </row>
    <row r="4363" spans="1:127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4"/>
      <c r="DR4363" s="1"/>
      <c r="DS4363" s="1"/>
      <c r="DT4363" s="1"/>
      <c r="DU4363" s="1"/>
      <c r="DV4363" s="1"/>
      <c r="DW4363" s="1"/>
    </row>
    <row r="4364" spans="1:127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4"/>
      <c r="DR4364" s="1"/>
      <c r="DS4364" s="1"/>
      <c r="DT4364" s="1"/>
      <c r="DU4364" s="1"/>
      <c r="DV4364" s="1"/>
      <c r="DW4364" s="1"/>
    </row>
    <row r="4365" spans="1:127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4"/>
      <c r="DR4365" s="1"/>
      <c r="DS4365" s="1"/>
      <c r="DT4365" s="1"/>
      <c r="DU4365" s="1"/>
      <c r="DV4365" s="1"/>
      <c r="DW4365" s="1"/>
    </row>
    <row r="4366" spans="1:127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4"/>
      <c r="DR4366" s="1"/>
      <c r="DS4366" s="1"/>
      <c r="DT4366" s="1"/>
      <c r="DU4366" s="1"/>
      <c r="DV4366" s="1"/>
      <c r="DW4366" s="1"/>
    </row>
    <row r="4367" spans="1:127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4"/>
      <c r="DR4367" s="1"/>
      <c r="DS4367" s="1"/>
      <c r="DT4367" s="1"/>
      <c r="DU4367" s="1"/>
      <c r="DV4367" s="1"/>
      <c r="DW4367" s="1"/>
    </row>
    <row r="4368" spans="1:127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4"/>
      <c r="DR4368" s="1"/>
      <c r="DS4368" s="1"/>
      <c r="DT4368" s="1"/>
      <c r="DU4368" s="1"/>
      <c r="DV4368" s="1"/>
      <c r="DW4368" s="1"/>
    </row>
    <row r="4369" spans="1:127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4"/>
      <c r="DR4369" s="1"/>
      <c r="DS4369" s="1"/>
      <c r="DT4369" s="1"/>
      <c r="DU4369" s="1"/>
      <c r="DV4369" s="1"/>
      <c r="DW4369" s="1"/>
    </row>
    <row r="4370" spans="1:127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4"/>
      <c r="DR4370" s="1"/>
      <c r="DS4370" s="1"/>
      <c r="DT4370" s="1"/>
      <c r="DU4370" s="1"/>
      <c r="DV4370" s="1"/>
      <c r="DW4370" s="1"/>
    </row>
    <row r="4371" spans="1:127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4"/>
      <c r="DR4371" s="1"/>
      <c r="DS4371" s="1"/>
      <c r="DT4371" s="1"/>
      <c r="DU4371" s="1"/>
      <c r="DV4371" s="1"/>
      <c r="DW4371" s="1"/>
    </row>
    <row r="4372" spans="1:127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4"/>
      <c r="DR4372" s="1"/>
      <c r="DS4372" s="1"/>
      <c r="DT4372" s="1"/>
      <c r="DU4372" s="1"/>
      <c r="DV4372" s="1"/>
      <c r="DW4372" s="1"/>
    </row>
    <row r="4373" spans="1:127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4"/>
      <c r="DR4373" s="1"/>
      <c r="DS4373" s="1"/>
      <c r="DT4373" s="1"/>
      <c r="DU4373" s="1"/>
      <c r="DV4373" s="1"/>
      <c r="DW4373" s="1"/>
    </row>
    <row r="4374" spans="1:127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4"/>
      <c r="DR4374" s="1"/>
      <c r="DS4374" s="1"/>
      <c r="DT4374" s="1"/>
      <c r="DU4374" s="1"/>
      <c r="DV4374" s="1"/>
      <c r="DW4374" s="1"/>
    </row>
    <row r="4375" spans="1:127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4"/>
      <c r="DR4375" s="1"/>
      <c r="DS4375" s="1"/>
      <c r="DT4375" s="1"/>
      <c r="DU4375" s="1"/>
      <c r="DV4375" s="1"/>
      <c r="DW4375" s="1"/>
    </row>
    <row r="4376" spans="1:127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4"/>
      <c r="DR4376" s="1"/>
      <c r="DS4376" s="1"/>
      <c r="DT4376" s="1"/>
      <c r="DU4376" s="1"/>
      <c r="DV4376" s="1"/>
      <c r="DW4376" s="1"/>
    </row>
    <row r="4377" spans="1:127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4"/>
      <c r="DR4377" s="1"/>
      <c r="DS4377" s="1"/>
      <c r="DT4377" s="1"/>
      <c r="DU4377" s="1"/>
      <c r="DV4377" s="1"/>
      <c r="DW4377" s="1"/>
    </row>
    <row r="4378" spans="1:127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4"/>
      <c r="DR4378" s="1"/>
      <c r="DS4378" s="1"/>
      <c r="DT4378" s="1"/>
      <c r="DU4378" s="1"/>
      <c r="DV4378" s="1"/>
      <c r="DW4378" s="1"/>
    </row>
    <row r="4379" spans="1:127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4"/>
      <c r="DR4379" s="1"/>
      <c r="DS4379" s="1"/>
      <c r="DT4379" s="1"/>
      <c r="DU4379" s="1"/>
      <c r="DV4379" s="1"/>
      <c r="DW4379" s="1"/>
    </row>
    <row r="4380" spans="1:127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4"/>
      <c r="DR4380" s="1"/>
      <c r="DS4380" s="1"/>
      <c r="DT4380" s="1"/>
      <c r="DU4380" s="1"/>
      <c r="DV4380" s="1"/>
      <c r="DW4380" s="1"/>
    </row>
    <row r="4381" spans="1:127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4"/>
      <c r="DR4381" s="1"/>
      <c r="DS4381" s="1"/>
      <c r="DT4381" s="1"/>
      <c r="DU4381" s="1"/>
      <c r="DV4381" s="1"/>
      <c r="DW4381" s="1"/>
    </row>
    <row r="4382" spans="1:127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4"/>
      <c r="DR4382" s="1"/>
      <c r="DS4382" s="1"/>
      <c r="DT4382" s="1"/>
      <c r="DU4382" s="1"/>
      <c r="DV4382" s="1"/>
      <c r="DW4382" s="1"/>
    </row>
    <row r="4383" spans="1:127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4"/>
      <c r="DR4383" s="1"/>
      <c r="DS4383" s="1"/>
      <c r="DT4383" s="1"/>
      <c r="DU4383" s="1"/>
      <c r="DV4383" s="1"/>
      <c r="DW4383" s="1"/>
    </row>
    <row r="4384" spans="1:127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4"/>
      <c r="DR4384" s="1"/>
      <c r="DS4384" s="1"/>
      <c r="DT4384" s="1"/>
      <c r="DU4384" s="1"/>
      <c r="DV4384" s="1"/>
      <c r="DW4384" s="1"/>
    </row>
    <row r="4385" spans="1:127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4"/>
      <c r="DR4385" s="1"/>
      <c r="DS4385" s="1"/>
      <c r="DT4385" s="1"/>
      <c r="DU4385" s="1"/>
      <c r="DV4385" s="1"/>
      <c r="DW4385" s="1"/>
    </row>
    <row r="4386" spans="1:127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4"/>
      <c r="DR4386" s="1"/>
      <c r="DS4386" s="1"/>
      <c r="DT4386" s="1"/>
      <c r="DU4386" s="1"/>
      <c r="DV4386" s="1"/>
      <c r="DW4386" s="1"/>
    </row>
    <row r="4387" spans="1:127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4"/>
      <c r="DR4387" s="1"/>
      <c r="DS4387" s="1"/>
      <c r="DT4387" s="1"/>
      <c r="DU4387" s="1"/>
      <c r="DV4387" s="1"/>
      <c r="DW4387" s="1"/>
    </row>
    <row r="4388" spans="1:127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4"/>
      <c r="DR4388" s="1"/>
      <c r="DS4388" s="1"/>
      <c r="DT4388" s="1"/>
      <c r="DU4388" s="1"/>
      <c r="DV4388" s="1"/>
      <c r="DW4388" s="1"/>
    </row>
    <row r="4389" spans="1:127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4"/>
      <c r="DR4389" s="1"/>
      <c r="DS4389" s="1"/>
      <c r="DT4389" s="1"/>
      <c r="DU4389" s="1"/>
      <c r="DV4389" s="1"/>
      <c r="DW4389" s="1"/>
    </row>
    <row r="4390" spans="1:127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4"/>
      <c r="DR4390" s="1"/>
      <c r="DS4390" s="1"/>
      <c r="DT4390" s="1"/>
      <c r="DU4390" s="1"/>
      <c r="DV4390" s="1"/>
      <c r="DW4390" s="1"/>
    </row>
    <row r="4391" spans="1:127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4"/>
      <c r="DR4391" s="1"/>
      <c r="DS4391" s="1"/>
      <c r="DT4391" s="1"/>
      <c r="DU4391" s="1"/>
      <c r="DV4391" s="1"/>
      <c r="DW4391" s="1"/>
    </row>
    <row r="4392" spans="1:127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4"/>
      <c r="DR4392" s="1"/>
      <c r="DS4392" s="1"/>
      <c r="DT4392" s="1"/>
      <c r="DU4392" s="1"/>
      <c r="DV4392" s="1"/>
      <c r="DW4392" s="1"/>
    </row>
    <row r="4393" spans="1:127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4"/>
      <c r="DR4393" s="1"/>
      <c r="DS4393" s="1"/>
      <c r="DT4393" s="1"/>
      <c r="DU4393" s="1"/>
      <c r="DV4393" s="1"/>
      <c r="DW4393" s="1"/>
    </row>
    <row r="4394" spans="1:127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4"/>
      <c r="DR4394" s="1"/>
      <c r="DS4394" s="1"/>
      <c r="DT4394" s="1"/>
      <c r="DU4394" s="1"/>
      <c r="DV4394" s="1"/>
      <c r="DW4394" s="1"/>
    </row>
    <row r="4395" spans="1:127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4"/>
      <c r="DR4395" s="1"/>
      <c r="DS4395" s="1"/>
      <c r="DT4395" s="1"/>
      <c r="DU4395" s="1"/>
      <c r="DV4395" s="1"/>
      <c r="DW4395" s="1"/>
    </row>
    <row r="4396" spans="1:127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4"/>
      <c r="DR4396" s="1"/>
      <c r="DS4396" s="1"/>
      <c r="DT4396" s="1"/>
      <c r="DU4396" s="1"/>
      <c r="DV4396" s="1"/>
      <c r="DW4396" s="1"/>
    </row>
    <row r="4397" spans="1:127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4"/>
      <c r="DR4397" s="1"/>
      <c r="DS4397" s="1"/>
      <c r="DT4397" s="1"/>
      <c r="DU4397" s="1"/>
      <c r="DV4397" s="1"/>
      <c r="DW4397" s="1"/>
    </row>
    <row r="4398" spans="1:127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4"/>
      <c r="DR4398" s="1"/>
      <c r="DS4398" s="1"/>
      <c r="DT4398" s="1"/>
      <c r="DU4398" s="1"/>
      <c r="DV4398" s="1"/>
      <c r="DW4398" s="1"/>
    </row>
    <row r="4399" spans="1:127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4"/>
      <c r="DR4399" s="1"/>
      <c r="DS4399" s="1"/>
      <c r="DT4399" s="1"/>
      <c r="DU4399" s="1"/>
      <c r="DV4399" s="1"/>
      <c r="DW4399" s="1"/>
    </row>
    <row r="4400" spans="1:127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4"/>
      <c r="DR4400" s="1"/>
      <c r="DS4400" s="1"/>
      <c r="DT4400" s="1"/>
      <c r="DU4400" s="1"/>
      <c r="DV4400" s="1"/>
      <c r="DW4400" s="1"/>
    </row>
    <row r="4401" spans="1:127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4"/>
      <c r="DR4401" s="1"/>
      <c r="DS4401" s="1"/>
      <c r="DT4401" s="1"/>
      <c r="DU4401" s="1"/>
      <c r="DV4401" s="1"/>
      <c r="DW4401" s="1"/>
    </row>
    <row r="4402" spans="1:127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4"/>
      <c r="DR4402" s="1"/>
      <c r="DS4402" s="1"/>
      <c r="DT4402" s="1"/>
      <c r="DU4402" s="1"/>
      <c r="DV4402" s="1"/>
      <c r="DW4402" s="1"/>
    </row>
    <row r="4403" spans="1:127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4"/>
      <c r="DR4403" s="1"/>
      <c r="DS4403" s="1"/>
      <c r="DT4403" s="1"/>
      <c r="DU4403" s="1"/>
      <c r="DV4403" s="1"/>
      <c r="DW4403" s="1"/>
    </row>
    <row r="4404" spans="1:127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4"/>
      <c r="DR4404" s="1"/>
      <c r="DS4404" s="1"/>
      <c r="DT4404" s="1"/>
      <c r="DU4404" s="1"/>
      <c r="DV4404" s="1"/>
      <c r="DW4404" s="1"/>
    </row>
    <row r="4405" spans="1:127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4"/>
      <c r="DR4405" s="1"/>
      <c r="DS4405" s="1"/>
      <c r="DT4405" s="1"/>
      <c r="DU4405" s="1"/>
      <c r="DV4405" s="1"/>
      <c r="DW4405" s="1"/>
    </row>
    <row r="4406" spans="1:127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4"/>
      <c r="DR4406" s="1"/>
      <c r="DS4406" s="1"/>
      <c r="DT4406" s="1"/>
      <c r="DU4406" s="1"/>
      <c r="DV4406" s="1"/>
      <c r="DW4406" s="1"/>
    </row>
    <row r="4407" spans="1:127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4"/>
      <c r="DR4407" s="1"/>
      <c r="DS4407" s="1"/>
      <c r="DT4407" s="1"/>
      <c r="DU4407" s="1"/>
      <c r="DV4407" s="1"/>
      <c r="DW4407" s="1"/>
    </row>
    <row r="4408" spans="1:127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4"/>
      <c r="DR4408" s="1"/>
      <c r="DS4408" s="1"/>
      <c r="DT4408" s="1"/>
      <c r="DU4408" s="1"/>
      <c r="DV4408" s="1"/>
      <c r="DW4408" s="1"/>
    </row>
    <row r="4409" spans="1:127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4"/>
      <c r="DR4409" s="1"/>
      <c r="DS4409" s="1"/>
      <c r="DT4409" s="1"/>
      <c r="DU4409" s="1"/>
      <c r="DV4409" s="1"/>
      <c r="DW4409" s="1"/>
    </row>
    <row r="4410" spans="1:127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4"/>
      <c r="DR4410" s="1"/>
      <c r="DS4410" s="1"/>
      <c r="DT4410" s="1"/>
      <c r="DU4410" s="1"/>
      <c r="DV4410" s="1"/>
      <c r="DW4410" s="1"/>
    </row>
    <row r="4411" spans="1:127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4"/>
      <c r="DR4411" s="1"/>
      <c r="DS4411" s="1"/>
      <c r="DT4411" s="1"/>
      <c r="DU4411" s="1"/>
      <c r="DV4411" s="1"/>
      <c r="DW4411" s="1"/>
    </row>
    <row r="4412" spans="1:127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4"/>
      <c r="DR4412" s="1"/>
      <c r="DS4412" s="1"/>
      <c r="DT4412" s="1"/>
      <c r="DU4412" s="1"/>
      <c r="DV4412" s="1"/>
      <c r="DW4412" s="1"/>
    </row>
    <row r="4413" spans="1:127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4"/>
      <c r="DR4413" s="1"/>
      <c r="DS4413" s="1"/>
      <c r="DT4413" s="1"/>
      <c r="DU4413" s="1"/>
      <c r="DV4413" s="1"/>
      <c r="DW4413" s="1"/>
    </row>
    <row r="4414" spans="1:127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4"/>
      <c r="DR4414" s="1"/>
      <c r="DS4414" s="1"/>
      <c r="DT4414" s="1"/>
      <c r="DU4414" s="1"/>
      <c r="DV4414" s="1"/>
      <c r="DW4414" s="1"/>
    </row>
    <row r="4415" spans="1:127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4"/>
      <c r="DR4415" s="1"/>
      <c r="DS4415" s="1"/>
      <c r="DT4415" s="1"/>
      <c r="DU4415" s="1"/>
      <c r="DV4415" s="1"/>
      <c r="DW4415" s="1"/>
    </row>
    <row r="4416" spans="1:127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4"/>
      <c r="DR4416" s="1"/>
      <c r="DS4416" s="1"/>
      <c r="DT4416" s="1"/>
      <c r="DU4416" s="1"/>
      <c r="DV4416" s="1"/>
      <c r="DW4416" s="1"/>
    </row>
    <row r="4417" spans="1:127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4"/>
      <c r="DR4417" s="1"/>
      <c r="DS4417" s="1"/>
      <c r="DT4417" s="1"/>
      <c r="DU4417" s="1"/>
      <c r="DV4417" s="1"/>
      <c r="DW4417" s="1"/>
    </row>
    <row r="4418" spans="1:127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4"/>
      <c r="DR4418" s="1"/>
      <c r="DS4418" s="1"/>
      <c r="DT4418" s="1"/>
      <c r="DU4418" s="1"/>
      <c r="DV4418" s="1"/>
      <c r="DW4418" s="1"/>
    </row>
    <row r="4419" spans="1:127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4"/>
      <c r="DR4419" s="1"/>
      <c r="DS4419" s="1"/>
      <c r="DT4419" s="1"/>
      <c r="DU4419" s="1"/>
      <c r="DV4419" s="1"/>
      <c r="DW4419" s="1"/>
    </row>
    <row r="4420" spans="1:127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4"/>
      <c r="DR4420" s="1"/>
      <c r="DS4420" s="1"/>
      <c r="DT4420" s="1"/>
      <c r="DU4420" s="1"/>
      <c r="DV4420" s="1"/>
      <c r="DW4420" s="1"/>
    </row>
    <row r="4421" spans="1:127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4"/>
      <c r="DR4421" s="1"/>
      <c r="DS4421" s="1"/>
      <c r="DT4421" s="1"/>
      <c r="DU4421" s="1"/>
      <c r="DV4421" s="1"/>
      <c r="DW4421" s="1"/>
    </row>
    <row r="4422" spans="1:127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4"/>
      <c r="DR4422" s="1"/>
      <c r="DS4422" s="1"/>
      <c r="DT4422" s="1"/>
      <c r="DU4422" s="1"/>
      <c r="DV4422" s="1"/>
      <c r="DW4422" s="1"/>
    </row>
    <row r="4423" spans="1:127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4"/>
      <c r="DR4423" s="1"/>
      <c r="DS4423" s="1"/>
      <c r="DT4423" s="1"/>
      <c r="DU4423" s="1"/>
      <c r="DV4423" s="1"/>
      <c r="DW4423" s="1"/>
    </row>
    <row r="4424" spans="1:127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4"/>
      <c r="DR4424" s="1"/>
      <c r="DS4424" s="1"/>
      <c r="DT4424" s="1"/>
      <c r="DU4424" s="1"/>
      <c r="DV4424" s="1"/>
      <c r="DW4424" s="1"/>
    </row>
    <row r="4425" spans="1:127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4"/>
      <c r="DR4425" s="1"/>
      <c r="DS4425" s="1"/>
      <c r="DT4425" s="1"/>
      <c r="DU4425" s="1"/>
      <c r="DV4425" s="1"/>
      <c r="DW4425" s="1"/>
    </row>
    <row r="4426" spans="1:127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4"/>
      <c r="DR4426" s="1"/>
      <c r="DS4426" s="1"/>
      <c r="DT4426" s="1"/>
      <c r="DU4426" s="1"/>
      <c r="DV4426" s="1"/>
      <c r="DW4426" s="1"/>
    </row>
    <row r="4427" spans="1:127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4"/>
      <c r="DR4427" s="1"/>
      <c r="DS4427" s="1"/>
      <c r="DT4427" s="1"/>
      <c r="DU4427" s="1"/>
      <c r="DV4427" s="1"/>
      <c r="DW4427" s="1"/>
    </row>
    <row r="4428" spans="1:127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4"/>
      <c r="DR4428" s="1"/>
      <c r="DS4428" s="1"/>
      <c r="DT4428" s="1"/>
      <c r="DU4428" s="1"/>
      <c r="DV4428" s="1"/>
      <c r="DW4428" s="1"/>
    </row>
    <row r="4429" spans="1:127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4"/>
      <c r="DR4429" s="1"/>
      <c r="DS4429" s="1"/>
      <c r="DT4429" s="1"/>
      <c r="DU4429" s="1"/>
      <c r="DV4429" s="1"/>
      <c r="DW4429" s="1"/>
    </row>
    <row r="4430" spans="1:127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4"/>
      <c r="DR4430" s="1"/>
      <c r="DS4430" s="1"/>
      <c r="DT4430" s="1"/>
      <c r="DU4430" s="1"/>
      <c r="DV4430" s="1"/>
      <c r="DW4430" s="1"/>
    </row>
    <row r="4431" spans="1:127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4"/>
      <c r="DR4431" s="1"/>
      <c r="DS4431" s="1"/>
      <c r="DT4431" s="1"/>
      <c r="DU4431" s="1"/>
      <c r="DV4431" s="1"/>
      <c r="DW4431" s="1"/>
    </row>
    <row r="4432" spans="1:127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4"/>
      <c r="DR4432" s="1"/>
      <c r="DS4432" s="1"/>
      <c r="DT4432" s="1"/>
      <c r="DU4432" s="1"/>
      <c r="DV4432" s="1"/>
      <c r="DW4432" s="1"/>
    </row>
    <row r="4433" spans="1:127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4"/>
      <c r="DR4433" s="1"/>
      <c r="DS4433" s="1"/>
      <c r="DT4433" s="1"/>
      <c r="DU4433" s="1"/>
      <c r="DV4433" s="1"/>
      <c r="DW4433" s="1"/>
    </row>
    <row r="4434" spans="1:127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4"/>
      <c r="DR4434" s="1"/>
      <c r="DS4434" s="1"/>
      <c r="DT4434" s="1"/>
      <c r="DU4434" s="1"/>
      <c r="DV4434" s="1"/>
      <c r="DW4434" s="1"/>
    </row>
    <row r="4435" spans="1:127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4"/>
      <c r="DR4435" s="1"/>
      <c r="DS4435" s="1"/>
      <c r="DT4435" s="1"/>
      <c r="DU4435" s="1"/>
      <c r="DV4435" s="1"/>
      <c r="DW4435" s="1"/>
    </row>
    <row r="4436" spans="1:127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4"/>
      <c r="DR4436" s="1"/>
      <c r="DS4436" s="1"/>
      <c r="DT4436" s="1"/>
      <c r="DU4436" s="1"/>
      <c r="DV4436" s="1"/>
      <c r="DW4436" s="1"/>
    </row>
    <row r="4437" spans="1:127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4"/>
      <c r="DR4437" s="1"/>
      <c r="DS4437" s="1"/>
      <c r="DT4437" s="1"/>
      <c r="DU4437" s="1"/>
      <c r="DV4437" s="1"/>
      <c r="DW4437" s="1"/>
    </row>
    <row r="4438" spans="1:127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4"/>
      <c r="DR4438" s="1"/>
      <c r="DS4438" s="1"/>
      <c r="DT4438" s="1"/>
      <c r="DU4438" s="1"/>
      <c r="DV4438" s="1"/>
      <c r="DW4438" s="1"/>
    </row>
    <row r="4439" spans="1:127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4"/>
      <c r="DR4439" s="1"/>
      <c r="DS4439" s="1"/>
      <c r="DT4439" s="1"/>
      <c r="DU4439" s="1"/>
      <c r="DV4439" s="1"/>
      <c r="DW4439" s="1"/>
    </row>
    <row r="4440" spans="1:127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4"/>
      <c r="DR4440" s="1"/>
      <c r="DS4440" s="1"/>
      <c r="DT4440" s="1"/>
      <c r="DU4440" s="1"/>
      <c r="DV4440" s="1"/>
      <c r="DW4440" s="1"/>
    </row>
    <row r="4441" spans="1:127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4"/>
      <c r="DR4441" s="1"/>
      <c r="DS4441" s="1"/>
      <c r="DT4441" s="1"/>
      <c r="DU4441" s="1"/>
      <c r="DV4441" s="1"/>
      <c r="DW4441" s="1"/>
    </row>
    <row r="4442" spans="1:127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4"/>
      <c r="DR4442" s="1"/>
      <c r="DS4442" s="1"/>
      <c r="DT4442" s="1"/>
      <c r="DU4442" s="1"/>
      <c r="DV4442" s="1"/>
      <c r="DW4442" s="1"/>
    </row>
    <row r="4443" spans="1:127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4"/>
      <c r="DR4443" s="1"/>
      <c r="DS4443" s="1"/>
      <c r="DT4443" s="1"/>
      <c r="DU4443" s="1"/>
      <c r="DV4443" s="1"/>
      <c r="DW4443" s="1"/>
    </row>
    <row r="4444" spans="1:127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4"/>
      <c r="DR4444" s="1"/>
      <c r="DS4444" s="1"/>
      <c r="DT4444" s="1"/>
      <c r="DU4444" s="1"/>
      <c r="DV4444" s="1"/>
      <c r="DW4444" s="1"/>
    </row>
    <row r="4445" spans="1:127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4"/>
      <c r="DR4445" s="1"/>
      <c r="DS4445" s="1"/>
      <c r="DT4445" s="1"/>
      <c r="DU4445" s="1"/>
      <c r="DV4445" s="1"/>
      <c r="DW4445" s="1"/>
    </row>
    <row r="4446" spans="1:127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4"/>
      <c r="DR4446" s="1"/>
      <c r="DS4446" s="1"/>
      <c r="DT4446" s="1"/>
      <c r="DU4446" s="1"/>
      <c r="DV4446" s="1"/>
      <c r="DW4446" s="1"/>
    </row>
    <row r="4447" spans="1:127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4"/>
      <c r="DR4447" s="1"/>
      <c r="DS4447" s="1"/>
      <c r="DT4447" s="1"/>
      <c r="DU4447" s="1"/>
      <c r="DV4447" s="1"/>
      <c r="DW4447" s="1"/>
    </row>
    <row r="4448" spans="1:127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4"/>
      <c r="DR4448" s="1"/>
      <c r="DS4448" s="1"/>
      <c r="DT4448" s="1"/>
      <c r="DU4448" s="1"/>
      <c r="DV4448" s="1"/>
      <c r="DW4448" s="1"/>
    </row>
    <row r="4449" spans="1:127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4"/>
      <c r="DR4449" s="1"/>
      <c r="DS4449" s="1"/>
      <c r="DT4449" s="1"/>
      <c r="DU4449" s="1"/>
      <c r="DV4449" s="1"/>
      <c r="DW4449" s="1"/>
    </row>
    <row r="4450" spans="1:127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4"/>
      <c r="DR4450" s="1"/>
      <c r="DS4450" s="1"/>
      <c r="DT4450" s="1"/>
      <c r="DU4450" s="1"/>
      <c r="DV4450" s="1"/>
      <c r="DW4450" s="1"/>
    </row>
    <row r="4451" spans="1:127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4"/>
      <c r="DR4451" s="1"/>
      <c r="DS4451" s="1"/>
      <c r="DT4451" s="1"/>
      <c r="DU4451" s="1"/>
      <c r="DV4451" s="1"/>
      <c r="DW4451" s="1"/>
    </row>
    <row r="4452" spans="1:127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4"/>
      <c r="DR4452" s="1"/>
      <c r="DS4452" s="1"/>
      <c r="DT4452" s="1"/>
      <c r="DU4452" s="1"/>
      <c r="DV4452" s="1"/>
      <c r="DW4452" s="1"/>
    </row>
    <row r="4453" spans="1:127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4"/>
      <c r="DR4453" s="1"/>
      <c r="DS4453" s="1"/>
      <c r="DT4453" s="1"/>
      <c r="DU4453" s="1"/>
      <c r="DV4453" s="1"/>
      <c r="DW4453" s="1"/>
    </row>
    <row r="4454" spans="1:127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4"/>
      <c r="DR4454" s="1"/>
      <c r="DS4454" s="1"/>
      <c r="DT4454" s="1"/>
      <c r="DU4454" s="1"/>
      <c r="DV4454" s="1"/>
      <c r="DW4454" s="1"/>
    </row>
    <row r="4455" spans="1:127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4"/>
      <c r="DR4455" s="1"/>
      <c r="DS4455" s="1"/>
      <c r="DT4455" s="1"/>
      <c r="DU4455" s="1"/>
      <c r="DV4455" s="1"/>
      <c r="DW4455" s="1"/>
    </row>
    <row r="4456" spans="1:127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4"/>
      <c r="DR4456" s="1"/>
      <c r="DS4456" s="1"/>
      <c r="DT4456" s="1"/>
      <c r="DU4456" s="1"/>
      <c r="DV4456" s="1"/>
      <c r="DW4456" s="1"/>
    </row>
    <row r="4457" spans="1:127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4"/>
      <c r="DR4457" s="1"/>
      <c r="DS4457" s="1"/>
      <c r="DT4457" s="1"/>
      <c r="DU4457" s="1"/>
      <c r="DV4457" s="1"/>
      <c r="DW4457" s="1"/>
    </row>
    <row r="4458" spans="1:127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4"/>
      <c r="DR4458" s="1"/>
      <c r="DS4458" s="1"/>
      <c r="DT4458" s="1"/>
      <c r="DU4458" s="1"/>
      <c r="DV4458" s="1"/>
      <c r="DW4458" s="1"/>
    </row>
    <row r="4459" spans="1:127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4"/>
      <c r="DR4459" s="1"/>
      <c r="DS4459" s="1"/>
      <c r="DT4459" s="1"/>
      <c r="DU4459" s="1"/>
      <c r="DV4459" s="1"/>
      <c r="DW4459" s="1"/>
    </row>
    <row r="4460" spans="1:127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4"/>
      <c r="DR4460" s="1"/>
      <c r="DS4460" s="1"/>
      <c r="DT4460" s="1"/>
      <c r="DU4460" s="1"/>
      <c r="DV4460" s="1"/>
      <c r="DW4460" s="1"/>
    </row>
    <row r="4461" spans="1:127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4"/>
      <c r="DR4461" s="1"/>
      <c r="DS4461" s="1"/>
      <c r="DT4461" s="1"/>
      <c r="DU4461" s="1"/>
      <c r="DV4461" s="1"/>
      <c r="DW4461" s="1"/>
    </row>
    <row r="4462" spans="1:127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4"/>
      <c r="DR4462" s="1"/>
      <c r="DS4462" s="1"/>
      <c r="DT4462" s="1"/>
      <c r="DU4462" s="1"/>
      <c r="DV4462" s="1"/>
      <c r="DW4462" s="1"/>
    </row>
    <row r="4463" spans="1:127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4"/>
      <c r="DR4463" s="1"/>
      <c r="DS4463" s="1"/>
      <c r="DT4463" s="1"/>
      <c r="DU4463" s="1"/>
      <c r="DV4463" s="1"/>
      <c r="DW4463" s="1"/>
    </row>
    <row r="4464" spans="1:127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4"/>
      <c r="DR4464" s="1"/>
      <c r="DS4464" s="1"/>
      <c r="DT4464" s="1"/>
      <c r="DU4464" s="1"/>
      <c r="DV4464" s="1"/>
      <c r="DW4464" s="1"/>
    </row>
    <row r="4465" spans="1:127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4"/>
      <c r="DR4465" s="1"/>
      <c r="DS4465" s="1"/>
      <c r="DT4465" s="1"/>
      <c r="DU4465" s="1"/>
      <c r="DV4465" s="1"/>
      <c r="DW4465" s="1"/>
    </row>
    <row r="4466" spans="1:127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4"/>
      <c r="DR4466" s="1"/>
      <c r="DS4466" s="1"/>
      <c r="DT4466" s="1"/>
      <c r="DU4466" s="1"/>
      <c r="DV4466" s="1"/>
      <c r="DW4466" s="1"/>
    </row>
    <row r="4467" spans="1:127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4"/>
      <c r="DR4467" s="1"/>
      <c r="DS4467" s="1"/>
      <c r="DT4467" s="1"/>
      <c r="DU4467" s="1"/>
      <c r="DV4467" s="1"/>
      <c r="DW4467" s="1"/>
    </row>
    <row r="4468" spans="1:127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4"/>
      <c r="DR4468" s="1"/>
      <c r="DS4468" s="1"/>
      <c r="DT4468" s="1"/>
      <c r="DU4468" s="1"/>
      <c r="DV4468" s="1"/>
      <c r="DW4468" s="1"/>
    </row>
    <row r="4469" spans="1:127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4"/>
      <c r="DR4469" s="1"/>
      <c r="DS4469" s="1"/>
      <c r="DT4469" s="1"/>
      <c r="DU4469" s="1"/>
      <c r="DV4469" s="1"/>
      <c r="DW4469" s="1"/>
    </row>
    <row r="4470" spans="1:127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4"/>
      <c r="DR4470" s="1"/>
      <c r="DS4470" s="1"/>
      <c r="DT4470" s="1"/>
      <c r="DU4470" s="1"/>
      <c r="DV4470" s="1"/>
      <c r="DW4470" s="1"/>
    </row>
    <row r="4471" spans="1:127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4"/>
      <c r="DR4471" s="1"/>
      <c r="DS4471" s="1"/>
      <c r="DT4471" s="1"/>
      <c r="DU4471" s="1"/>
      <c r="DV4471" s="1"/>
      <c r="DW4471" s="1"/>
    </row>
    <row r="4472" spans="1:127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4"/>
      <c r="DR4472" s="1"/>
      <c r="DS4472" s="1"/>
      <c r="DT4472" s="1"/>
      <c r="DU4472" s="1"/>
      <c r="DV4472" s="1"/>
      <c r="DW4472" s="1"/>
    </row>
    <row r="4473" spans="1:127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4"/>
      <c r="DR4473" s="1"/>
      <c r="DS4473" s="1"/>
      <c r="DT4473" s="1"/>
      <c r="DU4473" s="1"/>
      <c r="DV4473" s="1"/>
      <c r="DW4473" s="1"/>
    </row>
    <row r="4474" spans="1:127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4"/>
      <c r="DR4474" s="1"/>
      <c r="DS4474" s="1"/>
      <c r="DT4474" s="1"/>
      <c r="DU4474" s="1"/>
      <c r="DV4474" s="1"/>
      <c r="DW4474" s="1"/>
    </row>
    <row r="4475" spans="1:127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4"/>
      <c r="DR4475" s="1"/>
      <c r="DS4475" s="1"/>
      <c r="DT4475" s="1"/>
      <c r="DU4475" s="1"/>
      <c r="DV4475" s="1"/>
      <c r="DW4475" s="1"/>
    </row>
    <row r="4476" spans="1:127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4"/>
      <c r="DR4476" s="1"/>
      <c r="DS4476" s="1"/>
      <c r="DT4476" s="1"/>
      <c r="DU4476" s="1"/>
      <c r="DV4476" s="1"/>
      <c r="DW4476" s="1"/>
    </row>
    <row r="4477" spans="1:127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4"/>
      <c r="DR4477" s="1"/>
      <c r="DS4477" s="1"/>
      <c r="DT4477" s="1"/>
      <c r="DU4477" s="1"/>
      <c r="DV4477" s="1"/>
      <c r="DW4477" s="1"/>
    </row>
    <row r="4478" spans="1:127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4"/>
      <c r="DR4478" s="1"/>
      <c r="DS4478" s="1"/>
      <c r="DT4478" s="1"/>
      <c r="DU4478" s="1"/>
      <c r="DV4478" s="1"/>
      <c r="DW4478" s="1"/>
    </row>
    <row r="4479" spans="1:127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4"/>
      <c r="DR4479" s="1"/>
      <c r="DS4479" s="1"/>
      <c r="DT4479" s="1"/>
      <c r="DU4479" s="1"/>
      <c r="DV4479" s="1"/>
      <c r="DW4479" s="1"/>
    </row>
    <row r="4480" spans="1:127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4"/>
      <c r="DR4480" s="1"/>
      <c r="DS4480" s="1"/>
      <c r="DT4480" s="1"/>
      <c r="DU4480" s="1"/>
      <c r="DV4480" s="1"/>
      <c r="DW4480" s="1"/>
    </row>
    <row r="4481" spans="1:127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4"/>
      <c r="DR4481" s="1"/>
      <c r="DS4481" s="1"/>
      <c r="DT4481" s="1"/>
      <c r="DU4481" s="1"/>
      <c r="DV4481" s="1"/>
      <c r="DW4481" s="1"/>
    </row>
    <row r="4482" spans="1:127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4"/>
      <c r="DR4482" s="1"/>
      <c r="DS4482" s="1"/>
      <c r="DT4482" s="1"/>
      <c r="DU4482" s="1"/>
      <c r="DV4482" s="1"/>
      <c r="DW4482" s="1"/>
    </row>
    <row r="4483" spans="1:127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4"/>
      <c r="DR4483" s="1"/>
      <c r="DS4483" s="1"/>
      <c r="DT4483" s="1"/>
      <c r="DU4483" s="1"/>
      <c r="DV4483" s="1"/>
      <c r="DW4483" s="1"/>
    </row>
    <row r="4484" spans="1:127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4"/>
      <c r="DR4484" s="1"/>
      <c r="DS4484" s="1"/>
      <c r="DT4484" s="1"/>
      <c r="DU4484" s="1"/>
      <c r="DV4484" s="1"/>
      <c r="DW4484" s="1"/>
    </row>
    <row r="4485" spans="1:127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4"/>
      <c r="DR4485" s="1"/>
      <c r="DS4485" s="1"/>
      <c r="DT4485" s="1"/>
      <c r="DU4485" s="1"/>
      <c r="DV4485" s="1"/>
      <c r="DW4485" s="1"/>
    </row>
    <row r="4486" spans="1:127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4"/>
      <c r="DR4486" s="1"/>
      <c r="DS4486" s="1"/>
      <c r="DT4486" s="1"/>
      <c r="DU4486" s="1"/>
      <c r="DV4486" s="1"/>
      <c r="DW4486" s="1"/>
    </row>
    <row r="4487" spans="1:127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4"/>
      <c r="DR4487" s="1"/>
      <c r="DS4487" s="1"/>
      <c r="DT4487" s="1"/>
      <c r="DU4487" s="1"/>
      <c r="DV4487" s="1"/>
      <c r="DW4487" s="1"/>
    </row>
    <row r="4488" spans="1:127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4"/>
      <c r="DR4488" s="1"/>
      <c r="DS4488" s="1"/>
      <c r="DT4488" s="1"/>
      <c r="DU4488" s="1"/>
      <c r="DV4488" s="1"/>
      <c r="DW4488" s="1"/>
    </row>
    <row r="4489" spans="1:127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4"/>
      <c r="DR4489" s="1"/>
      <c r="DS4489" s="1"/>
      <c r="DT4489" s="1"/>
      <c r="DU4489" s="1"/>
      <c r="DV4489" s="1"/>
      <c r="DW4489" s="1"/>
    </row>
    <row r="4490" spans="1:127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4"/>
      <c r="DR4490" s="1"/>
      <c r="DS4490" s="1"/>
      <c r="DT4490" s="1"/>
      <c r="DU4490" s="1"/>
      <c r="DV4490" s="1"/>
      <c r="DW4490" s="1"/>
    </row>
    <row r="4491" spans="1:127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4"/>
      <c r="DR4491" s="1"/>
      <c r="DS4491" s="1"/>
      <c r="DT4491" s="1"/>
      <c r="DU4491" s="1"/>
      <c r="DV4491" s="1"/>
      <c r="DW4491" s="1"/>
    </row>
    <row r="4492" spans="1:127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4"/>
      <c r="DR4492" s="1"/>
      <c r="DS4492" s="1"/>
      <c r="DT4492" s="1"/>
      <c r="DU4492" s="1"/>
      <c r="DV4492" s="1"/>
      <c r="DW4492" s="1"/>
    </row>
    <row r="4493" spans="1:127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4"/>
      <c r="DR4493" s="1"/>
      <c r="DS4493" s="1"/>
      <c r="DT4493" s="1"/>
      <c r="DU4493" s="1"/>
      <c r="DV4493" s="1"/>
      <c r="DW4493" s="1"/>
    </row>
    <row r="4494" spans="1:127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4"/>
      <c r="DR4494" s="1"/>
      <c r="DS4494" s="1"/>
      <c r="DT4494" s="1"/>
      <c r="DU4494" s="1"/>
      <c r="DV4494" s="1"/>
      <c r="DW4494" s="1"/>
    </row>
    <row r="4495" spans="1:127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4"/>
      <c r="DR4495" s="1"/>
      <c r="DS4495" s="1"/>
      <c r="DT4495" s="1"/>
      <c r="DU4495" s="1"/>
      <c r="DV4495" s="1"/>
      <c r="DW4495" s="1"/>
    </row>
    <row r="4496" spans="1:127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4"/>
      <c r="DR4496" s="1"/>
      <c r="DS4496" s="1"/>
      <c r="DT4496" s="1"/>
      <c r="DU4496" s="1"/>
      <c r="DV4496" s="1"/>
      <c r="DW4496" s="1"/>
    </row>
    <row r="4497" spans="1:127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4"/>
      <c r="DR4497" s="1"/>
      <c r="DS4497" s="1"/>
      <c r="DT4497" s="1"/>
      <c r="DU4497" s="1"/>
      <c r="DV4497" s="1"/>
      <c r="DW4497" s="1"/>
    </row>
    <row r="4498" spans="1:127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4"/>
      <c r="DR4498" s="1"/>
      <c r="DS4498" s="1"/>
      <c r="DT4498" s="1"/>
      <c r="DU4498" s="1"/>
      <c r="DV4498" s="1"/>
      <c r="DW4498" s="1"/>
    </row>
    <row r="4499" spans="1:127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4"/>
      <c r="DR4499" s="1"/>
      <c r="DS4499" s="1"/>
      <c r="DT4499" s="1"/>
      <c r="DU4499" s="1"/>
      <c r="DV4499" s="1"/>
      <c r="DW4499" s="1"/>
    </row>
    <row r="4500" spans="1:127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4"/>
      <c r="DR4500" s="1"/>
      <c r="DS4500" s="1"/>
      <c r="DT4500" s="1"/>
      <c r="DU4500" s="1"/>
      <c r="DV4500" s="1"/>
      <c r="DW4500" s="1"/>
    </row>
    <row r="4501" spans="1:127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4"/>
      <c r="DR4501" s="1"/>
      <c r="DS4501" s="1"/>
      <c r="DT4501" s="1"/>
      <c r="DU4501" s="1"/>
      <c r="DV4501" s="1"/>
      <c r="DW4501" s="1"/>
    </row>
    <row r="4502" spans="1:127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4"/>
      <c r="DR4502" s="1"/>
      <c r="DS4502" s="1"/>
      <c r="DT4502" s="1"/>
      <c r="DU4502" s="1"/>
      <c r="DV4502" s="1"/>
      <c r="DW4502" s="1"/>
    </row>
    <row r="4503" spans="1:127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4"/>
      <c r="DR4503" s="1"/>
      <c r="DS4503" s="1"/>
      <c r="DT4503" s="1"/>
      <c r="DU4503" s="1"/>
      <c r="DV4503" s="1"/>
      <c r="DW4503" s="1"/>
    </row>
    <row r="4504" spans="1:127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4"/>
      <c r="DR4504" s="1"/>
      <c r="DS4504" s="1"/>
      <c r="DT4504" s="1"/>
      <c r="DU4504" s="1"/>
      <c r="DV4504" s="1"/>
      <c r="DW4504" s="1"/>
    </row>
    <row r="4505" spans="1:127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4"/>
      <c r="DR4505" s="1"/>
      <c r="DS4505" s="1"/>
      <c r="DT4505" s="1"/>
      <c r="DU4505" s="1"/>
      <c r="DV4505" s="1"/>
      <c r="DW4505" s="1"/>
    </row>
    <row r="4506" spans="1:127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4"/>
      <c r="DR4506" s="1"/>
      <c r="DS4506" s="1"/>
      <c r="DT4506" s="1"/>
      <c r="DU4506" s="1"/>
      <c r="DV4506" s="1"/>
      <c r="DW4506" s="1"/>
    </row>
    <row r="4507" spans="1:127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4"/>
      <c r="DR4507" s="1"/>
      <c r="DS4507" s="1"/>
      <c r="DT4507" s="1"/>
      <c r="DU4507" s="1"/>
      <c r="DV4507" s="1"/>
      <c r="DW4507" s="1"/>
    </row>
    <row r="4508" spans="1:127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4"/>
      <c r="DR4508" s="1"/>
      <c r="DS4508" s="1"/>
      <c r="DT4508" s="1"/>
      <c r="DU4508" s="1"/>
      <c r="DV4508" s="1"/>
      <c r="DW4508" s="1"/>
    </row>
    <row r="4509" spans="1:127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4"/>
      <c r="DR4509" s="1"/>
      <c r="DS4509" s="1"/>
      <c r="DT4509" s="1"/>
      <c r="DU4509" s="1"/>
      <c r="DV4509" s="1"/>
      <c r="DW4509" s="1"/>
    </row>
    <row r="4510" spans="1:127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4"/>
      <c r="DR4510" s="1"/>
      <c r="DS4510" s="1"/>
      <c r="DT4510" s="1"/>
      <c r="DU4510" s="1"/>
      <c r="DV4510" s="1"/>
      <c r="DW4510" s="1"/>
    </row>
    <row r="4511" spans="1:127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4"/>
      <c r="DR4511" s="1"/>
      <c r="DS4511" s="1"/>
      <c r="DT4511" s="1"/>
      <c r="DU4511" s="1"/>
      <c r="DV4511" s="1"/>
      <c r="DW4511" s="1"/>
    </row>
    <row r="4512" spans="1:127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4"/>
      <c r="DR4512" s="1"/>
      <c r="DS4512" s="1"/>
      <c r="DT4512" s="1"/>
      <c r="DU4512" s="1"/>
      <c r="DV4512" s="1"/>
      <c r="DW4512" s="1"/>
    </row>
    <row r="4513" spans="1:127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4"/>
      <c r="DR4513" s="1"/>
      <c r="DS4513" s="1"/>
      <c r="DT4513" s="1"/>
      <c r="DU4513" s="1"/>
      <c r="DV4513" s="1"/>
      <c r="DW4513" s="1"/>
    </row>
    <row r="4514" spans="1:127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4"/>
      <c r="DR4514" s="1"/>
      <c r="DS4514" s="1"/>
      <c r="DT4514" s="1"/>
      <c r="DU4514" s="1"/>
      <c r="DV4514" s="1"/>
      <c r="DW4514" s="1"/>
    </row>
    <row r="4515" spans="1:127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4"/>
      <c r="DR4515" s="1"/>
      <c r="DS4515" s="1"/>
      <c r="DT4515" s="1"/>
      <c r="DU4515" s="1"/>
      <c r="DV4515" s="1"/>
      <c r="DW4515" s="1"/>
    </row>
    <row r="4516" spans="1:127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4"/>
      <c r="DR4516" s="1"/>
      <c r="DS4516" s="1"/>
      <c r="DT4516" s="1"/>
      <c r="DU4516" s="1"/>
      <c r="DV4516" s="1"/>
      <c r="DW4516" s="1"/>
    </row>
    <row r="4517" spans="1:127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4"/>
      <c r="DR4517" s="1"/>
      <c r="DS4517" s="1"/>
      <c r="DT4517" s="1"/>
      <c r="DU4517" s="1"/>
      <c r="DV4517" s="1"/>
      <c r="DW4517" s="1"/>
    </row>
    <row r="4518" spans="1:127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4"/>
      <c r="DR4518" s="1"/>
      <c r="DS4518" s="1"/>
      <c r="DT4518" s="1"/>
      <c r="DU4518" s="1"/>
      <c r="DV4518" s="1"/>
      <c r="DW4518" s="1"/>
    </row>
    <row r="4519" spans="1:127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4"/>
      <c r="DR4519" s="1"/>
      <c r="DS4519" s="1"/>
      <c r="DT4519" s="1"/>
      <c r="DU4519" s="1"/>
      <c r="DV4519" s="1"/>
      <c r="DW4519" s="1"/>
    </row>
    <row r="4520" spans="1:127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4"/>
      <c r="DR4520" s="1"/>
      <c r="DS4520" s="1"/>
      <c r="DT4520" s="1"/>
      <c r="DU4520" s="1"/>
      <c r="DV4520" s="1"/>
      <c r="DW4520" s="1"/>
    </row>
    <row r="4521" spans="1:127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4"/>
      <c r="DR4521" s="1"/>
      <c r="DS4521" s="1"/>
      <c r="DT4521" s="1"/>
      <c r="DU4521" s="1"/>
      <c r="DV4521" s="1"/>
      <c r="DW4521" s="1"/>
    </row>
    <row r="4522" spans="1:127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4"/>
      <c r="DR4522" s="1"/>
      <c r="DS4522" s="1"/>
      <c r="DT4522" s="1"/>
      <c r="DU4522" s="1"/>
      <c r="DV4522" s="1"/>
      <c r="DW4522" s="1"/>
    </row>
    <row r="4523" spans="1:127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4"/>
      <c r="DR4523" s="1"/>
      <c r="DS4523" s="1"/>
      <c r="DT4523" s="1"/>
      <c r="DU4523" s="1"/>
      <c r="DV4523" s="1"/>
      <c r="DW4523" s="1"/>
    </row>
    <row r="4524" spans="1:127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4"/>
      <c r="DR4524" s="1"/>
      <c r="DS4524" s="1"/>
      <c r="DT4524" s="1"/>
      <c r="DU4524" s="1"/>
      <c r="DV4524" s="1"/>
      <c r="DW4524" s="1"/>
    </row>
    <row r="4525" spans="1:127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4"/>
      <c r="DR4525" s="1"/>
      <c r="DS4525" s="1"/>
      <c r="DT4525" s="1"/>
      <c r="DU4525" s="1"/>
      <c r="DV4525" s="1"/>
      <c r="DW4525" s="1"/>
    </row>
    <row r="4526" spans="1:127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4"/>
      <c r="DR4526" s="1"/>
      <c r="DS4526" s="1"/>
      <c r="DT4526" s="1"/>
      <c r="DU4526" s="1"/>
      <c r="DV4526" s="1"/>
      <c r="DW4526" s="1"/>
    </row>
    <row r="4527" spans="1:127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4"/>
      <c r="DR4527" s="1"/>
      <c r="DS4527" s="1"/>
      <c r="DT4527" s="1"/>
      <c r="DU4527" s="1"/>
      <c r="DV4527" s="1"/>
      <c r="DW4527" s="1"/>
    </row>
    <row r="4528" spans="1:127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4"/>
      <c r="DR4528" s="1"/>
      <c r="DS4528" s="1"/>
      <c r="DT4528" s="1"/>
      <c r="DU4528" s="1"/>
      <c r="DV4528" s="1"/>
      <c r="DW4528" s="1"/>
    </row>
    <row r="4529" spans="1:127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4"/>
      <c r="DR4529" s="1"/>
      <c r="DS4529" s="1"/>
      <c r="DT4529" s="1"/>
      <c r="DU4529" s="1"/>
      <c r="DV4529" s="1"/>
      <c r="DW4529" s="1"/>
    </row>
    <row r="4530" spans="1:127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7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7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7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7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7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7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7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7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7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7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7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7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7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7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T15:Y20 D15:K20 A15:B20 S3329:Y3661 A22:B22 D22:K22 T22:Y22 D40:D3661 G1988:P3661 T40:Y3328 A40:B3661 A10:K11 G40:K1987 M40:P1987 M22:P22 M15:P20 M10:P13">
    <cfRule type="expression" dxfId="37" priority="80">
      <formula>$Q10&gt;0</formula>
    </cfRule>
  </conditionalFormatting>
  <conditionalFormatting sqref="A4603:AA5666">
    <cfRule type="expression" dxfId="36" priority="72">
      <formula>$Q4603&gt;0</formula>
    </cfRule>
  </conditionalFormatting>
  <conditionalFormatting sqref="AA4575:AA4602">
    <cfRule type="expression" dxfId="35" priority="65">
      <formula>$Q4575&gt;0</formula>
    </cfRule>
  </conditionalFormatting>
  <conditionalFormatting sqref="Z4575:Z4602">
    <cfRule type="expression" dxfId="34" priority="64">
      <formula>$Q4575&gt;0</formula>
    </cfRule>
  </conditionalFormatting>
  <conditionalFormatting sqref="A3662:B4187 D3662:D4187 S3662:Y4187 G3662:P4187">
    <cfRule type="expression" dxfId="33" priority="47">
      <formula>$Q3662&gt;0</formula>
    </cfRule>
  </conditionalFormatting>
  <conditionalFormatting sqref="A4188:B4573 D4188:D4573 S4188:Y4573 G4188:P4573">
    <cfRule type="expression" dxfId="32" priority="46">
      <formula>$Q4188&gt;0</formula>
    </cfRule>
  </conditionalFormatting>
  <conditionalFormatting sqref="A4574:B4574 D4574 S4574:Y4574 G4574:P4574">
    <cfRule type="expression" dxfId="31" priority="45">
      <formula>$Q4574&gt;0</formula>
    </cfRule>
  </conditionalFormatting>
  <conditionalFormatting sqref="C12:C13 C15:C20 C22 C40:C81 C1257:C4574">
    <cfRule type="expression" dxfId="30" priority="44">
      <formula>$Q12&gt;0</formula>
    </cfRule>
  </conditionalFormatting>
  <conditionalFormatting sqref="R3329:R4574">
    <cfRule type="expression" dxfId="29" priority="42">
      <formula>$Q3329&gt;0</formula>
    </cfRule>
  </conditionalFormatting>
  <conditionalFormatting sqref="Z12:AA13 Z15:AA20 Z42:AA4574 Z22:AA22">
    <cfRule type="expression" dxfId="28" priority="41">
      <formula>$Q12&gt;0</formula>
    </cfRule>
  </conditionalFormatting>
  <conditionalFormatting sqref="Q10:Q11">
    <cfRule type="expression" dxfId="27" priority="40">
      <formula>$Q10&gt;0</formula>
    </cfRule>
  </conditionalFormatting>
  <conditionalFormatting sqref="Q12">
    <cfRule type="expression" dxfId="26" priority="39">
      <formula>$Q12&gt;0</formula>
    </cfRule>
  </conditionalFormatting>
  <conditionalFormatting sqref="Q13 Q15:Q20 Q22 Q40:Q4574">
    <cfRule type="expression" dxfId="25" priority="38">
      <formula>$Q13&gt;0</formula>
    </cfRule>
  </conditionalFormatting>
  <conditionalFormatting sqref="C4575">
    <cfRule type="expression" dxfId="24" priority="37">
      <formula>$Q4575&gt;0</formula>
    </cfRule>
  </conditionalFormatting>
  <conditionalFormatting sqref="A4575">
    <cfRule type="expression" dxfId="23" priority="36">
      <formula>$Q4575&gt;0</formula>
    </cfRule>
  </conditionalFormatting>
  <conditionalFormatting sqref="E40:E4574">
    <cfRule type="expression" dxfId="22" priority="35">
      <formula>$Q40&gt;0</formula>
    </cfRule>
  </conditionalFormatting>
  <conditionalFormatting sqref="F40:F4574">
    <cfRule type="expression" dxfId="21" priority="33">
      <formula>$Q40&gt;0</formula>
    </cfRule>
  </conditionalFormatting>
  <conditionalFormatting sqref="A14:B14 D14:K14 T14:Y14 M14:P14">
    <cfRule type="expression" dxfId="20" priority="32">
      <formula>$Q14&gt;0</formula>
    </cfRule>
  </conditionalFormatting>
  <conditionalFormatting sqref="C14">
    <cfRule type="expression" dxfId="19" priority="31">
      <formula>$Q14&gt;0</formula>
    </cfRule>
  </conditionalFormatting>
  <conditionalFormatting sqref="Z14:AA14">
    <cfRule type="expression" dxfId="18" priority="29">
      <formula>$Q14&gt;0</formula>
    </cfRule>
  </conditionalFormatting>
  <conditionalFormatting sqref="Q14">
    <cfRule type="expression" dxfId="17" priority="28">
      <formula>$Q14&gt;0</formula>
    </cfRule>
  </conditionalFormatting>
  <conditionalFormatting sqref="T23:Y36 D23:K36 A23:B36 M23:P36">
    <cfRule type="expression" dxfId="16" priority="27">
      <formula>$Q23&gt;0</formula>
    </cfRule>
  </conditionalFormatting>
  <conditionalFormatting sqref="C23:C36">
    <cfRule type="expression" dxfId="15" priority="26">
      <formula>$Q23&gt;0</formula>
    </cfRule>
  </conditionalFormatting>
  <conditionalFormatting sqref="Z23:AA36">
    <cfRule type="expression" dxfId="14" priority="24">
      <formula>$Q23&gt;0</formula>
    </cfRule>
  </conditionalFormatting>
  <conditionalFormatting sqref="Q23:Q36">
    <cfRule type="expression" dxfId="13" priority="23">
      <formula>$Q23&gt;0</formula>
    </cfRule>
  </conditionalFormatting>
  <conditionalFormatting sqref="T37:Y39 D37:K39 A37:B39 M37:P39">
    <cfRule type="expression" dxfId="12" priority="22">
      <formula>$Q37&gt;0</formula>
    </cfRule>
  </conditionalFormatting>
  <conditionalFormatting sqref="C37:C39">
    <cfRule type="expression" dxfId="11" priority="21">
      <formula>$Q37&gt;0</formula>
    </cfRule>
  </conditionalFormatting>
  <conditionalFormatting sqref="Z37:AA39">
    <cfRule type="expression" dxfId="10" priority="19">
      <formula>$Q37&gt;0</formula>
    </cfRule>
  </conditionalFormatting>
  <conditionalFormatting sqref="Q37:Q39">
    <cfRule type="expression" dxfId="9" priority="18">
      <formula>$Q37&gt;0</formula>
    </cfRule>
  </conditionalFormatting>
  <conditionalFormatting sqref="T21:Y21 D21:K21 A21:B21 M21:P21">
    <cfRule type="expression" dxfId="8" priority="15">
      <formula>$Q21&gt;0</formula>
    </cfRule>
  </conditionalFormatting>
  <conditionalFormatting sqref="C21">
    <cfRule type="expression" dxfId="7" priority="14">
      <formula>$Q21&gt;0</formula>
    </cfRule>
  </conditionalFormatting>
  <conditionalFormatting sqref="Z21:AA21">
    <cfRule type="expression" dxfId="6" priority="12">
      <formula>$Q21&gt;0</formula>
    </cfRule>
  </conditionalFormatting>
  <conditionalFormatting sqref="Q21">
    <cfRule type="expression" dxfId="5" priority="11">
      <formula>$Q21&gt;0</formula>
    </cfRule>
  </conditionalFormatting>
  <conditionalFormatting sqref="R11:R3328">
    <cfRule type="expression" dxfId="4" priority="5">
      <formula>$Q11&gt;0</formula>
    </cfRule>
  </conditionalFormatting>
  <conditionalFormatting sqref="S11:S3328">
    <cfRule type="expression" dxfId="3" priority="4">
      <formula>$Q11&gt;0</formula>
    </cfRule>
  </conditionalFormatting>
  <conditionalFormatting sqref="Z40:AA41">
    <cfRule type="expression" dxfId="2" priority="3">
      <formula>$Q40&gt;0</formula>
    </cfRule>
  </conditionalFormatting>
  <conditionalFormatting sqref="L10:L1987">
    <cfRule type="expression" dxfId="1" priority="2">
      <formula>$Q10&gt;0</formula>
    </cfRule>
  </conditionalFormatting>
  <conditionalFormatting sqref="C82:C1256">
    <cfRule type="expression" dxfId="0" priority="1">
      <formula>$Q82&gt;0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2024-09-12T14:56:22Z</dcterms:modified>
</cp:coreProperties>
</file>