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2CCDAB1-9EE3-4E46-9101-C07641F08ED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167" i="1" l="1"/>
  <c r="AE167" i="1" s="1"/>
  <c r="AC166" i="1"/>
  <c r="AE166" i="1" s="1"/>
  <c r="AC165" i="1"/>
  <c r="AE165" i="1" s="1"/>
  <c r="AC161" i="1"/>
  <c r="Y19" i="1" l="1"/>
  <c r="AH18" i="1" s="1"/>
  <c r="Y18" i="1"/>
  <c r="Y17" i="1"/>
  <c r="AH16" i="1" l="1"/>
  <c r="AA18" i="1"/>
  <c r="AH17" i="1"/>
  <c r="AA19" i="1"/>
  <c r="AD160" i="1"/>
  <c r="A12" i="1" l="1"/>
  <c r="D12" i="1" s="1"/>
  <c r="A13" i="1" l="1"/>
  <c r="D13" i="1" s="1"/>
  <c r="A14" i="1" l="1"/>
  <c r="D14" i="1" s="1"/>
  <c r="AE161" i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X13" i="1"/>
  <c r="X14" i="1" s="1"/>
  <c r="X15" i="1" s="1"/>
  <c r="X16" i="1" s="1"/>
  <c r="X17" i="1" s="1"/>
  <c r="X18" i="1" s="1"/>
  <c r="X19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C164" i="1"/>
  <c r="AE164" i="1" s="1"/>
  <c r="Y16" i="1" s="1"/>
  <c r="AC162" i="1"/>
  <c r="AE162" i="1" s="1"/>
  <c r="E14" i="1" l="1"/>
  <c r="AC19" i="1"/>
  <c r="AC16" i="1"/>
  <c r="AC18" i="1"/>
  <c r="AC17" i="1"/>
  <c r="AC15" i="1"/>
  <c r="AH15" i="1"/>
  <c r="AA17" i="1"/>
  <c r="A15" i="1"/>
  <c r="D15" i="1" s="1"/>
  <c r="E15" i="1" s="1"/>
  <c r="AC14" i="1"/>
  <c r="AC13" i="1"/>
  <c r="Z13" i="1" s="1"/>
  <c r="E13" i="1"/>
  <c r="F13" i="1" s="1"/>
  <c r="S12" i="1"/>
  <c r="C13" i="1" s="1"/>
  <c r="H13" i="1"/>
  <c r="O12" i="1"/>
  <c r="Q12" i="1" s="1"/>
  <c r="B12" i="1" s="1"/>
  <c r="AC163" i="1"/>
  <c r="AE163" i="1" s="1"/>
  <c r="Y15" i="1" s="1"/>
  <c r="AA16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A15" i="1" l="1"/>
  <c r="A16" i="1"/>
  <c r="D16" i="1" s="1"/>
  <c r="E16" i="1" s="1"/>
  <c r="Z14" i="1"/>
  <c r="Z15" i="1" s="1"/>
  <c r="AA13" i="1"/>
  <c r="AB13" i="1" s="1"/>
  <c r="AE13" i="1" s="1"/>
  <c r="AH13" i="1"/>
  <c r="AA14" i="1"/>
  <c r="J28" i="1"/>
  <c r="AB15" i="1" l="1"/>
  <c r="AE15" i="1" s="1"/>
  <c r="Z16" i="1"/>
  <c r="AB16" i="1"/>
  <c r="AE16" i="1" s="1"/>
  <c r="A17" i="1"/>
  <c r="D17" i="1" s="1"/>
  <c r="E17" i="1" s="1"/>
  <c r="F14" i="1"/>
  <c r="AH14" i="1"/>
  <c r="AB14" i="1"/>
  <c r="AE14" i="1" s="1"/>
  <c r="J29" i="1"/>
  <c r="Z17" i="1" l="1"/>
  <c r="AB17" i="1"/>
  <c r="AE17" i="1" s="1"/>
  <c r="A18" i="1"/>
  <c r="D18" i="1" s="1"/>
  <c r="E18" i="1" s="1"/>
  <c r="F15" i="1"/>
  <c r="J30" i="1"/>
  <c r="Z18" i="1" l="1"/>
  <c r="AB18" i="1"/>
  <c r="AE18" i="1" s="1"/>
  <c r="A19" i="1"/>
  <c r="D19" i="1" s="1"/>
  <c r="E19" i="1" s="1"/>
  <c r="F16" i="1"/>
  <c r="J31" i="1"/>
  <c r="Z19" i="1" l="1"/>
  <c r="AB19" i="1"/>
  <c r="AE19" i="1" s="1"/>
  <c r="A20" i="1"/>
  <c r="D20" i="1" s="1"/>
  <c r="E20" i="1" s="1"/>
  <c r="F17" i="1"/>
  <c r="J32" i="1"/>
  <c r="A21" i="1" l="1"/>
  <c r="D21" i="1" s="1"/>
  <c r="E21" i="1" s="1"/>
  <c r="F18" i="1"/>
  <c r="J33" i="1"/>
  <c r="A22" i="1" l="1"/>
  <c r="D22" i="1" s="1"/>
  <c r="E22" i="1" s="1"/>
  <c r="F19" i="1"/>
  <c r="J34" i="1"/>
  <c r="A23" i="1" l="1"/>
  <c r="D23" i="1" s="1"/>
  <c r="E23" i="1" s="1"/>
  <c r="F20" i="1"/>
  <c r="J35" i="1"/>
  <c r="A24" i="1" l="1"/>
  <c r="D24" i="1" s="1"/>
  <c r="E24" i="1" s="1"/>
  <c r="F21" i="1"/>
  <c r="J36" i="1"/>
  <c r="A25" i="1" l="1"/>
  <c r="D25" i="1" s="1"/>
  <c r="E25" i="1" s="1"/>
  <c r="F22" i="1"/>
  <c r="J37" i="1"/>
  <c r="A26" i="1" l="1"/>
  <c r="D26" i="1" s="1"/>
  <c r="E26" i="1" s="1"/>
  <c r="F23" i="1"/>
  <c r="J38" i="1"/>
  <c r="A27" i="1" l="1"/>
  <c r="D27" i="1" s="1"/>
  <c r="E27" i="1" s="1"/>
  <c r="F24" i="1"/>
  <c r="J39" i="1"/>
  <c r="A28" i="1" l="1"/>
  <c r="D28" i="1" s="1"/>
  <c r="E28" i="1" s="1"/>
  <c r="F25" i="1"/>
  <c r="J40" i="1"/>
  <c r="A29" i="1" l="1"/>
  <c r="D29" i="1" s="1"/>
  <c r="E29" i="1" s="1"/>
  <c r="F26" i="1"/>
  <c r="J41" i="1"/>
  <c r="A30" i="1" l="1"/>
  <c r="D30" i="1" s="1"/>
  <c r="E30" i="1" s="1"/>
  <c r="F27" i="1"/>
  <c r="J42" i="1"/>
  <c r="A31" i="1" l="1"/>
  <c r="D31" i="1" s="1"/>
  <c r="E31" i="1" s="1"/>
  <c r="F28" i="1"/>
  <c r="J43" i="1"/>
  <c r="A32" i="1" l="1"/>
  <c r="D32" i="1" s="1"/>
  <c r="E32" i="1" s="1"/>
  <c r="F29" i="1"/>
  <c r="J44" i="1"/>
  <c r="A33" i="1" l="1"/>
  <c r="D33" i="1" s="1"/>
  <c r="E33" i="1" s="1"/>
  <c r="F30" i="1"/>
  <c r="J45" i="1"/>
  <c r="A34" i="1" l="1"/>
  <c r="D34" i="1" s="1"/>
  <c r="E34" i="1" s="1"/>
  <c r="F31" i="1"/>
  <c r="J46" i="1"/>
  <c r="A35" i="1" l="1"/>
  <c r="D35" i="1" s="1"/>
  <c r="E35" i="1" s="1"/>
  <c r="F32" i="1"/>
  <c r="F33" i="1"/>
  <c r="J47" i="1"/>
  <c r="A36" i="1" l="1"/>
  <c r="D36" i="1" s="1"/>
  <c r="E36" i="1" s="1"/>
  <c r="J48" i="1"/>
  <c r="A37" i="1" l="1"/>
  <c r="D37" i="1" s="1"/>
  <c r="E37" i="1" s="1"/>
  <c r="F34" i="1"/>
  <c r="J49" i="1"/>
  <c r="A38" i="1" l="1"/>
  <c r="D38" i="1" s="1"/>
  <c r="E38" i="1" s="1"/>
  <c r="F35" i="1"/>
  <c r="J50" i="1"/>
  <c r="A39" i="1" l="1"/>
  <c r="D39" i="1" s="1"/>
  <c r="E39" i="1" s="1"/>
  <c r="F36" i="1"/>
  <c r="J51" i="1"/>
  <c r="A40" i="1" l="1"/>
  <c r="D40" i="1" s="1"/>
  <c r="E40" i="1" s="1"/>
  <c r="F37" i="1"/>
  <c r="J52" i="1"/>
  <c r="A41" i="1" l="1"/>
  <c r="D41" i="1" s="1"/>
  <c r="E41" i="1" s="1"/>
  <c r="F38" i="1"/>
  <c r="J53" i="1"/>
  <c r="A42" i="1" l="1"/>
  <c r="D42" i="1" s="1"/>
  <c r="E42" i="1" s="1"/>
  <c r="F39" i="1"/>
  <c r="J54" i="1"/>
  <c r="A43" i="1" l="1"/>
  <c r="D43" i="1" s="1"/>
  <c r="E43" i="1" s="1"/>
  <c r="F40" i="1"/>
  <c r="J55" i="1"/>
  <c r="A44" i="1" l="1"/>
  <c r="D44" i="1" s="1"/>
  <c r="E44" i="1" s="1"/>
  <c r="F41" i="1"/>
  <c r="J56" i="1"/>
  <c r="A45" i="1" l="1"/>
  <c r="D45" i="1" s="1"/>
  <c r="E45" i="1" s="1"/>
  <c r="F42" i="1"/>
  <c r="J57" i="1"/>
  <c r="A46" i="1" l="1"/>
  <c r="D46" i="1" s="1"/>
  <c r="E46" i="1" s="1"/>
  <c r="F43" i="1"/>
  <c r="J58" i="1"/>
  <c r="A47" i="1" l="1"/>
  <c r="D47" i="1" s="1"/>
  <c r="E47" i="1" s="1"/>
  <c r="F44" i="1"/>
  <c r="J59" i="1"/>
  <c r="A48" i="1" l="1"/>
  <c r="D48" i="1" s="1"/>
  <c r="E48" i="1" s="1"/>
  <c r="F45" i="1"/>
  <c r="J60" i="1"/>
  <c r="A49" i="1" l="1"/>
  <c r="D49" i="1" s="1"/>
  <c r="E49" i="1" s="1"/>
  <c r="F46" i="1"/>
  <c r="J61" i="1"/>
  <c r="A50" i="1" l="1"/>
  <c r="D50" i="1" s="1"/>
  <c r="E50" i="1" s="1"/>
  <c r="F47" i="1"/>
  <c r="J62" i="1"/>
  <c r="A51" i="1" l="1"/>
  <c r="D51" i="1" s="1"/>
  <c r="E51" i="1" s="1"/>
  <c r="F48" i="1"/>
  <c r="J63" i="1"/>
  <c r="A52" i="1" l="1"/>
  <c r="D52" i="1" s="1"/>
  <c r="E52" i="1" s="1"/>
  <c r="F49" i="1"/>
  <c r="J64" i="1"/>
  <c r="A53" i="1" l="1"/>
  <c r="D53" i="1" s="1"/>
  <c r="E53" i="1" s="1"/>
  <c r="F50" i="1"/>
  <c r="J65" i="1"/>
  <c r="A54" i="1" l="1"/>
  <c r="D54" i="1" s="1"/>
  <c r="E54" i="1" s="1"/>
  <c r="F51" i="1"/>
  <c r="J66" i="1"/>
  <c r="A55" i="1" l="1"/>
  <c r="D55" i="1" s="1"/>
  <c r="E55" i="1" s="1"/>
  <c r="F52" i="1"/>
  <c r="J67" i="1"/>
  <c r="A56" i="1" l="1"/>
  <c r="D56" i="1" s="1"/>
  <c r="E56" i="1" s="1"/>
  <c r="F53" i="1"/>
  <c r="J68" i="1"/>
  <c r="A57" i="1" l="1"/>
  <c r="D57" i="1" s="1"/>
  <c r="E57" i="1" s="1"/>
  <c r="F54" i="1"/>
  <c r="J69" i="1"/>
  <c r="A58" i="1" l="1"/>
  <c r="D58" i="1" s="1"/>
  <c r="E58" i="1" s="1"/>
  <c r="F55" i="1"/>
  <c r="J70" i="1"/>
  <c r="A59" i="1" l="1"/>
  <c r="D59" i="1" s="1"/>
  <c r="E59" i="1" s="1"/>
  <c r="F56" i="1"/>
  <c r="J71" i="1"/>
  <c r="A60" i="1" l="1"/>
  <c r="D60" i="1" s="1"/>
  <c r="E60" i="1" s="1"/>
  <c r="F57" i="1"/>
  <c r="J72" i="1"/>
  <c r="A61" i="1" l="1"/>
  <c r="D61" i="1" s="1"/>
  <c r="E61" i="1" s="1"/>
  <c r="F58" i="1"/>
  <c r="J73" i="1"/>
  <c r="A62" i="1" l="1"/>
  <c r="D62" i="1" s="1"/>
  <c r="E62" i="1" s="1"/>
  <c r="F59" i="1"/>
  <c r="J74" i="1"/>
  <c r="A63" i="1" l="1"/>
  <c r="D63" i="1" s="1"/>
  <c r="E63" i="1" s="1"/>
  <c r="F60" i="1"/>
  <c r="J75" i="1"/>
  <c r="A64" i="1" l="1"/>
  <c r="D64" i="1" s="1"/>
  <c r="E64" i="1" s="1"/>
  <c r="F61" i="1"/>
  <c r="J76" i="1"/>
  <c r="A65" i="1" l="1"/>
  <c r="D65" i="1" s="1"/>
  <c r="E65" i="1" s="1"/>
  <c r="F62" i="1"/>
  <c r="J77" i="1"/>
  <c r="A66" i="1" l="1"/>
  <c r="D66" i="1" s="1"/>
  <c r="E66" i="1" s="1"/>
  <c r="F63" i="1"/>
  <c r="J78" i="1"/>
  <c r="A67" i="1" l="1"/>
  <c r="D67" i="1" s="1"/>
  <c r="E67" i="1" s="1"/>
  <c r="F64" i="1"/>
  <c r="J79" i="1"/>
  <c r="A68" i="1" l="1"/>
  <c r="D68" i="1" s="1"/>
  <c r="E68" i="1" s="1"/>
  <c r="F65" i="1"/>
  <c r="J80" i="1"/>
  <c r="A69" i="1" l="1"/>
  <c r="D69" i="1" s="1"/>
  <c r="E69" i="1" s="1"/>
  <c r="F66" i="1"/>
  <c r="J81" i="1"/>
  <c r="A70" i="1" l="1"/>
  <c r="D70" i="1" s="1"/>
  <c r="E70" i="1" s="1"/>
  <c r="F67" i="1"/>
  <c r="J82" i="1"/>
  <c r="A71" i="1" l="1"/>
  <c r="D71" i="1" s="1"/>
  <c r="E71" i="1" s="1"/>
  <c r="F68" i="1"/>
  <c r="J83" i="1"/>
  <c r="A72" i="1" l="1"/>
  <c r="D72" i="1" s="1"/>
  <c r="E72" i="1" s="1"/>
  <c r="F69" i="1"/>
  <c r="J84" i="1"/>
  <c r="A73" i="1" l="1"/>
  <c r="D73" i="1" s="1"/>
  <c r="E73" i="1" s="1"/>
  <c r="F70" i="1"/>
  <c r="J85" i="1"/>
  <c r="A74" i="1" l="1"/>
  <c r="D74" i="1" s="1"/>
  <c r="E74" i="1" s="1"/>
  <c r="F71" i="1"/>
  <c r="J86" i="1"/>
  <c r="A75" i="1" l="1"/>
  <c r="D75" i="1" s="1"/>
  <c r="E75" i="1" s="1"/>
  <c r="F72" i="1"/>
  <c r="J87" i="1"/>
  <c r="A76" i="1" l="1"/>
  <c r="D76" i="1" s="1"/>
  <c r="E76" i="1" s="1"/>
  <c r="F73" i="1"/>
  <c r="J88" i="1"/>
  <c r="A77" i="1" l="1"/>
  <c r="D77" i="1" s="1"/>
  <c r="E77" i="1" s="1"/>
  <c r="F74" i="1"/>
  <c r="J89" i="1"/>
  <c r="A78" i="1" l="1"/>
  <c r="D78" i="1" s="1"/>
  <c r="E78" i="1" s="1"/>
  <c r="F75" i="1"/>
  <c r="J90" i="1"/>
  <c r="A79" i="1" l="1"/>
  <c r="D79" i="1" s="1"/>
  <c r="E79" i="1" s="1"/>
  <c r="F76" i="1"/>
  <c r="J91" i="1"/>
  <c r="A80" i="1" l="1"/>
  <c r="D80" i="1" s="1"/>
  <c r="E80" i="1" s="1"/>
  <c r="F77" i="1"/>
  <c r="J92" i="1"/>
  <c r="A81" i="1" l="1"/>
  <c r="D81" i="1" s="1"/>
  <c r="E81" i="1" s="1"/>
  <c r="F78" i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82" i="1" s="1"/>
  <c r="F79" i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3" i="1" s="1"/>
  <c r="F80" i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4" i="1" s="1"/>
  <c r="F81" i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E85" i="1" s="1"/>
  <c r="K16" i="1"/>
  <c r="L16" i="1" s="1"/>
  <c r="M16" i="1" s="1"/>
  <c r="N16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F82" i="1"/>
  <c r="S38" i="1"/>
  <c r="J97" i="1"/>
  <c r="P83" i="1"/>
  <c r="U83" i="1"/>
  <c r="R82" i="1"/>
  <c r="T83" i="1"/>
  <c r="K17" i="1" l="1"/>
  <c r="L17" i="1" s="1"/>
  <c r="M17" i="1" s="1"/>
  <c r="N17" i="1" s="1"/>
  <c r="A86" i="1"/>
  <c r="D86" i="1" s="1"/>
  <c r="E86" i="1" s="1"/>
  <c r="F83" i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S60" i="1"/>
  <c r="R83" i="1"/>
  <c r="T84" i="1"/>
  <c r="U84" i="1"/>
  <c r="P84" i="1"/>
  <c r="J98" i="1"/>
  <c r="K18" i="1" l="1"/>
  <c r="L18" i="1" s="1"/>
  <c r="M18" i="1" s="1"/>
  <c r="N18" i="1" s="1"/>
  <c r="A87" i="1"/>
  <c r="D87" i="1" s="1"/>
  <c r="E87" i="1" s="1"/>
  <c r="F84" i="1"/>
  <c r="C61" i="1"/>
  <c r="S61" i="1"/>
  <c r="U85" i="1"/>
  <c r="T85" i="1"/>
  <c r="R84" i="1"/>
  <c r="S84" i="1" s="1"/>
  <c r="J99" i="1"/>
  <c r="P85" i="1"/>
  <c r="K19" i="1" l="1"/>
  <c r="L19" i="1" s="1"/>
  <c r="M19" i="1" s="1"/>
  <c r="N19" i="1" s="1"/>
  <c r="A88" i="1"/>
  <c r="D88" i="1" s="1"/>
  <c r="E88" i="1" s="1"/>
  <c r="C62" i="1"/>
  <c r="C63" i="1" s="1"/>
  <c r="C64" i="1" s="1"/>
  <c r="C65" i="1" s="1"/>
  <c r="F85" i="1"/>
  <c r="S65" i="1"/>
  <c r="P86" i="1"/>
  <c r="J100" i="1"/>
  <c r="T86" i="1"/>
  <c r="R85" i="1"/>
  <c r="U86" i="1"/>
  <c r="K20" i="1" l="1"/>
  <c r="L20" i="1" s="1"/>
  <c r="M20" i="1" s="1"/>
  <c r="N20" i="1" s="1"/>
  <c r="C66" i="1"/>
  <c r="C67" i="1" s="1"/>
  <c r="C68" i="1" s="1"/>
  <c r="C69" i="1" s="1"/>
  <c r="C70" i="1" s="1"/>
  <c r="A89" i="1"/>
  <c r="D89" i="1" s="1"/>
  <c r="E89" i="1" s="1"/>
  <c r="F86" i="1"/>
  <c r="S70" i="1"/>
  <c r="J101" i="1"/>
  <c r="P87" i="1"/>
  <c r="R86" i="1"/>
  <c r="U87" i="1"/>
  <c r="T87" i="1"/>
  <c r="K21" i="1" l="1"/>
  <c r="K22" i="1" s="1"/>
  <c r="C71" i="1"/>
  <c r="C72" i="1" s="1"/>
  <c r="C73" i="1" s="1"/>
  <c r="C74" i="1" s="1"/>
  <c r="C75" i="1" s="1"/>
  <c r="A90" i="1"/>
  <c r="D90" i="1" s="1"/>
  <c r="E90" i="1" s="1"/>
  <c r="F87" i="1"/>
  <c r="P88" i="1"/>
  <c r="J102" i="1"/>
  <c r="U88" i="1"/>
  <c r="T88" i="1"/>
  <c r="R87" i="1"/>
  <c r="S87" i="1" s="1"/>
  <c r="L21" i="1" l="1"/>
  <c r="M21" i="1" s="1"/>
  <c r="N21" i="1" s="1"/>
  <c r="A91" i="1"/>
  <c r="D91" i="1" s="1"/>
  <c r="E91" i="1" s="1"/>
  <c r="F88" i="1"/>
  <c r="L22" i="1"/>
  <c r="K23" i="1"/>
  <c r="P89" i="1"/>
  <c r="C76" i="1"/>
  <c r="T89" i="1"/>
  <c r="U89" i="1"/>
  <c r="R88" i="1"/>
  <c r="S88" i="1" s="1"/>
  <c r="J103" i="1"/>
  <c r="M22" i="1" l="1"/>
  <c r="N22" i="1" s="1"/>
  <c r="A92" i="1"/>
  <c r="D92" i="1" s="1"/>
  <c r="E92" i="1" s="1"/>
  <c r="F89" i="1"/>
  <c r="L23" i="1"/>
  <c r="M23" i="1" s="1"/>
  <c r="N23" i="1" s="1"/>
  <c r="K24" i="1"/>
  <c r="P90" i="1"/>
  <c r="T90" i="1"/>
  <c r="U90" i="1"/>
  <c r="R89" i="1"/>
  <c r="S89" i="1" s="1"/>
  <c r="J104" i="1"/>
  <c r="C77" i="1"/>
  <c r="A93" i="1" l="1"/>
  <c r="D93" i="1" s="1"/>
  <c r="E93" i="1" s="1"/>
  <c r="F90" i="1"/>
  <c r="L24" i="1"/>
  <c r="M24" i="1" s="1"/>
  <c r="N24" i="1" s="1"/>
  <c r="K25" i="1"/>
  <c r="C78" i="1"/>
  <c r="J105" i="1"/>
  <c r="P91" i="1"/>
  <c r="U91" i="1"/>
  <c r="R90" i="1"/>
  <c r="S90" i="1" s="1"/>
  <c r="T91" i="1"/>
  <c r="A94" i="1" l="1"/>
  <c r="D94" i="1" s="1"/>
  <c r="E94" i="1" s="1"/>
  <c r="F91" i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5" i="1" s="1"/>
  <c r="F92" i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6" i="1" s="1"/>
  <c r="F93" i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7" i="1" s="1"/>
  <c r="F94" i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8" i="1" s="1"/>
  <c r="F95" i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9" i="1" s="1"/>
  <c r="F96" i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100" i="1" s="1"/>
  <c r="F97" i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101" i="1" s="1"/>
  <c r="F98" i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102" i="1" s="1"/>
  <c r="F99" i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3" i="1" s="1"/>
  <c r="F100" i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4" i="1" s="1"/>
  <c r="F101" i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5" i="1" s="1"/>
  <c r="F102" i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6" i="1" s="1"/>
  <c r="F103" i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7" i="1" s="1"/>
  <c r="F104" i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8" i="1" s="1"/>
  <c r="F105" i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9" i="1" s="1"/>
  <c r="F106" i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10" i="1" s="1"/>
  <c r="F107" i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11" i="1" s="1"/>
  <c r="F108" i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12" i="1" s="1"/>
  <c r="F109" i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3" i="1" s="1"/>
  <c r="F110" i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4" i="1" s="1"/>
  <c r="F111" i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5" i="1" s="1"/>
  <c r="F112" i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6" i="1" s="1"/>
  <c r="F113" i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7" i="1" s="1"/>
  <c r="F114" i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8" i="1" s="1"/>
  <c r="F115" i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9" i="1" s="1"/>
  <c r="F116" i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20" i="1" s="1"/>
  <c r="F117" i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21" i="1" s="1"/>
  <c r="F118" i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22" i="1" s="1"/>
  <c r="F119" i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E123" i="1" s="1"/>
  <c r="S107" i="1"/>
  <c r="C108" i="1" s="1"/>
  <c r="F120" i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4" i="1" s="1"/>
  <c r="F121" i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5" i="1" s="1"/>
  <c r="F122" i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6" i="1" s="1"/>
  <c r="F123" i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7" i="1" s="1"/>
  <c r="F124" i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8" i="1" s="1"/>
  <c r="F125" i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9" i="1" s="1"/>
  <c r="F126" i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30" i="1" s="1"/>
  <c r="F127" i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31" i="1" s="1"/>
  <c r="F128" i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32" i="1" s="1"/>
  <c r="F129" i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3" i="1" s="1"/>
  <c r="F130" i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4" i="1" s="1"/>
  <c r="F131" i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5" i="1" s="1"/>
  <c r="F132" i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6" i="1" s="1"/>
  <c r="F133" i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7" i="1" s="1"/>
  <c r="F134" i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8" i="1" s="1"/>
  <c r="F135" i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9" i="1" s="1"/>
  <c r="F136" i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40" i="1" s="1"/>
  <c r="F137" i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41" i="1" s="1"/>
  <c r="F138" i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42" i="1" s="1"/>
  <c r="F139" i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3" i="1" s="1"/>
  <c r="F140" i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4" i="1" s="1"/>
  <c r="F141" i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5" i="1" s="1"/>
  <c r="F142" i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6" i="1" s="1"/>
  <c r="F143" i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7" i="1" s="1"/>
  <c r="F144" i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8" i="1" s="1"/>
  <c r="F145" i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F146" i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50" i="1" s="1"/>
  <c r="F147" i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51" i="1" s="1"/>
  <c r="F148" i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52" i="1" s="1"/>
  <c r="F149" i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3" i="1" s="1"/>
  <c r="F150" i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4" i="1" s="1"/>
  <c r="F151" i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5" i="1" s="1"/>
  <c r="F152" i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6" i="1" s="1"/>
  <c r="F153" i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7" i="1" s="1"/>
  <c r="F154" i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8" i="1" s="1"/>
  <c r="F155" i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F156" i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60" i="1" s="1"/>
  <c r="F157" i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61" i="1" s="1"/>
  <c r="F158" i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F159" i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3" i="1" s="1"/>
  <c r="F160" i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F161" i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5" i="1" s="1"/>
  <c r="F162" i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6" i="1" s="1"/>
  <c r="F163" i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7" i="1" s="1"/>
  <c r="F164" i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8" i="1" s="1"/>
  <c r="F165" i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9" i="1" s="1"/>
  <c r="F166" i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70" i="1" s="1"/>
  <c r="F167" i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71" i="1" s="1"/>
  <c r="F168" i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72" i="1" s="1"/>
  <c r="F169" i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3" i="1" s="1"/>
  <c r="F170" i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4" i="1" s="1"/>
  <c r="F171" i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5" i="1" s="1"/>
  <c r="F172" i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6" i="1" s="1"/>
  <c r="F173" i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7" i="1" s="1"/>
  <c r="F174" i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8" i="1" s="1"/>
  <c r="F175" i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9" i="1" s="1"/>
  <c r="F176" i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80" i="1" s="1"/>
  <c r="F177" i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A181" i="1" l="1"/>
  <c r="D181" i="1" s="1"/>
  <c r="E181" i="1" s="1"/>
  <c r="F178" i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J193" i="1"/>
  <c r="A182" i="1" l="1"/>
  <c r="D182" i="1" s="1"/>
  <c r="E182" i="1" s="1"/>
  <c r="F179" i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3" i="1" s="1"/>
  <c r="F180" i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4" i="1" s="1"/>
  <c r="F181" i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5" i="1" s="1"/>
  <c r="F182" i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6" i="1" s="1"/>
  <c r="F183" i="1"/>
  <c r="L117" i="1"/>
  <c r="M117" i="1" s="1"/>
  <c r="N117" i="1" s="1"/>
  <c r="K118" i="1"/>
  <c r="R183" i="1"/>
  <c r="S183" i="1" s="1"/>
  <c r="U184" i="1"/>
  <c r="T184" i="1"/>
  <c r="J198" i="1"/>
  <c r="P184" i="1"/>
  <c r="C171" i="1"/>
  <c r="A187" i="1" l="1"/>
  <c r="D187" i="1" s="1"/>
  <c r="E187" i="1" s="1"/>
  <c r="F184" i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8" i="1" s="1"/>
  <c r="F185" i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9" i="1" s="1"/>
  <c r="F186" i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F187" i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91" i="1" s="1"/>
  <c r="F188" i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D192" i="1" s="1"/>
  <c r="E192" i="1" s="1"/>
  <c r="F189" i="1"/>
  <c r="L123" i="1"/>
  <c r="M123" i="1" s="1"/>
  <c r="N123" i="1" s="1"/>
  <c r="K124" i="1"/>
  <c r="R189" i="1"/>
  <c r="S189" i="1" s="1"/>
  <c r="T190" i="1"/>
  <c r="U190" i="1"/>
  <c r="P190" i="1"/>
  <c r="C177" i="1"/>
  <c r="J204" i="1"/>
  <c r="A193" i="1" l="1"/>
  <c r="D193" i="1" s="1"/>
  <c r="E193" i="1" s="1"/>
  <c r="F190" i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4" i="1" s="1"/>
  <c r="F191" i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E195" i="1" s="1"/>
  <c r="F192" i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6" i="1" s="1"/>
  <c r="F193" i="1"/>
  <c r="L127" i="1"/>
  <c r="M127" i="1" s="1"/>
  <c r="N127" i="1" s="1"/>
  <c r="K128" i="1"/>
  <c r="J208" i="1"/>
  <c r="P194" i="1"/>
  <c r="R193" i="1"/>
  <c r="S193" i="1" s="1"/>
  <c r="U194" i="1"/>
  <c r="T194" i="1"/>
  <c r="C181" i="1"/>
  <c r="A197" i="1" l="1"/>
  <c r="D197" i="1" s="1"/>
  <c r="E197" i="1" s="1"/>
  <c r="F194" i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8" i="1" s="1"/>
  <c r="F195" i="1"/>
  <c r="L129" i="1"/>
  <c r="M129" i="1" s="1"/>
  <c r="N129" i="1" s="1"/>
  <c r="K130" i="1"/>
  <c r="R195" i="1"/>
  <c r="S195" i="1" s="1"/>
  <c r="U196" i="1"/>
  <c r="T196" i="1"/>
  <c r="J210" i="1"/>
  <c r="P196" i="1"/>
  <c r="C183" i="1"/>
  <c r="A199" i="1" l="1"/>
  <c r="D199" i="1" s="1"/>
  <c r="E199" i="1" s="1"/>
  <c r="F196" i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200" i="1" s="1"/>
  <c r="F197" i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201" i="1" s="1"/>
  <c r="F198" i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202" i="1" s="1"/>
  <c r="F199" i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3" i="1" s="1"/>
  <c r="F200" i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4" i="1" s="1"/>
  <c r="F201" i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5" i="1" s="1"/>
  <c r="F202" i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6" i="1" s="1"/>
  <c r="F203" i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7" i="1" s="1"/>
  <c r="F204" i="1"/>
  <c r="K139" i="1"/>
  <c r="L138" i="1"/>
  <c r="M138" i="1" s="1"/>
  <c r="N138" i="1" s="1"/>
  <c r="R204" i="1"/>
  <c r="U205" i="1"/>
  <c r="T205" i="1"/>
  <c r="C192" i="1"/>
  <c r="P205" i="1"/>
  <c r="J219" i="1"/>
  <c r="S192" i="1" l="1"/>
  <c r="C193" i="1" s="1"/>
  <c r="A208" i="1"/>
  <c r="D208" i="1" s="1"/>
  <c r="E208" i="1" s="1"/>
  <c r="F205" i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9" i="1" s="1"/>
  <c r="F206" i="1"/>
  <c r="L140" i="1"/>
  <c r="M140" i="1" s="1"/>
  <c r="N140" i="1" s="1"/>
  <c r="K141" i="1"/>
  <c r="C194" i="1"/>
  <c r="R206" i="1"/>
  <c r="T207" i="1"/>
  <c r="U207" i="1"/>
  <c r="J221" i="1"/>
  <c r="P207" i="1"/>
  <c r="A210" i="1" l="1"/>
  <c r="D210" i="1" s="1"/>
  <c r="E210" i="1" s="1"/>
  <c r="F207" i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11" i="1" s="1"/>
  <c r="F208" i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12" i="1" s="1"/>
  <c r="F209" i="1"/>
  <c r="L143" i="1"/>
  <c r="M143" i="1" s="1"/>
  <c r="N143" i="1" s="1"/>
  <c r="K144" i="1"/>
  <c r="R209" i="1"/>
  <c r="S209" i="1" s="1"/>
  <c r="U210" i="1"/>
  <c r="T210" i="1"/>
  <c r="J224" i="1"/>
  <c r="P210" i="1"/>
  <c r="C197" i="1"/>
  <c r="S197" i="1" l="1"/>
  <c r="C198" i="1" s="1"/>
  <c r="A213" i="1"/>
  <c r="D213" i="1" s="1"/>
  <c r="E213" i="1" s="1"/>
  <c r="F210" i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4" i="1" s="1"/>
  <c r="F211" i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5" i="1" s="1"/>
  <c r="F212" i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6" i="1" s="1"/>
  <c r="F213" i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E217" i="1" s="1"/>
  <c r="F214" i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8" i="1" s="1"/>
  <c r="F215" i="1"/>
  <c r="K150" i="1"/>
  <c r="L149" i="1"/>
  <c r="M149" i="1" s="1"/>
  <c r="N149" i="1" s="1"/>
  <c r="R215" i="1"/>
  <c r="S215" i="1" s="1"/>
  <c r="U216" i="1"/>
  <c r="T216" i="1"/>
  <c r="J230" i="1"/>
  <c r="P216" i="1"/>
  <c r="C203" i="1"/>
  <c r="A219" i="1" l="1"/>
  <c r="D219" i="1" s="1"/>
  <c r="E219" i="1" s="1"/>
  <c r="F216" i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20" i="1" s="1"/>
  <c r="F217" i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21" i="1" s="1"/>
  <c r="F218" i="1"/>
  <c r="L152" i="1"/>
  <c r="M152" i="1" s="1"/>
  <c r="N152" i="1" s="1"/>
  <c r="K153" i="1"/>
  <c r="J233" i="1"/>
  <c r="P219" i="1"/>
  <c r="C206" i="1"/>
  <c r="R218" i="1"/>
  <c r="S218" i="1" s="1"/>
  <c r="U219" i="1"/>
  <c r="T219" i="1"/>
  <c r="S206" i="1" l="1"/>
  <c r="C207" i="1" s="1"/>
  <c r="A222" i="1"/>
  <c r="D222" i="1" s="1"/>
  <c r="E222" i="1" s="1"/>
  <c r="F219" i="1"/>
  <c r="L153" i="1"/>
  <c r="M153" i="1" s="1"/>
  <c r="N153" i="1" s="1"/>
  <c r="K154" i="1"/>
  <c r="J234" i="1"/>
  <c r="R219" i="1"/>
  <c r="T220" i="1"/>
  <c r="U220" i="1"/>
  <c r="P220" i="1"/>
  <c r="S207" i="1" l="1"/>
  <c r="C208" i="1" s="1"/>
  <c r="A223" i="1"/>
  <c r="D223" i="1" s="1"/>
  <c r="E223" i="1" s="1"/>
  <c r="F220" i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C209" i="1" s="1"/>
  <c r="A224" i="1"/>
  <c r="D224" i="1" s="1"/>
  <c r="E224" i="1" s="1"/>
  <c r="F221" i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5" i="1" s="1"/>
  <c r="F222" i="1"/>
  <c r="L156" i="1"/>
  <c r="M156" i="1" s="1"/>
  <c r="N156" i="1" s="1"/>
  <c r="K157" i="1"/>
  <c r="P223" i="1"/>
  <c r="C210" i="1"/>
  <c r="J237" i="1"/>
  <c r="R222" i="1"/>
  <c r="S222" i="1" s="1"/>
  <c r="U223" i="1"/>
  <c r="T223" i="1"/>
  <c r="A226" i="1" l="1"/>
  <c r="D226" i="1" s="1"/>
  <c r="E226" i="1" s="1"/>
  <c r="F223" i="1"/>
  <c r="L157" i="1"/>
  <c r="M157" i="1" s="1"/>
  <c r="N157" i="1" s="1"/>
  <c r="K158" i="1"/>
  <c r="J238" i="1"/>
  <c r="P224" i="1"/>
  <c r="C211" i="1"/>
  <c r="R223" i="1"/>
  <c r="S223" i="1" s="1"/>
  <c r="U224" i="1"/>
  <c r="T224" i="1"/>
  <c r="A227" i="1" l="1"/>
  <c r="D227" i="1" s="1"/>
  <c r="E227" i="1" s="1"/>
  <c r="F224" i="1"/>
  <c r="L158" i="1"/>
  <c r="M158" i="1" s="1"/>
  <c r="N158" i="1" s="1"/>
  <c r="K159" i="1"/>
  <c r="P225" i="1"/>
  <c r="R224" i="1"/>
  <c r="S224" i="1" s="1"/>
  <c r="U225" i="1"/>
  <c r="T225" i="1"/>
  <c r="C212" i="1"/>
  <c r="J239" i="1"/>
  <c r="S212" i="1" l="1"/>
  <c r="C213" i="1" s="1"/>
  <c r="A228" i="1"/>
  <c r="D228" i="1" s="1"/>
  <c r="E228" i="1" s="1"/>
  <c r="F225" i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9" i="1" s="1"/>
  <c r="F226" i="1"/>
  <c r="K161" i="1"/>
  <c r="L160" i="1"/>
  <c r="M160" i="1" s="1"/>
  <c r="N160" i="1" s="1"/>
  <c r="J241" i="1"/>
  <c r="C214" i="1"/>
  <c r="P227" i="1"/>
  <c r="R226" i="1"/>
  <c r="S226" i="1" s="1"/>
  <c r="U227" i="1"/>
  <c r="T227" i="1"/>
  <c r="A230" i="1" l="1"/>
  <c r="D230" i="1" s="1"/>
  <c r="E230" i="1" s="1"/>
  <c r="F227" i="1"/>
  <c r="L161" i="1"/>
  <c r="M161" i="1" s="1"/>
  <c r="N161" i="1" s="1"/>
  <c r="K162" i="1"/>
  <c r="P228" i="1"/>
  <c r="C215" i="1"/>
  <c r="J242" i="1"/>
  <c r="R227" i="1"/>
  <c r="S227" i="1" s="1"/>
  <c r="U228" i="1"/>
  <c r="T228" i="1"/>
  <c r="A231" i="1" l="1"/>
  <c r="D231" i="1" s="1"/>
  <c r="E231" i="1" s="1"/>
  <c r="F228" i="1"/>
  <c r="K163" i="1"/>
  <c r="L162" i="1"/>
  <c r="M162" i="1" s="1"/>
  <c r="N162" i="1" s="1"/>
  <c r="U229" i="1"/>
  <c r="R228" i="1"/>
  <c r="S228" i="1" s="1"/>
  <c r="T229" i="1"/>
  <c r="J243" i="1"/>
  <c r="C216" i="1"/>
  <c r="P229" i="1"/>
  <c r="A232" i="1" l="1"/>
  <c r="D232" i="1" s="1"/>
  <c r="E232" i="1" s="1"/>
  <c r="F229" i="1"/>
  <c r="L163" i="1"/>
  <c r="M163" i="1" s="1"/>
  <c r="N163" i="1" s="1"/>
  <c r="K164" i="1"/>
  <c r="J244" i="1"/>
  <c r="P230" i="1"/>
  <c r="C217" i="1"/>
  <c r="T230" i="1"/>
  <c r="R229" i="1"/>
  <c r="U230" i="1"/>
  <c r="A233" i="1" l="1"/>
  <c r="D233" i="1" s="1"/>
  <c r="E233" i="1" s="1"/>
  <c r="F230" i="1"/>
  <c r="L164" i="1"/>
  <c r="M164" i="1" s="1"/>
  <c r="N164" i="1" s="1"/>
  <c r="K165" i="1"/>
  <c r="P231" i="1"/>
  <c r="J245" i="1"/>
  <c r="R230" i="1"/>
  <c r="U231" i="1"/>
  <c r="T231" i="1"/>
  <c r="C218" i="1"/>
  <c r="A234" i="1" l="1"/>
  <c r="D234" i="1" s="1"/>
  <c r="E234" i="1" s="1"/>
  <c r="F231" i="1"/>
  <c r="K166" i="1"/>
  <c r="L165" i="1"/>
  <c r="M165" i="1" s="1"/>
  <c r="N165" i="1" s="1"/>
  <c r="U232" i="1"/>
  <c r="R231" i="1"/>
  <c r="S231" i="1" s="1"/>
  <c r="T232" i="1"/>
  <c r="C219" i="1"/>
  <c r="J246" i="1"/>
  <c r="P232" i="1"/>
  <c r="S219" i="1" l="1"/>
  <c r="C220" i="1" s="1"/>
  <c r="A235" i="1"/>
  <c r="D235" i="1" s="1"/>
  <c r="E235" i="1" s="1"/>
  <c r="F232" i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6" i="1" s="1"/>
  <c r="F233" i="1"/>
  <c r="L167" i="1"/>
  <c r="M167" i="1" s="1"/>
  <c r="N167" i="1" s="1"/>
  <c r="K168" i="1"/>
  <c r="P234" i="1"/>
  <c r="C221" i="1"/>
  <c r="J248" i="1"/>
  <c r="T234" i="1"/>
  <c r="R233" i="1"/>
  <c r="S233" i="1" s="1"/>
  <c r="U234" i="1"/>
  <c r="A237" i="1" l="1"/>
  <c r="D237" i="1" s="1"/>
  <c r="E237" i="1" s="1"/>
  <c r="F234" i="1"/>
  <c r="K169" i="1"/>
  <c r="L168" i="1"/>
  <c r="M168" i="1" s="1"/>
  <c r="N168" i="1" s="1"/>
  <c r="J249" i="1"/>
  <c r="T235" i="1"/>
  <c r="R234" i="1"/>
  <c r="U235" i="1"/>
  <c r="C222" i="1"/>
  <c r="P235" i="1"/>
  <c r="A238" i="1" l="1"/>
  <c r="D238" i="1" s="1"/>
  <c r="E238" i="1" s="1"/>
  <c r="F235" i="1"/>
  <c r="L169" i="1"/>
  <c r="M169" i="1" s="1"/>
  <c r="N169" i="1" s="1"/>
  <c r="K170" i="1"/>
  <c r="P236" i="1"/>
  <c r="T236" i="1"/>
  <c r="R235" i="1"/>
  <c r="S235" i="1" s="1"/>
  <c r="U236" i="1"/>
  <c r="C223" i="1"/>
  <c r="J250" i="1"/>
  <c r="A239" i="1" l="1"/>
  <c r="D239" i="1" s="1"/>
  <c r="E239" i="1" s="1"/>
  <c r="F236" i="1"/>
  <c r="K171" i="1"/>
  <c r="L170" i="1"/>
  <c r="M170" i="1" s="1"/>
  <c r="N170" i="1" s="1"/>
  <c r="J251" i="1"/>
  <c r="C224" i="1"/>
  <c r="U237" i="1"/>
  <c r="T237" i="1"/>
  <c r="R236" i="1"/>
  <c r="P237" i="1"/>
  <c r="A240" i="1" l="1"/>
  <c r="D240" i="1" s="1"/>
  <c r="E240" i="1" s="1"/>
  <c r="F237" i="1"/>
  <c r="L171" i="1"/>
  <c r="M171" i="1" s="1"/>
  <c r="N171" i="1" s="1"/>
  <c r="K172" i="1"/>
  <c r="P238" i="1"/>
  <c r="C225" i="1"/>
  <c r="T238" i="1"/>
  <c r="R237" i="1"/>
  <c r="S237" i="1" s="1"/>
  <c r="U238" i="1"/>
  <c r="J252" i="1"/>
  <c r="A241" i="1" l="1"/>
  <c r="D241" i="1" s="1"/>
  <c r="E241" i="1" s="1"/>
  <c r="F238" i="1"/>
  <c r="K173" i="1"/>
  <c r="L172" i="1"/>
  <c r="M172" i="1" s="1"/>
  <c r="N172" i="1" s="1"/>
  <c r="C226" i="1"/>
  <c r="P239" i="1"/>
  <c r="J253" i="1"/>
  <c r="R238" i="1"/>
  <c r="U239" i="1"/>
  <c r="T239" i="1"/>
  <c r="A242" i="1" l="1"/>
  <c r="D242" i="1" s="1"/>
  <c r="E242" i="1" s="1"/>
  <c r="F239" i="1"/>
  <c r="K174" i="1"/>
  <c r="L173" i="1"/>
  <c r="M173" i="1" s="1"/>
  <c r="N173" i="1" s="1"/>
  <c r="J254" i="1"/>
  <c r="P240" i="1"/>
  <c r="T240" i="1"/>
  <c r="R239" i="1"/>
  <c r="S239" i="1" s="1"/>
  <c r="U240" i="1"/>
  <c r="C227" i="1"/>
  <c r="A243" i="1" l="1"/>
  <c r="D243" i="1" s="1"/>
  <c r="E243" i="1" s="1"/>
  <c r="F240" i="1"/>
  <c r="L174" i="1"/>
  <c r="M174" i="1" s="1"/>
  <c r="N174" i="1" s="1"/>
  <c r="K175" i="1"/>
  <c r="J255" i="1"/>
  <c r="R240" i="1"/>
  <c r="S240" i="1" s="1"/>
  <c r="U241" i="1"/>
  <c r="T241" i="1"/>
  <c r="C228" i="1"/>
  <c r="P241" i="1"/>
  <c r="A244" i="1" l="1"/>
  <c r="D244" i="1" s="1"/>
  <c r="E244" i="1" s="1"/>
  <c r="F241" i="1"/>
  <c r="L175" i="1"/>
  <c r="M175" i="1" s="1"/>
  <c r="N175" i="1" s="1"/>
  <c r="K176" i="1"/>
  <c r="P242" i="1"/>
  <c r="T242" i="1"/>
  <c r="R241" i="1"/>
  <c r="S241" i="1" s="1"/>
  <c r="U242" i="1"/>
  <c r="J256" i="1"/>
  <c r="C229" i="1"/>
  <c r="S229" i="1" l="1"/>
  <c r="C230" i="1" s="1"/>
  <c r="A245" i="1"/>
  <c r="D245" i="1" s="1"/>
  <c r="E245" i="1" s="1"/>
  <c r="F242" i="1"/>
  <c r="K177" i="1"/>
  <c r="L176" i="1"/>
  <c r="M176" i="1" s="1"/>
  <c r="N176" i="1" s="1"/>
  <c r="J257" i="1"/>
  <c r="P243" i="1"/>
  <c r="U243" i="1"/>
  <c r="R242" i="1"/>
  <c r="S242" i="1" s="1"/>
  <c r="T243" i="1"/>
  <c r="S230" i="1" l="1"/>
  <c r="C231" i="1" s="1"/>
  <c r="A246" i="1"/>
  <c r="D246" i="1" s="1"/>
  <c r="E246" i="1" s="1"/>
  <c r="F243" i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7" i="1" s="1"/>
  <c r="F244" i="1"/>
  <c r="L178" i="1"/>
  <c r="M178" i="1" s="1"/>
  <c r="N178" i="1" s="1"/>
  <c r="K179" i="1"/>
  <c r="P245" i="1"/>
  <c r="C232" i="1"/>
  <c r="J259" i="1"/>
  <c r="U245" i="1"/>
  <c r="T245" i="1"/>
  <c r="R244" i="1"/>
  <c r="S244" i="1" s="1"/>
  <c r="A248" i="1" l="1"/>
  <c r="D248" i="1" s="1"/>
  <c r="E248" i="1" s="1"/>
  <c r="F245" i="1"/>
  <c r="L179" i="1"/>
  <c r="M179" i="1" s="1"/>
  <c r="N179" i="1" s="1"/>
  <c r="K180" i="1"/>
  <c r="J260" i="1"/>
  <c r="P246" i="1"/>
  <c r="C233" i="1"/>
  <c r="T246" i="1"/>
  <c r="R245" i="1"/>
  <c r="S245" i="1" s="1"/>
  <c r="U246" i="1"/>
  <c r="A249" i="1" l="1"/>
  <c r="D249" i="1" s="1"/>
  <c r="E249" i="1" s="1"/>
  <c r="F246" i="1"/>
  <c r="L180" i="1"/>
  <c r="M180" i="1" s="1"/>
  <c r="N180" i="1" s="1"/>
  <c r="K181" i="1"/>
  <c r="P247" i="1"/>
  <c r="J261" i="1"/>
  <c r="C234" i="1"/>
  <c r="T247" i="1"/>
  <c r="R246" i="1"/>
  <c r="S246" i="1" s="1"/>
  <c r="U247" i="1"/>
  <c r="S234" i="1" l="1"/>
  <c r="C235" i="1" s="1"/>
  <c r="A250" i="1"/>
  <c r="D250" i="1" s="1"/>
  <c r="E250" i="1" s="1"/>
  <c r="F247" i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51" i="1" s="1"/>
  <c r="F248" i="1"/>
  <c r="K183" i="1"/>
  <c r="L182" i="1"/>
  <c r="M182" i="1" s="1"/>
  <c r="N182" i="1" s="1"/>
  <c r="C236" i="1"/>
  <c r="P249" i="1"/>
  <c r="J263" i="1"/>
  <c r="R248" i="1"/>
  <c r="U249" i="1"/>
  <c r="T249" i="1"/>
  <c r="S236" i="1" l="1"/>
  <c r="C237" i="1" s="1"/>
  <c r="A252" i="1"/>
  <c r="D252" i="1" s="1"/>
  <c r="E252" i="1" s="1"/>
  <c r="F249" i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3" i="1" s="1"/>
  <c r="F250" i="1"/>
  <c r="L184" i="1"/>
  <c r="M184" i="1" s="1"/>
  <c r="N184" i="1" s="1"/>
  <c r="K185" i="1"/>
  <c r="T251" i="1"/>
  <c r="R250" i="1"/>
  <c r="S250" i="1" s="1"/>
  <c r="U251" i="1"/>
  <c r="J265" i="1"/>
  <c r="C238" i="1"/>
  <c r="P251" i="1"/>
  <c r="S238" i="1" l="1"/>
  <c r="C239" i="1" s="1"/>
  <c r="A254" i="1"/>
  <c r="D254" i="1" s="1"/>
  <c r="E254" i="1" s="1"/>
  <c r="F251" i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5" i="1" s="1"/>
  <c r="F252" i="1"/>
  <c r="L186" i="1"/>
  <c r="M186" i="1" s="1"/>
  <c r="N186" i="1" s="1"/>
  <c r="K187" i="1"/>
  <c r="P253" i="1"/>
  <c r="U253" i="1"/>
  <c r="R252" i="1"/>
  <c r="T253" i="1"/>
  <c r="J267" i="1"/>
  <c r="C240" i="1"/>
  <c r="A256" i="1" l="1"/>
  <c r="D256" i="1" s="1"/>
  <c r="E256" i="1" s="1"/>
  <c r="F253" i="1"/>
  <c r="L187" i="1"/>
  <c r="M187" i="1" s="1"/>
  <c r="N187" i="1" s="1"/>
  <c r="K188" i="1"/>
  <c r="C241" i="1"/>
  <c r="P254" i="1"/>
  <c r="J268" i="1"/>
  <c r="T254" i="1"/>
  <c r="R253" i="1"/>
  <c r="S253" i="1" s="1"/>
  <c r="U254" i="1"/>
  <c r="A257" i="1" l="1"/>
  <c r="D257" i="1" s="1"/>
  <c r="E257" i="1" s="1"/>
  <c r="F254" i="1"/>
  <c r="K189" i="1"/>
  <c r="L188" i="1"/>
  <c r="M188" i="1" s="1"/>
  <c r="N188" i="1" s="1"/>
  <c r="P255" i="1"/>
  <c r="U255" i="1"/>
  <c r="R254" i="1"/>
  <c r="S254" i="1" s="1"/>
  <c r="T255" i="1"/>
  <c r="J269" i="1"/>
  <c r="C242" i="1"/>
  <c r="A258" i="1" l="1"/>
  <c r="D258" i="1" s="1"/>
  <c r="E258" i="1" s="1"/>
  <c r="F255" i="1"/>
  <c r="K190" i="1"/>
  <c r="L189" i="1"/>
  <c r="M189" i="1" s="1"/>
  <c r="N189" i="1" s="1"/>
  <c r="R255" i="1"/>
  <c r="S255" i="1" s="1"/>
  <c r="U256" i="1"/>
  <c r="T256" i="1"/>
  <c r="J270" i="1"/>
  <c r="C243" i="1"/>
  <c r="P256" i="1"/>
  <c r="A259" i="1" l="1"/>
  <c r="D259" i="1" s="1"/>
  <c r="E259" i="1" s="1"/>
  <c r="F256" i="1"/>
  <c r="L190" i="1"/>
  <c r="M190" i="1" s="1"/>
  <c r="N190" i="1" s="1"/>
  <c r="K191" i="1"/>
  <c r="U257" i="1"/>
  <c r="R256" i="1"/>
  <c r="S256" i="1" s="1"/>
  <c r="T257" i="1"/>
  <c r="J271" i="1"/>
  <c r="P257" i="1"/>
  <c r="C244" i="1"/>
  <c r="A260" i="1" l="1"/>
  <c r="D260" i="1" s="1"/>
  <c r="E260" i="1" s="1"/>
  <c r="F257" i="1"/>
  <c r="K192" i="1"/>
  <c r="L191" i="1"/>
  <c r="M191" i="1" s="1"/>
  <c r="N191" i="1" s="1"/>
  <c r="R257" i="1"/>
  <c r="U258" i="1"/>
  <c r="T258" i="1"/>
  <c r="J272" i="1"/>
  <c r="C245" i="1"/>
  <c r="P258" i="1"/>
  <c r="A261" i="1" l="1"/>
  <c r="D261" i="1" s="1"/>
  <c r="E261" i="1" s="1"/>
  <c r="F258" i="1"/>
  <c r="K193" i="1"/>
  <c r="L192" i="1"/>
  <c r="M192" i="1" s="1"/>
  <c r="N192" i="1" s="1"/>
  <c r="P259" i="1"/>
  <c r="C246" i="1"/>
  <c r="U259" i="1"/>
  <c r="T259" i="1"/>
  <c r="R258" i="1"/>
  <c r="S258" i="1" s="1"/>
  <c r="J273" i="1"/>
  <c r="A262" i="1" l="1"/>
  <c r="D262" i="1" s="1"/>
  <c r="E262" i="1" s="1"/>
  <c r="F259" i="1"/>
  <c r="K194" i="1"/>
  <c r="L193" i="1"/>
  <c r="M193" i="1" s="1"/>
  <c r="N193" i="1" s="1"/>
  <c r="J274" i="1"/>
  <c r="C247" i="1"/>
  <c r="P260" i="1"/>
  <c r="T260" i="1"/>
  <c r="R259" i="1"/>
  <c r="S259" i="1" s="1"/>
  <c r="U260" i="1"/>
  <c r="S247" i="1" l="1"/>
  <c r="C248" i="1" s="1"/>
  <c r="A263" i="1"/>
  <c r="D263" i="1" s="1"/>
  <c r="E263" i="1" s="1"/>
  <c r="F260" i="1"/>
  <c r="L194" i="1"/>
  <c r="M194" i="1" s="1"/>
  <c r="N194" i="1" s="1"/>
  <c r="K195" i="1"/>
  <c r="P261" i="1"/>
  <c r="J275" i="1"/>
  <c r="U261" i="1"/>
  <c r="R260" i="1"/>
  <c r="T261" i="1"/>
  <c r="S248" i="1" l="1"/>
  <c r="C249" i="1" s="1"/>
  <c r="A264" i="1"/>
  <c r="D264" i="1" s="1"/>
  <c r="E264" i="1" s="1"/>
  <c r="F261" i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5" i="1" s="1"/>
  <c r="F262" i="1"/>
  <c r="L196" i="1"/>
  <c r="M196" i="1" s="1"/>
  <c r="N196" i="1" s="1"/>
  <c r="K197" i="1"/>
  <c r="T263" i="1"/>
  <c r="R262" i="1"/>
  <c r="S262" i="1" s="1"/>
  <c r="U263" i="1"/>
  <c r="C250" i="1"/>
  <c r="J277" i="1"/>
  <c r="P263" i="1"/>
  <c r="A266" i="1" l="1"/>
  <c r="D266" i="1" s="1"/>
  <c r="E266" i="1" s="1"/>
  <c r="F263" i="1"/>
  <c r="K198" i="1"/>
  <c r="L197" i="1"/>
  <c r="M197" i="1" s="1"/>
  <c r="N197" i="1" s="1"/>
  <c r="U264" i="1"/>
  <c r="R263" i="1"/>
  <c r="S263" i="1" s="1"/>
  <c r="T264" i="1"/>
  <c r="J278" i="1"/>
  <c r="C251" i="1"/>
  <c r="P264" i="1"/>
  <c r="A267" i="1" l="1"/>
  <c r="D267" i="1" s="1"/>
  <c r="E267" i="1" s="1"/>
  <c r="F264" i="1"/>
  <c r="L198" i="1"/>
  <c r="M198" i="1" s="1"/>
  <c r="N198" i="1" s="1"/>
  <c r="K199" i="1"/>
  <c r="J279" i="1"/>
  <c r="U265" i="1"/>
  <c r="R264" i="1"/>
  <c r="S264" i="1" s="1"/>
  <c r="T265" i="1"/>
  <c r="P265" i="1"/>
  <c r="C252" i="1"/>
  <c r="S252" i="1" l="1"/>
  <c r="C253" i="1" s="1"/>
  <c r="A268" i="1"/>
  <c r="D268" i="1" s="1"/>
  <c r="E268" i="1" s="1"/>
  <c r="F265" i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9" i="1" s="1"/>
  <c r="F266" i="1"/>
  <c r="L200" i="1"/>
  <c r="M200" i="1" s="1"/>
  <c r="N200" i="1" s="1"/>
  <c r="K201" i="1"/>
  <c r="J281" i="1"/>
  <c r="P267" i="1"/>
  <c r="U267" i="1"/>
  <c r="R266" i="1"/>
  <c r="S266" i="1" s="1"/>
  <c r="T267" i="1"/>
  <c r="C254" i="1"/>
  <c r="A270" i="1" l="1"/>
  <c r="D270" i="1" s="1"/>
  <c r="E270" i="1" s="1"/>
  <c r="F267" i="1"/>
  <c r="L201" i="1"/>
  <c r="M201" i="1" s="1"/>
  <c r="N201" i="1" s="1"/>
  <c r="K202" i="1"/>
  <c r="C255" i="1"/>
  <c r="T268" i="1"/>
  <c r="R267" i="1"/>
  <c r="U268" i="1"/>
  <c r="P268" i="1"/>
  <c r="J282" i="1"/>
  <c r="A271" i="1" l="1"/>
  <c r="D271" i="1" s="1"/>
  <c r="E271" i="1" s="1"/>
  <c r="F268" i="1"/>
  <c r="K203" i="1"/>
  <c r="L202" i="1"/>
  <c r="M202" i="1" s="1"/>
  <c r="N202" i="1" s="1"/>
  <c r="J283" i="1"/>
  <c r="P269" i="1"/>
  <c r="C256" i="1"/>
  <c r="U269" i="1"/>
  <c r="T269" i="1"/>
  <c r="R268" i="1"/>
  <c r="S268" i="1" s="1"/>
  <c r="A272" i="1" l="1"/>
  <c r="D272" i="1" s="1"/>
  <c r="E272" i="1" s="1"/>
  <c r="F269" i="1"/>
  <c r="K204" i="1"/>
  <c r="L203" i="1"/>
  <c r="M203" i="1" s="1"/>
  <c r="N203" i="1" s="1"/>
  <c r="P270" i="1"/>
  <c r="U270" i="1"/>
  <c r="R269" i="1"/>
  <c r="T270" i="1"/>
  <c r="J284" i="1"/>
  <c r="C257" i="1"/>
  <c r="S257" i="1" l="1"/>
  <c r="C258" i="1" s="1"/>
  <c r="A273" i="1"/>
  <c r="D273" i="1" s="1"/>
  <c r="E273" i="1" s="1"/>
  <c r="F270" i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4" i="1" s="1"/>
  <c r="F271" i="1"/>
  <c r="L205" i="1"/>
  <c r="M205" i="1" s="1"/>
  <c r="N205" i="1" s="1"/>
  <c r="K206" i="1"/>
  <c r="U272" i="1"/>
  <c r="R271" i="1"/>
  <c r="S271" i="1" s="1"/>
  <c r="T272" i="1"/>
  <c r="C259" i="1"/>
  <c r="P272" i="1"/>
  <c r="J286" i="1"/>
  <c r="A275" i="1" l="1"/>
  <c r="D275" i="1" s="1"/>
  <c r="E275" i="1" s="1"/>
  <c r="F272" i="1"/>
  <c r="L206" i="1"/>
  <c r="M206" i="1" s="1"/>
  <c r="N206" i="1" s="1"/>
  <c r="K207" i="1"/>
  <c r="C260" i="1"/>
  <c r="J287" i="1"/>
  <c r="P273" i="1"/>
  <c r="U273" i="1"/>
  <c r="R272" i="1"/>
  <c r="S272" i="1" s="1"/>
  <c r="T273" i="1"/>
  <c r="S260" i="1" l="1"/>
  <c r="C261" i="1" s="1"/>
  <c r="A276" i="1"/>
  <c r="D276" i="1" s="1"/>
  <c r="E276" i="1" s="1"/>
  <c r="F273" i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7" i="1" s="1"/>
  <c r="F274" i="1"/>
  <c r="K209" i="1"/>
  <c r="L208" i="1"/>
  <c r="M208" i="1" s="1"/>
  <c r="N208" i="1" s="1"/>
  <c r="J289" i="1"/>
  <c r="P275" i="1"/>
  <c r="C262" i="1"/>
  <c r="T275" i="1"/>
  <c r="U275" i="1"/>
  <c r="R274" i="1"/>
  <c r="A278" i="1" l="1"/>
  <c r="D278" i="1" s="1"/>
  <c r="E278" i="1" s="1"/>
  <c r="F275" i="1"/>
  <c r="L209" i="1"/>
  <c r="M209" i="1" s="1"/>
  <c r="N209" i="1" s="1"/>
  <c r="K210" i="1"/>
  <c r="U276" i="1"/>
  <c r="R275" i="1"/>
  <c r="S275" i="1" s="1"/>
  <c r="T276" i="1"/>
  <c r="J290" i="1"/>
  <c r="P276" i="1"/>
  <c r="C263" i="1"/>
  <c r="A279" i="1" l="1"/>
  <c r="D279" i="1" s="1"/>
  <c r="E279" i="1" s="1"/>
  <c r="F276" i="1"/>
  <c r="K211" i="1"/>
  <c r="L210" i="1"/>
  <c r="M210" i="1" s="1"/>
  <c r="N210" i="1" s="1"/>
  <c r="J291" i="1"/>
  <c r="C264" i="1"/>
  <c r="P277" i="1"/>
  <c r="T277" i="1"/>
  <c r="U277" i="1"/>
  <c r="R276" i="1"/>
  <c r="S276" i="1" s="1"/>
  <c r="A280" i="1" l="1"/>
  <c r="D280" i="1" s="1"/>
  <c r="E280" i="1" s="1"/>
  <c r="F277" i="1"/>
  <c r="L211" i="1"/>
  <c r="M211" i="1" s="1"/>
  <c r="N211" i="1" s="1"/>
  <c r="K212" i="1"/>
  <c r="P278" i="1"/>
  <c r="J292" i="1"/>
  <c r="U278" i="1"/>
  <c r="R277" i="1"/>
  <c r="S277" i="1" s="1"/>
  <c r="T278" i="1"/>
  <c r="C265" i="1"/>
  <c r="S265" i="1" l="1"/>
  <c r="C266" i="1" s="1"/>
  <c r="A281" i="1"/>
  <c r="D281" i="1" s="1"/>
  <c r="E281" i="1" s="1"/>
  <c r="F278" i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82" i="1" s="1"/>
  <c r="F279" i="1"/>
  <c r="K214" i="1"/>
  <c r="L213" i="1"/>
  <c r="M213" i="1" s="1"/>
  <c r="N213" i="1" s="1"/>
  <c r="U280" i="1"/>
  <c r="T280" i="1"/>
  <c r="R279" i="1"/>
  <c r="S279" i="1" s="1"/>
  <c r="J294" i="1"/>
  <c r="P280" i="1"/>
  <c r="C267" i="1"/>
  <c r="S267" i="1" l="1"/>
  <c r="C268" i="1" s="1"/>
  <c r="A283" i="1"/>
  <c r="D283" i="1" s="1"/>
  <c r="E283" i="1" s="1"/>
  <c r="F280" i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4" i="1" s="1"/>
  <c r="F281" i="1"/>
  <c r="K216" i="1"/>
  <c r="L215" i="1"/>
  <c r="M215" i="1" s="1"/>
  <c r="N215" i="1" s="1"/>
  <c r="U282" i="1"/>
  <c r="T282" i="1"/>
  <c r="R281" i="1"/>
  <c r="S281" i="1" s="1"/>
  <c r="P282" i="1"/>
  <c r="J296" i="1"/>
  <c r="C269" i="1"/>
  <c r="S269" i="1" l="1"/>
  <c r="C270" i="1" s="1"/>
  <c r="A285" i="1"/>
  <c r="D285" i="1" s="1"/>
  <c r="E285" i="1" s="1"/>
  <c r="F282" i="1"/>
  <c r="K217" i="1"/>
  <c r="L216" i="1"/>
  <c r="M216" i="1" s="1"/>
  <c r="N216" i="1" s="1"/>
  <c r="J297" i="1"/>
  <c r="P283" i="1"/>
  <c r="T283" i="1"/>
  <c r="R282" i="1"/>
  <c r="S282" i="1" s="1"/>
  <c r="U283" i="1"/>
  <c r="S270" i="1" l="1"/>
  <c r="C271" i="1" s="1"/>
  <c r="A286" i="1"/>
  <c r="D286" i="1" s="1"/>
  <c r="E286" i="1" s="1"/>
  <c r="F283" i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7" i="1" s="1"/>
  <c r="F284" i="1"/>
  <c r="L218" i="1"/>
  <c r="M218" i="1" s="1"/>
  <c r="N218" i="1" s="1"/>
  <c r="K219" i="1"/>
  <c r="T285" i="1"/>
  <c r="R284" i="1"/>
  <c r="S284" i="1" s="1"/>
  <c r="U285" i="1"/>
  <c r="J299" i="1"/>
  <c r="C272" i="1"/>
  <c r="P285" i="1"/>
  <c r="A288" i="1" l="1"/>
  <c r="D288" i="1" s="1"/>
  <c r="E288" i="1" s="1"/>
  <c r="F285" i="1"/>
  <c r="L219" i="1"/>
  <c r="M219" i="1" s="1"/>
  <c r="N219" i="1" s="1"/>
  <c r="K220" i="1"/>
  <c r="T286" i="1"/>
  <c r="R285" i="1"/>
  <c r="S285" i="1" s="1"/>
  <c r="U286" i="1"/>
  <c r="P286" i="1"/>
  <c r="C273" i="1"/>
  <c r="J300" i="1"/>
  <c r="A289" i="1" l="1"/>
  <c r="D289" i="1" s="1"/>
  <c r="E289" i="1" s="1"/>
  <c r="F286" i="1"/>
  <c r="K221" i="1"/>
  <c r="L220" i="1"/>
  <c r="M220" i="1" s="1"/>
  <c r="N220" i="1" s="1"/>
  <c r="T287" i="1"/>
  <c r="R286" i="1"/>
  <c r="S286" i="1" s="1"/>
  <c r="U287" i="1"/>
  <c r="C274" i="1"/>
  <c r="J301" i="1"/>
  <c r="P287" i="1"/>
  <c r="S274" i="1" l="1"/>
  <c r="C275" i="1" s="1"/>
  <c r="A290" i="1"/>
  <c r="D290" i="1" s="1"/>
  <c r="E290" i="1" s="1"/>
  <c r="F287" i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91" i="1" s="1"/>
  <c r="F288" i="1"/>
  <c r="K223" i="1"/>
  <c r="L222" i="1"/>
  <c r="M222" i="1" s="1"/>
  <c r="N222" i="1" s="1"/>
  <c r="J303" i="1"/>
  <c r="C276" i="1"/>
  <c r="P289" i="1"/>
  <c r="T289" i="1"/>
  <c r="R288" i="1"/>
  <c r="U289" i="1"/>
  <c r="A292" i="1" l="1"/>
  <c r="D292" i="1" s="1"/>
  <c r="E292" i="1" s="1"/>
  <c r="F289" i="1"/>
  <c r="L223" i="1"/>
  <c r="M223" i="1" s="1"/>
  <c r="N223" i="1" s="1"/>
  <c r="K224" i="1"/>
  <c r="U290" i="1"/>
  <c r="R289" i="1"/>
  <c r="T290" i="1"/>
  <c r="P290" i="1"/>
  <c r="J304" i="1"/>
  <c r="C277" i="1"/>
  <c r="A293" i="1" l="1"/>
  <c r="D293" i="1" s="1"/>
  <c r="E293" i="1" s="1"/>
  <c r="F290" i="1"/>
  <c r="L224" i="1"/>
  <c r="M224" i="1" s="1"/>
  <c r="N224" i="1" s="1"/>
  <c r="K225" i="1"/>
  <c r="T291" i="1"/>
  <c r="R290" i="1"/>
  <c r="U291" i="1"/>
  <c r="C278" i="1"/>
  <c r="J305" i="1"/>
  <c r="P291" i="1"/>
  <c r="S278" i="1" l="1"/>
  <c r="C279" i="1" s="1"/>
  <c r="A294" i="1"/>
  <c r="D294" i="1" s="1"/>
  <c r="E294" i="1" s="1"/>
  <c r="F291" i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5" i="1" s="1"/>
  <c r="F292" i="1"/>
  <c r="L226" i="1"/>
  <c r="M226" i="1" s="1"/>
  <c r="N226" i="1" s="1"/>
  <c r="K227" i="1"/>
  <c r="P293" i="1"/>
  <c r="J307" i="1"/>
  <c r="U293" i="1"/>
  <c r="R292" i="1"/>
  <c r="S292" i="1" s="1"/>
  <c r="T293" i="1"/>
  <c r="C280" i="1"/>
  <c r="S280" i="1" l="1"/>
  <c r="C281" i="1" s="1"/>
  <c r="A296" i="1"/>
  <c r="D296" i="1" s="1"/>
  <c r="E296" i="1" s="1"/>
  <c r="F293" i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7" i="1" s="1"/>
  <c r="F294" i="1"/>
  <c r="L228" i="1"/>
  <c r="M228" i="1" s="1"/>
  <c r="N228" i="1" s="1"/>
  <c r="K229" i="1"/>
  <c r="P295" i="1"/>
  <c r="J309" i="1"/>
  <c r="R294" i="1"/>
  <c r="S294" i="1" s="1"/>
  <c r="U295" i="1"/>
  <c r="T295" i="1"/>
  <c r="C282" i="1"/>
  <c r="A298" i="1" l="1"/>
  <c r="D298" i="1" s="1"/>
  <c r="E298" i="1" s="1"/>
  <c r="F295" i="1"/>
  <c r="K230" i="1"/>
  <c r="L229" i="1"/>
  <c r="M229" i="1" s="1"/>
  <c r="N229" i="1" s="1"/>
  <c r="R295" i="1"/>
  <c r="S295" i="1" s="1"/>
  <c r="T296" i="1"/>
  <c r="U296" i="1"/>
  <c r="C283" i="1"/>
  <c r="J310" i="1"/>
  <c r="P296" i="1"/>
  <c r="A299" i="1" l="1"/>
  <c r="D299" i="1" s="1"/>
  <c r="E299" i="1" s="1"/>
  <c r="F296" i="1"/>
  <c r="L230" i="1"/>
  <c r="M230" i="1" s="1"/>
  <c r="N230" i="1" s="1"/>
  <c r="K231" i="1"/>
  <c r="R296" i="1"/>
  <c r="U297" i="1"/>
  <c r="T297" i="1"/>
  <c r="J311" i="1"/>
  <c r="C284" i="1"/>
  <c r="P297" i="1"/>
  <c r="A300" i="1" l="1"/>
  <c r="D300" i="1" s="1"/>
  <c r="E300" i="1" s="1"/>
  <c r="F297" i="1"/>
  <c r="L231" i="1"/>
  <c r="M231" i="1" s="1"/>
  <c r="N231" i="1" s="1"/>
  <c r="K232" i="1"/>
  <c r="R297" i="1"/>
  <c r="S297" i="1" s="1"/>
  <c r="U298" i="1"/>
  <c r="T298" i="1"/>
  <c r="P298" i="1"/>
  <c r="C285" i="1"/>
  <c r="J312" i="1"/>
  <c r="A301" i="1" l="1"/>
  <c r="D301" i="1" s="1"/>
  <c r="E301" i="1" s="1"/>
  <c r="F298" i="1"/>
  <c r="L232" i="1"/>
  <c r="M232" i="1" s="1"/>
  <c r="N232" i="1" s="1"/>
  <c r="K233" i="1"/>
  <c r="J313" i="1"/>
  <c r="C286" i="1"/>
  <c r="P299" i="1"/>
  <c r="R298" i="1"/>
  <c r="U299" i="1"/>
  <c r="T299" i="1"/>
  <c r="A302" i="1" l="1"/>
  <c r="D302" i="1" s="1"/>
  <c r="E302" i="1" s="1"/>
  <c r="F299" i="1"/>
  <c r="L233" i="1"/>
  <c r="M233" i="1" s="1"/>
  <c r="N233" i="1" s="1"/>
  <c r="K234" i="1"/>
  <c r="P300" i="1"/>
  <c r="J314" i="1"/>
  <c r="R299" i="1"/>
  <c r="S299" i="1" s="1"/>
  <c r="U300" i="1"/>
  <c r="T300" i="1"/>
  <c r="C287" i="1"/>
  <c r="A303" i="1" l="1"/>
  <c r="D303" i="1" s="1"/>
  <c r="E303" i="1" s="1"/>
  <c r="F300" i="1"/>
  <c r="L234" i="1"/>
  <c r="M234" i="1" s="1"/>
  <c r="N234" i="1" s="1"/>
  <c r="K235" i="1"/>
  <c r="J315" i="1"/>
  <c r="R300" i="1"/>
  <c r="S300" i="1" s="1"/>
  <c r="T301" i="1"/>
  <c r="U301" i="1"/>
  <c r="C288" i="1"/>
  <c r="P301" i="1"/>
  <c r="S288" i="1" l="1"/>
  <c r="C289" i="1" s="1"/>
  <c r="A304" i="1"/>
  <c r="D304" i="1" s="1"/>
  <c r="E304" i="1" s="1"/>
  <c r="F301" i="1"/>
  <c r="L235" i="1"/>
  <c r="M235" i="1" s="1"/>
  <c r="N235" i="1" s="1"/>
  <c r="K236" i="1"/>
  <c r="R301" i="1"/>
  <c r="S301" i="1" s="1"/>
  <c r="U302" i="1"/>
  <c r="T302" i="1"/>
  <c r="J316" i="1"/>
  <c r="P302" i="1"/>
  <c r="S289" i="1" l="1"/>
  <c r="C290" i="1" s="1"/>
  <c r="A305" i="1"/>
  <c r="D305" i="1" s="1"/>
  <c r="E305" i="1" s="1"/>
  <c r="F302" i="1"/>
  <c r="L236" i="1"/>
  <c r="M236" i="1" s="1"/>
  <c r="N236" i="1" s="1"/>
  <c r="K237" i="1"/>
  <c r="J317" i="1"/>
  <c r="P303" i="1"/>
  <c r="R302" i="1"/>
  <c r="T303" i="1"/>
  <c r="U303" i="1"/>
  <c r="S290" i="1" l="1"/>
  <c r="C291" i="1" s="1"/>
  <c r="A306" i="1"/>
  <c r="D306" i="1" s="1"/>
  <c r="E306" i="1" s="1"/>
  <c r="F303" i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7" i="1" s="1"/>
  <c r="F304" i="1"/>
  <c r="L238" i="1"/>
  <c r="M238" i="1" s="1"/>
  <c r="N238" i="1" s="1"/>
  <c r="K239" i="1"/>
  <c r="J319" i="1"/>
  <c r="R304" i="1"/>
  <c r="S304" i="1" s="1"/>
  <c r="T305" i="1"/>
  <c r="U305" i="1"/>
  <c r="C292" i="1"/>
  <c r="P305" i="1"/>
  <c r="A308" i="1" l="1"/>
  <c r="D308" i="1" s="1"/>
  <c r="E308" i="1" s="1"/>
  <c r="F305" i="1"/>
  <c r="K240" i="1"/>
  <c r="L239" i="1"/>
  <c r="M239" i="1" s="1"/>
  <c r="N239" i="1" s="1"/>
  <c r="R305" i="1"/>
  <c r="S305" i="1" s="1"/>
  <c r="U306" i="1"/>
  <c r="T306" i="1"/>
  <c r="P306" i="1"/>
  <c r="J320" i="1"/>
  <c r="C293" i="1"/>
  <c r="S293" i="1" l="1"/>
  <c r="C294" i="1" s="1"/>
  <c r="A309" i="1"/>
  <c r="D309" i="1" s="1"/>
  <c r="E309" i="1" s="1"/>
  <c r="F306" i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10" i="1" s="1"/>
  <c r="F307" i="1"/>
  <c r="K242" i="1"/>
  <c r="L241" i="1"/>
  <c r="M241" i="1" s="1"/>
  <c r="N241" i="1" s="1"/>
  <c r="C295" i="1"/>
  <c r="R307" i="1"/>
  <c r="S307" i="1" s="1"/>
  <c r="U308" i="1"/>
  <c r="T308" i="1"/>
  <c r="P308" i="1"/>
  <c r="J322" i="1"/>
  <c r="A311" i="1" l="1"/>
  <c r="D311" i="1" s="1"/>
  <c r="E311" i="1" s="1"/>
  <c r="F308" i="1"/>
  <c r="K243" i="1"/>
  <c r="L242" i="1"/>
  <c r="M242" i="1" s="1"/>
  <c r="N242" i="1" s="1"/>
  <c r="P309" i="1"/>
  <c r="C296" i="1"/>
  <c r="J323" i="1"/>
  <c r="R308" i="1"/>
  <c r="S308" i="1" s="1"/>
  <c r="U309" i="1"/>
  <c r="T309" i="1"/>
  <c r="S296" i="1" l="1"/>
  <c r="C297" i="1" s="1"/>
  <c r="A312" i="1"/>
  <c r="D312" i="1" s="1"/>
  <c r="E312" i="1" s="1"/>
  <c r="F309" i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3" i="1" s="1"/>
  <c r="F310" i="1"/>
  <c r="L244" i="1"/>
  <c r="M244" i="1" s="1"/>
  <c r="N244" i="1" s="1"/>
  <c r="K245" i="1"/>
  <c r="C298" i="1"/>
  <c r="R310" i="1"/>
  <c r="U311" i="1"/>
  <c r="T311" i="1"/>
  <c r="J325" i="1"/>
  <c r="P311" i="1"/>
  <c r="S298" i="1" l="1"/>
  <c r="C299" i="1" s="1"/>
  <c r="A314" i="1"/>
  <c r="D314" i="1" s="1"/>
  <c r="E314" i="1" s="1"/>
  <c r="F311" i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5" i="1" s="1"/>
  <c r="F312" i="1"/>
  <c r="K247" i="1"/>
  <c r="L246" i="1"/>
  <c r="M246" i="1" s="1"/>
  <c r="N246" i="1" s="1"/>
  <c r="P313" i="1"/>
  <c r="C300" i="1"/>
  <c r="J327" i="1"/>
  <c r="R312" i="1"/>
  <c r="U313" i="1"/>
  <c r="T313" i="1"/>
  <c r="A316" i="1" l="1"/>
  <c r="D316" i="1" s="1"/>
  <c r="E316" i="1" s="1"/>
  <c r="F313" i="1"/>
  <c r="L247" i="1"/>
  <c r="M247" i="1" s="1"/>
  <c r="N247" i="1" s="1"/>
  <c r="K248" i="1"/>
  <c r="J328" i="1"/>
  <c r="P314" i="1"/>
  <c r="R313" i="1"/>
  <c r="S313" i="1" s="1"/>
  <c r="U314" i="1"/>
  <c r="T314" i="1"/>
  <c r="C301" i="1"/>
  <c r="A317" i="1" l="1"/>
  <c r="D317" i="1" s="1"/>
  <c r="E317" i="1" s="1"/>
  <c r="F314" i="1"/>
  <c r="L248" i="1"/>
  <c r="M248" i="1" s="1"/>
  <c r="N248" i="1" s="1"/>
  <c r="K249" i="1"/>
  <c r="R314" i="1"/>
  <c r="S314" i="1" s="1"/>
  <c r="U315" i="1"/>
  <c r="T315" i="1"/>
  <c r="C302" i="1"/>
  <c r="P315" i="1"/>
  <c r="J329" i="1"/>
  <c r="S302" i="1" l="1"/>
  <c r="C303" i="1" s="1"/>
  <c r="A318" i="1"/>
  <c r="D318" i="1" s="1"/>
  <c r="E318" i="1" s="1"/>
  <c r="F315" i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9" i="1" s="1"/>
  <c r="F316" i="1"/>
  <c r="L250" i="1"/>
  <c r="M250" i="1" s="1"/>
  <c r="N250" i="1" s="1"/>
  <c r="K251" i="1"/>
  <c r="R316" i="1"/>
  <c r="S316" i="1" s="1"/>
  <c r="U317" i="1"/>
  <c r="T317" i="1"/>
  <c r="J331" i="1"/>
  <c r="P317" i="1"/>
  <c r="C304" i="1"/>
  <c r="A320" i="1" l="1"/>
  <c r="D320" i="1" s="1"/>
  <c r="E320" i="1" s="1"/>
  <c r="F317" i="1"/>
  <c r="L251" i="1"/>
  <c r="M251" i="1" s="1"/>
  <c r="N251" i="1" s="1"/>
  <c r="K252" i="1"/>
  <c r="C305" i="1"/>
  <c r="P318" i="1"/>
  <c r="R317" i="1"/>
  <c r="S317" i="1" s="1"/>
  <c r="U318" i="1"/>
  <c r="T318" i="1"/>
  <c r="J332" i="1"/>
  <c r="A321" i="1" l="1"/>
  <c r="D321" i="1" s="1"/>
  <c r="E321" i="1" s="1"/>
  <c r="F318" i="1"/>
  <c r="K253" i="1"/>
  <c r="L252" i="1"/>
  <c r="M252" i="1" s="1"/>
  <c r="N252" i="1" s="1"/>
  <c r="J333" i="1"/>
  <c r="P319" i="1"/>
  <c r="R318" i="1"/>
  <c r="S318" i="1" s="1"/>
  <c r="U319" i="1"/>
  <c r="T319" i="1"/>
  <c r="C306" i="1"/>
  <c r="A322" i="1" l="1"/>
  <c r="D322" i="1" s="1"/>
  <c r="E322" i="1" s="1"/>
  <c r="F319" i="1"/>
  <c r="L253" i="1"/>
  <c r="M253" i="1" s="1"/>
  <c r="N253" i="1" s="1"/>
  <c r="K254" i="1"/>
  <c r="R319" i="1"/>
  <c r="S319" i="1" s="1"/>
  <c r="U320" i="1"/>
  <c r="T320" i="1"/>
  <c r="C307" i="1"/>
  <c r="P320" i="1"/>
  <c r="J334" i="1"/>
  <c r="A323" i="1" l="1"/>
  <c r="D323" i="1" s="1"/>
  <c r="E323" i="1" s="1"/>
  <c r="F320" i="1"/>
  <c r="L254" i="1"/>
  <c r="M254" i="1" s="1"/>
  <c r="N254" i="1" s="1"/>
  <c r="K255" i="1"/>
  <c r="J335" i="1"/>
  <c r="R320" i="1"/>
  <c r="T321" i="1"/>
  <c r="U321" i="1"/>
  <c r="C308" i="1"/>
  <c r="P321" i="1"/>
  <c r="A324" i="1" l="1"/>
  <c r="D324" i="1" s="1"/>
  <c r="E324" i="1" s="1"/>
  <c r="F321" i="1"/>
  <c r="L255" i="1"/>
  <c r="M255" i="1" s="1"/>
  <c r="N255" i="1" s="1"/>
  <c r="K256" i="1"/>
  <c r="C309" i="1"/>
  <c r="R321" i="1"/>
  <c r="S321" i="1" s="1"/>
  <c r="T322" i="1"/>
  <c r="U322" i="1"/>
  <c r="P322" i="1"/>
  <c r="J336" i="1"/>
  <c r="A325" i="1" l="1"/>
  <c r="D325" i="1" s="1"/>
  <c r="E325" i="1" s="1"/>
  <c r="F322" i="1"/>
  <c r="K257" i="1"/>
  <c r="L256" i="1"/>
  <c r="M256" i="1" s="1"/>
  <c r="N256" i="1" s="1"/>
  <c r="C310" i="1"/>
  <c r="R322" i="1"/>
  <c r="S322" i="1" s="1"/>
  <c r="U323" i="1"/>
  <c r="T323" i="1"/>
  <c r="P323" i="1"/>
  <c r="J337" i="1"/>
  <c r="S310" i="1" l="1"/>
  <c r="C311" i="1" s="1"/>
  <c r="A326" i="1"/>
  <c r="D326" i="1" s="1"/>
  <c r="E326" i="1" s="1"/>
  <c r="F323" i="1"/>
  <c r="K258" i="1"/>
  <c r="L257" i="1"/>
  <c r="M257" i="1" s="1"/>
  <c r="N257" i="1" s="1"/>
  <c r="J338" i="1"/>
  <c r="P324" i="1"/>
  <c r="R323" i="1"/>
  <c r="S323" i="1" s="1"/>
  <c r="U324" i="1"/>
  <c r="T324" i="1"/>
  <c r="S311" i="1" l="1"/>
  <c r="C312" i="1" s="1"/>
  <c r="A327" i="1"/>
  <c r="D327" i="1" s="1"/>
  <c r="E327" i="1" s="1"/>
  <c r="F324" i="1"/>
  <c r="L258" i="1"/>
  <c r="M258" i="1" s="1"/>
  <c r="N258" i="1" s="1"/>
  <c r="K259" i="1"/>
  <c r="R324" i="1"/>
  <c r="S324" i="1" s="1"/>
  <c r="T325" i="1"/>
  <c r="U325" i="1"/>
  <c r="P325" i="1"/>
  <c r="J339" i="1"/>
  <c r="S312" i="1" l="1"/>
  <c r="C313" i="1" s="1"/>
  <c r="A328" i="1"/>
  <c r="D328" i="1" s="1"/>
  <c r="E328" i="1" s="1"/>
  <c r="F325" i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9" i="1" s="1"/>
  <c r="F326" i="1"/>
  <c r="K261" i="1"/>
  <c r="L260" i="1"/>
  <c r="M260" i="1" s="1"/>
  <c r="N260" i="1" s="1"/>
  <c r="R326" i="1"/>
  <c r="S326" i="1" s="1"/>
  <c r="U327" i="1"/>
  <c r="T327" i="1"/>
  <c r="P327" i="1"/>
  <c r="C314" i="1"/>
  <c r="J341" i="1"/>
  <c r="A330" i="1" l="1"/>
  <c r="D330" i="1" s="1"/>
  <c r="E330" i="1" s="1"/>
  <c r="F327" i="1"/>
  <c r="L261" i="1"/>
  <c r="M261" i="1" s="1"/>
  <c r="N261" i="1" s="1"/>
  <c r="K262" i="1"/>
  <c r="R327" i="1"/>
  <c r="S327" i="1" s="1"/>
  <c r="T328" i="1"/>
  <c r="U328" i="1"/>
  <c r="J342" i="1"/>
  <c r="C315" i="1"/>
  <c r="P328" i="1"/>
  <c r="S315" i="1" l="1"/>
  <c r="C316" i="1" s="1"/>
  <c r="A331" i="1"/>
  <c r="D331" i="1" s="1"/>
  <c r="E331" i="1" s="1"/>
  <c r="F328" i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32" i="1" s="1"/>
  <c r="F329" i="1"/>
  <c r="L263" i="1"/>
  <c r="M263" i="1" s="1"/>
  <c r="N263" i="1" s="1"/>
  <c r="K264" i="1"/>
  <c r="J344" i="1"/>
  <c r="R329" i="1"/>
  <c r="U330" i="1"/>
  <c r="T330" i="1"/>
  <c r="C317" i="1"/>
  <c r="P330" i="1"/>
  <c r="A333" i="1" l="1"/>
  <c r="D333" i="1" s="1"/>
  <c r="E333" i="1" s="1"/>
  <c r="F330" i="1"/>
  <c r="K265" i="1"/>
  <c r="L264" i="1"/>
  <c r="M264" i="1" s="1"/>
  <c r="N264" i="1" s="1"/>
  <c r="R330" i="1"/>
  <c r="U331" i="1"/>
  <c r="T331" i="1"/>
  <c r="C318" i="1"/>
  <c r="J345" i="1"/>
  <c r="P331" i="1"/>
  <c r="A334" i="1" l="1"/>
  <c r="D334" i="1" s="1"/>
  <c r="E334" i="1" s="1"/>
  <c r="F331" i="1"/>
  <c r="K266" i="1"/>
  <c r="L265" i="1"/>
  <c r="M265" i="1" s="1"/>
  <c r="N265" i="1" s="1"/>
  <c r="R331" i="1"/>
  <c r="U332" i="1"/>
  <c r="T332" i="1"/>
  <c r="C319" i="1"/>
  <c r="P332" i="1"/>
  <c r="J346" i="1"/>
  <c r="A335" i="1" l="1"/>
  <c r="D335" i="1" s="1"/>
  <c r="E335" i="1" s="1"/>
  <c r="F332" i="1"/>
  <c r="L266" i="1"/>
  <c r="M266" i="1" s="1"/>
  <c r="N266" i="1" s="1"/>
  <c r="K267" i="1"/>
  <c r="J347" i="1"/>
  <c r="U333" i="1"/>
  <c r="R332" i="1"/>
  <c r="T333" i="1"/>
  <c r="P333" i="1"/>
  <c r="C320" i="1"/>
  <c r="S320" i="1" l="1"/>
  <c r="C321" i="1" s="1"/>
  <c r="A336" i="1"/>
  <c r="D336" i="1" s="1"/>
  <c r="E336" i="1" s="1"/>
  <c r="F333" i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7" i="1" s="1"/>
  <c r="F334" i="1"/>
  <c r="L268" i="1"/>
  <c r="M268" i="1" s="1"/>
  <c r="N268" i="1" s="1"/>
  <c r="K269" i="1"/>
  <c r="P335" i="1"/>
  <c r="R334" i="1"/>
  <c r="S334" i="1" s="1"/>
  <c r="U335" i="1"/>
  <c r="T335" i="1"/>
  <c r="C322" i="1"/>
  <c r="J349" i="1"/>
  <c r="A338" i="1" l="1"/>
  <c r="D338" i="1" s="1"/>
  <c r="E338" i="1" s="1"/>
  <c r="F335" i="1"/>
  <c r="K270" i="1"/>
  <c r="L269" i="1"/>
  <c r="M269" i="1" s="1"/>
  <c r="N269" i="1" s="1"/>
  <c r="C323" i="1"/>
  <c r="P336" i="1"/>
  <c r="J350" i="1"/>
  <c r="T336" i="1"/>
  <c r="R335" i="1"/>
  <c r="S335" i="1" s="1"/>
  <c r="U336" i="1"/>
  <c r="A339" i="1" l="1"/>
  <c r="D339" i="1" s="1"/>
  <c r="E339" i="1" s="1"/>
  <c r="F336" i="1"/>
  <c r="L270" i="1"/>
  <c r="M270" i="1" s="1"/>
  <c r="N270" i="1" s="1"/>
  <c r="K271" i="1"/>
  <c r="J351" i="1"/>
  <c r="P337" i="1"/>
  <c r="T337" i="1"/>
  <c r="R336" i="1"/>
  <c r="S336" i="1" s="1"/>
  <c r="U337" i="1"/>
  <c r="C324" i="1"/>
  <c r="A340" i="1" l="1"/>
  <c r="D340" i="1" s="1"/>
  <c r="E340" i="1" s="1"/>
  <c r="F337" i="1"/>
  <c r="L271" i="1"/>
  <c r="M271" i="1" s="1"/>
  <c r="N271" i="1" s="1"/>
  <c r="K272" i="1"/>
  <c r="J352" i="1"/>
  <c r="C325" i="1"/>
  <c r="R337" i="1"/>
  <c r="U338" i="1"/>
  <c r="T338" i="1"/>
  <c r="P338" i="1"/>
  <c r="A341" i="1" l="1"/>
  <c r="D341" i="1" s="1"/>
  <c r="E341" i="1" s="1"/>
  <c r="F338" i="1"/>
  <c r="L272" i="1"/>
  <c r="M272" i="1" s="1"/>
  <c r="N272" i="1" s="1"/>
  <c r="K273" i="1"/>
  <c r="P339" i="1"/>
  <c r="C326" i="1"/>
  <c r="T339" i="1"/>
  <c r="R338" i="1"/>
  <c r="S338" i="1" s="1"/>
  <c r="U339" i="1"/>
  <c r="J353" i="1"/>
  <c r="A342" i="1" l="1"/>
  <c r="D342" i="1" s="1"/>
  <c r="E342" i="1" s="1"/>
  <c r="F339" i="1"/>
  <c r="K274" i="1"/>
  <c r="L273" i="1"/>
  <c r="M273" i="1" s="1"/>
  <c r="N273" i="1" s="1"/>
  <c r="J354" i="1"/>
  <c r="P340" i="1"/>
  <c r="C327" i="1"/>
  <c r="R339" i="1"/>
  <c r="S339" i="1" s="1"/>
  <c r="U340" i="1"/>
  <c r="T340" i="1"/>
  <c r="A343" i="1" l="1"/>
  <c r="D343" i="1" s="1"/>
  <c r="E343" i="1" s="1"/>
  <c r="F340" i="1"/>
  <c r="L274" i="1"/>
  <c r="M274" i="1" s="1"/>
  <c r="N274" i="1" s="1"/>
  <c r="K275" i="1"/>
  <c r="C328" i="1"/>
  <c r="P341" i="1"/>
  <c r="T341" i="1"/>
  <c r="R340" i="1"/>
  <c r="S340" i="1" s="1"/>
  <c r="U341" i="1"/>
  <c r="J355" i="1"/>
  <c r="A344" i="1" l="1"/>
  <c r="D344" i="1" s="1"/>
  <c r="E344" i="1" s="1"/>
  <c r="F341" i="1"/>
  <c r="K276" i="1"/>
  <c r="L275" i="1"/>
  <c r="M275" i="1" s="1"/>
  <c r="N275" i="1" s="1"/>
  <c r="C329" i="1"/>
  <c r="J356" i="1"/>
  <c r="R341" i="1"/>
  <c r="S341" i="1" s="1"/>
  <c r="T342" i="1"/>
  <c r="U342" i="1"/>
  <c r="P342" i="1"/>
  <c r="S329" i="1" l="1"/>
  <c r="C330" i="1" s="1"/>
  <c r="A345" i="1"/>
  <c r="D345" i="1" s="1"/>
  <c r="E345" i="1" s="1"/>
  <c r="F342" i="1"/>
  <c r="L276" i="1"/>
  <c r="M276" i="1" s="1"/>
  <c r="N276" i="1" s="1"/>
  <c r="K277" i="1"/>
  <c r="J357" i="1"/>
  <c r="P343" i="1"/>
  <c r="R342" i="1"/>
  <c r="U343" i="1"/>
  <c r="T343" i="1"/>
  <c r="S330" i="1" l="1"/>
  <c r="C331" i="1" s="1"/>
  <c r="A346" i="1"/>
  <c r="D346" i="1" s="1"/>
  <c r="E346" i="1" s="1"/>
  <c r="F343" i="1"/>
  <c r="L277" i="1"/>
  <c r="M277" i="1" s="1"/>
  <c r="N277" i="1" s="1"/>
  <c r="K278" i="1"/>
  <c r="J358" i="1"/>
  <c r="P344" i="1"/>
  <c r="R343" i="1"/>
  <c r="S343" i="1" s="1"/>
  <c r="U344" i="1"/>
  <c r="T344" i="1"/>
  <c r="S331" i="1" l="1"/>
  <c r="A347" i="1"/>
  <c r="D347" i="1" s="1"/>
  <c r="E347" i="1" s="1"/>
  <c r="F344" i="1"/>
  <c r="K279" i="1"/>
  <c r="L278" i="1"/>
  <c r="M278" i="1" s="1"/>
  <c r="N278" i="1" s="1"/>
  <c r="P345" i="1"/>
  <c r="R344" i="1"/>
  <c r="S344" i="1" s="1"/>
  <c r="U345" i="1"/>
  <c r="T345" i="1"/>
  <c r="C332" i="1"/>
  <c r="J359" i="1"/>
  <c r="S332" i="1" l="1"/>
  <c r="C333" i="1" s="1"/>
  <c r="A348" i="1"/>
  <c r="D348" i="1" s="1"/>
  <c r="E348" i="1" s="1"/>
  <c r="F345" i="1"/>
  <c r="K280" i="1"/>
  <c r="L279" i="1"/>
  <c r="M279" i="1" s="1"/>
  <c r="N279" i="1" s="1"/>
  <c r="J360" i="1"/>
  <c r="P346" i="1"/>
  <c r="R345" i="1"/>
  <c r="S345" i="1" s="1"/>
  <c r="T346" i="1"/>
  <c r="U346" i="1"/>
  <c r="S333" i="1" l="1"/>
  <c r="C334" i="1" s="1"/>
  <c r="A349" i="1"/>
  <c r="D349" i="1" s="1"/>
  <c r="E349" i="1" s="1"/>
  <c r="F346" i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50" i="1" s="1"/>
  <c r="F347" i="1"/>
  <c r="K282" i="1"/>
  <c r="L281" i="1"/>
  <c r="M281" i="1" s="1"/>
  <c r="N281" i="1" s="1"/>
  <c r="C335" i="1"/>
  <c r="P348" i="1"/>
  <c r="J362" i="1"/>
  <c r="R347" i="1"/>
  <c r="S347" i="1" s="1"/>
  <c r="U348" i="1"/>
  <c r="T348" i="1"/>
  <c r="A351" i="1" l="1"/>
  <c r="D351" i="1" s="1"/>
  <c r="E351" i="1" s="1"/>
  <c r="F348" i="1"/>
  <c r="K283" i="1"/>
  <c r="L282" i="1"/>
  <c r="M282" i="1" s="1"/>
  <c r="N282" i="1" s="1"/>
  <c r="J363" i="1"/>
  <c r="C336" i="1"/>
  <c r="R348" i="1"/>
  <c r="S348" i="1" s="1"/>
  <c r="U349" i="1"/>
  <c r="T349" i="1"/>
  <c r="P349" i="1"/>
  <c r="A352" i="1" l="1"/>
  <c r="D352" i="1" s="1"/>
  <c r="E352" i="1" s="1"/>
  <c r="F349" i="1"/>
  <c r="L283" i="1"/>
  <c r="M283" i="1" s="1"/>
  <c r="N283" i="1" s="1"/>
  <c r="K284" i="1"/>
  <c r="C337" i="1"/>
  <c r="J364" i="1"/>
  <c r="P350" i="1"/>
  <c r="T350" i="1"/>
  <c r="R349" i="1"/>
  <c r="S349" i="1" s="1"/>
  <c r="U350" i="1"/>
  <c r="S337" i="1" l="1"/>
  <c r="C338" i="1" s="1"/>
  <c r="A353" i="1"/>
  <c r="D353" i="1" s="1"/>
  <c r="E353" i="1" s="1"/>
  <c r="F350" i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4" i="1" s="1"/>
  <c r="F351" i="1"/>
  <c r="K286" i="1"/>
  <c r="L285" i="1"/>
  <c r="M285" i="1" s="1"/>
  <c r="N285" i="1" s="1"/>
  <c r="J366" i="1"/>
  <c r="R351" i="1"/>
  <c r="S351" i="1" s="1"/>
  <c r="U352" i="1"/>
  <c r="T352" i="1"/>
  <c r="P352" i="1"/>
  <c r="C339" i="1"/>
  <c r="A355" i="1" l="1"/>
  <c r="D355" i="1" s="1"/>
  <c r="E355" i="1" s="1"/>
  <c r="F352" i="1"/>
  <c r="L286" i="1"/>
  <c r="M286" i="1" s="1"/>
  <c r="N286" i="1" s="1"/>
  <c r="K287" i="1"/>
  <c r="U353" i="1"/>
  <c r="R352" i="1"/>
  <c r="T353" i="1"/>
  <c r="J367" i="1"/>
  <c r="C340" i="1"/>
  <c r="P353" i="1"/>
  <c r="A356" i="1" l="1"/>
  <c r="D356" i="1" s="1"/>
  <c r="E356" i="1" s="1"/>
  <c r="F353" i="1"/>
  <c r="K288" i="1"/>
  <c r="L287" i="1"/>
  <c r="M287" i="1" s="1"/>
  <c r="N287" i="1" s="1"/>
  <c r="P354" i="1"/>
  <c r="C341" i="1"/>
  <c r="J368" i="1"/>
  <c r="R353" i="1"/>
  <c r="T354" i="1"/>
  <c r="U354" i="1"/>
  <c r="A357" i="1" l="1"/>
  <c r="D357" i="1" s="1"/>
  <c r="E357" i="1" s="1"/>
  <c r="F354" i="1"/>
  <c r="L288" i="1"/>
  <c r="M288" i="1" s="1"/>
  <c r="N288" i="1" s="1"/>
  <c r="K289" i="1"/>
  <c r="J369" i="1"/>
  <c r="P355" i="1"/>
  <c r="C342" i="1"/>
  <c r="R354" i="1"/>
  <c r="U355" i="1"/>
  <c r="T355" i="1"/>
  <c r="S342" i="1" l="1"/>
  <c r="C343" i="1" s="1"/>
  <c r="A358" i="1"/>
  <c r="D358" i="1" s="1"/>
  <c r="E358" i="1" s="1"/>
  <c r="F355" i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9" i="1" s="1"/>
  <c r="F356" i="1"/>
  <c r="K291" i="1"/>
  <c r="L290" i="1"/>
  <c r="M290" i="1" s="1"/>
  <c r="N290" i="1" s="1"/>
  <c r="J371" i="1"/>
  <c r="U357" i="1"/>
  <c r="R356" i="1"/>
  <c r="S356" i="1" s="1"/>
  <c r="T357" i="1"/>
  <c r="C344" i="1"/>
  <c r="P357" i="1"/>
  <c r="A360" i="1" l="1"/>
  <c r="D360" i="1" s="1"/>
  <c r="E360" i="1" s="1"/>
  <c r="F357" i="1"/>
  <c r="L291" i="1"/>
  <c r="M291" i="1" s="1"/>
  <c r="N291" i="1" s="1"/>
  <c r="K292" i="1"/>
  <c r="P358" i="1"/>
  <c r="J372" i="1"/>
  <c r="C345" i="1"/>
  <c r="R357" i="1"/>
  <c r="T358" i="1"/>
  <c r="U358" i="1"/>
  <c r="A361" i="1" l="1"/>
  <c r="D361" i="1" s="1"/>
  <c r="E361" i="1" s="1"/>
  <c r="F358" i="1"/>
  <c r="L292" i="1"/>
  <c r="M292" i="1" s="1"/>
  <c r="N292" i="1" s="1"/>
  <c r="K293" i="1"/>
  <c r="J373" i="1"/>
  <c r="C346" i="1"/>
  <c r="P359" i="1"/>
  <c r="U359" i="1"/>
  <c r="R358" i="1"/>
  <c r="T359" i="1"/>
  <c r="A362" i="1" l="1"/>
  <c r="D362" i="1" s="1"/>
  <c r="E362" i="1" s="1"/>
  <c r="F359" i="1"/>
  <c r="K294" i="1"/>
  <c r="L293" i="1"/>
  <c r="M293" i="1" s="1"/>
  <c r="N293" i="1" s="1"/>
  <c r="R359" i="1"/>
  <c r="U360" i="1"/>
  <c r="T360" i="1"/>
  <c r="J374" i="1"/>
  <c r="P360" i="1"/>
  <c r="C347" i="1"/>
  <c r="A363" i="1" l="1"/>
  <c r="D363" i="1" s="1"/>
  <c r="E363" i="1" s="1"/>
  <c r="F360" i="1"/>
  <c r="K295" i="1"/>
  <c r="L294" i="1"/>
  <c r="M294" i="1" s="1"/>
  <c r="N294" i="1" s="1"/>
  <c r="C348" i="1"/>
  <c r="P361" i="1"/>
  <c r="U361" i="1"/>
  <c r="R360" i="1"/>
  <c r="S360" i="1" s="1"/>
  <c r="T361" i="1"/>
  <c r="J375" i="1"/>
  <c r="A364" i="1" l="1"/>
  <c r="D364" i="1" s="1"/>
  <c r="E364" i="1" s="1"/>
  <c r="F361" i="1"/>
  <c r="L295" i="1"/>
  <c r="M295" i="1" s="1"/>
  <c r="N295" i="1" s="1"/>
  <c r="K296" i="1"/>
  <c r="C349" i="1"/>
  <c r="R361" i="1"/>
  <c r="U362" i="1"/>
  <c r="T362" i="1"/>
  <c r="J376" i="1"/>
  <c r="P362" i="1"/>
  <c r="A365" i="1" l="1"/>
  <c r="D365" i="1" s="1"/>
  <c r="E365" i="1" s="1"/>
  <c r="F362" i="1"/>
  <c r="K297" i="1"/>
  <c r="L296" i="1"/>
  <c r="M296" i="1" s="1"/>
  <c r="N296" i="1" s="1"/>
  <c r="C350" i="1"/>
  <c r="R362" i="1"/>
  <c r="S362" i="1" s="1"/>
  <c r="T363" i="1"/>
  <c r="U363" i="1"/>
  <c r="J377" i="1"/>
  <c r="P363" i="1"/>
  <c r="A366" i="1" l="1"/>
  <c r="D366" i="1" s="1"/>
  <c r="E366" i="1" s="1"/>
  <c r="F363" i="1"/>
  <c r="L297" i="1"/>
  <c r="M297" i="1" s="1"/>
  <c r="N297" i="1" s="1"/>
  <c r="K298" i="1"/>
  <c r="P364" i="1"/>
  <c r="J378" i="1"/>
  <c r="C351" i="1"/>
  <c r="R363" i="1"/>
  <c r="U364" i="1"/>
  <c r="T364" i="1"/>
  <c r="A367" i="1" l="1"/>
  <c r="D367" i="1" s="1"/>
  <c r="E367" i="1" s="1"/>
  <c r="F364" i="1"/>
  <c r="K299" i="1"/>
  <c r="L298" i="1"/>
  <c r="M298" i="1" s="1"/>
  <c r="N298" i="1" s="1"/>
  <c r="P365" i="1"/>
  <c r="C352" i="1"/>
  <c r="R364" i="1"/>
  <c r="S364" i="1" s="1"/>
  <c r="U365" i="1"/>
  <c r="T365" i="1"/>
  <c r="J379" i="1"/>
  <c r="S352" i="1" l="1"/>
  <c r="C353" i="1" s="1"/>
  <c r="A368" i="1"/>
  <c r="D368" i="1" s="1"/>
  <c r="E368" i="1" s="1"/>
  <c r="F365" i="1"/>
  <c r="K300" i="1"/>
  <c r="L299" i="1"/>
  <c r="M299" i="1" s="1"/>
  <c r="N299" i="1" s="1"/>
  <c r="J380" i="1"/>
  <c r="T366" i="1"/>
  <c r="R365" i="1"/>
  <c r="S365" i="1" s="1"/>
  <c r="U366" i="1"/>
  <c r="P366" i="1"/>
  <c r="S353" i="1" l="1"/>
  <c r="C354" i="1" s="1"/>
  <c r="A369" i="1"/>
  <c r="D369" i="1" s="1"/>
  <c r="E369" i="1" s="1"/>
  <c r="F366" i="1"/>
  <c r="K301" i="1"/>
  <c r="L300" i="1"/>
  <c r="M300" i="1" s="1"/>
  <c r="N300" i="1" s="1"/>
  <c r="R366" i="1"/>
  <c r="S366" i="1" s="1"/>
  <c r="T367" i="1"/>
  <c r="U367" i="1"/>
  <c r="P367" i="1"/>
  <c r="J381" i="1"/>
  <c r="S354" i="1" l="1"/>
  <c r="C355" i="1" s="1"/>
  <c r="A370" i="1"/>
  <c r="D370" i="1" s="1"/>
  <c r="E370" i="1" s="1"/>
  <c r="F367" i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71" i="1" s="1"/>
  <c r="F368" i="1"/>
  <c r="L302" i="1"/>
  <c r="M302" i="1" s="1"/>
  <c r="N302" i="1" s="1"/>
  <c r="K303" i="1"/>
  <c r="R368" i="1"/>
  <c r="S368" i="1" s="1"/>
  <c r="U369" i="1"/>
  <c r="T369" i="1"/>
  <c r="J383" i="1"/>
  <c r="C356" i="1"/>
  <c r="P369" i="1"/>
  <c r="A372" i="1" l="1"/>
  <c r="D372" i="1" s="1"/>
  <c r="E372" i="1" s="1"/>
  <c r="F369" i="1"/>
  <c r="K304" i="1"/>
  <c r="L303" i="1"/>
  <c r="M303" i="1" s="1"/>
  <c r="N303" i="1" s="1"/>
  <c r="P370" i="1"/>
  <c r="J384" i="1"/>
  <c r="C357" i="1"/>
  <c r="R369" i="1"/>
  <c r="S369" i="1" s="1"/>
  <c r="U370" i="1"/>
  <c r="T370" i="1"/>
  <c r="S357" i="1" l="1"/>
  <c r="C358" i="1" s="1"/>
  <c r="A373" i="1"/>
  <c r="D373" i="1" s="1"/>
  <c r="E373" i="1" s="1"/>
  <c r="F370" i="1"/>
  <c r="L304" i="1"/>
  <c r="M304" i="1" s="1"/>
  <c r="N304" i="1" s="1"/>
  <c r="K305" i="1"/>
  <c r="J385" i="1"/>
  <c r="P371" i="1"/>
  <c r="R370" i="1"/>
  <c r="S370" i="1" s="1"/>
  <c r="U371" i="1"/>
  <c r="T371" i="1"/>
  <c r="S358" i="1" l="1"/>
  <c r="C359" i="1" s="1"/>
  <c r="A374" i="1"/>
  <c r="D374" i="1" s="1"/>
  <c r="E374" i="1" s="1"/>
  <c r="F371" i="1"/>
  <c r="K306" i="1"/>
  <c r="L305" i="1"/>
  <c r="M305" i="1" s="1"/>
  <c r="N305" i="1" s="1"/>
  <c r="U372" i="1"/>
  <c r="R371" i="1"/>
  <c r="T372" i="1"/>
  <c r="P372" i="1"/>
  <c r="J386" i="1"/>
  <c r="S359" i="1" l="1"/>
  <c r="C360" i="1" s="1"/>
  <c r="A375" i="1"/>
  <c r="D375" i="1" s="1"/>
  <c r="E375" i="1" s="1"/>
  <c r="F372" i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6" i="1" s="1"/>
  <c r="F373" i="1"/>
  <c r="L307" i="1"/>
  <c r="M307" i="1" s="1"/>
  <c r="N307" i="1" s="1"/>
  <c r="K308" i="1"/>
  <c r="P374" i="1"/>
  <c r="J388" i="1"/>
  <c r="C361" i="1"/>
  <c r="U374" i="1"/>
  <c r="R373" i="1"/>
  <c r="S373" i="1" s="1"/>
  <c r="T374" i="1"/>
  <c r="S361" i="1" l="1"/>
  <c r="C362" i="1" s="1"/>
  <c r="A377" i="1"/>
  <c r="D377" i="1" s="1"/>
  <c r="E377" i="1" s="1"/>
  <c r="F374" i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8" i="1" s="1"/>
  <c r="F375" i="1"/>
  <c r="K310" i="1"/>
  <c r="L309" i="1"/>
  <c r="M309" i="1" s="1"/>
  <c r="N309" i="1" s="1"/>
  <c r="U376" i="1"/>
  <c r="T376" i="1"/>
  <c r="R375" i="1"/>
  <c r="J390" i="1"/>
  <c r="C363" i="1"/>
  <c r="P376" i="1"/>
  <c r="S363" i="1" l="1"/>
  <c r="C364" i="1" s="1"/>
  <c r="A379" i="1"/>
  <c r="D379" i="1" s="1"/>
  <c r="E379" i="1" s="1"/>
  <c r="F376" i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80" i="1" s="1"/>
  <c r="F377" i="1"/>
  <c r="L311" i="1"/>
  <c r="M311" i="1" s="1"/>
  <c r="N311" i="1" s="1"/>
  <c r="K312" i="1"/>
  <c r="C365" i="1"/>
  <c r="P378" i="1"/>
  <c r="J392" i="1"/>
  <c r="U378" i="1"/>
  <c r="R377" i="1"/>
  <c r="S377" i="1" s="1"/>
  <c r="T378" i="1"/>
  <c r="A381" i="1" l="1"/>
  <c r="D381" i="1" s="1"/>
  <c r="E381" i="1" s="1"/>
  <c r="F378" i="1"/>
  <c r="K313" i="1"/>
  <c r="L312" i="1"/>
  <c r="M312" i="1" s="1"/>
  <c r="N312" i="1" s="1"/>
  <c r="C366" i="1"/>
  <c r="T379" i="1"/>
  <c r="R378" i="1"/>
  <c r="S378" i="1" s="1"/>
  <c r="U379" i="1"/>
  <c r="J393" i="1"/>
  <c r="P379" i="1"/>
  <c r="A382" i="1" l="1"/>
  <c r="D382" i="1" s="1"/>
  <c r="E382" i="1" s="1"/>
  <c r="F379" i="1"/>
  <c r="K314" i="1"/>
  <c r="L313" i="1"/>
  <c r="M313" i="1" s="1"/>
  <c r="N313" i="1" s="1"/>
  <c r="U380" i="1"/>
  <c r="R379" i="1"/>
  <c r="S379" i="1" s="1"/>
  <c r="T380" i="1"/>
  <c r="J394" i="1"/>
  <c r="C367" i="1"/>
  <c r="P380" i="1"/>
  <c r="A383" i="1" l="1"/>
  <c r="D383" i="1" s="1"/>
  <c r="E383" i="1" s="1"/>
  <c r="F380" i="1"/>
  <c r="L314" i="1"/>
  <c r="M314" i="1" s="1"/>
  <c r="N314" i="1" s="1"/>
  <c r="K315" i="1"/>
  <c r="P381" i="1"/>
  <c r="T381" i="1"/>
  <c r="R380" i="1"/>
  <c r="U381" i="1"/>
  <c r="J395" i="1"/>
  <c r="C368" i="1"/>
  <c r="A384" i="1" l="1"/>
  <c r="D384" i="1" s="1"/>
  <c r="E384" i="1" s="1"/>
  <c r="F381" i="1"/>
  <c r="L315" i="1"/>
  <c r="M315" i="1" s="1"/>
  <c r="N315" i="1" s="1"/>
  <c r="K316" i="1"/>
  <c r="P382" i="1"/>
  <c r="J396" i="1"/>
  <c r="C369" i="1"/>
  <c r="U382" i="1"/>
  <c r="R381" i="1"/>
  <c r="S381" i="1" s="1"/>
  <c r="T382" i="1"/>
  <c r="A385" i="1" l="1"/>
  <c r="D385" i="1" s="1"/>
  <c r="E385" i="1" s="1"/>
  <c r="F382" i="1"/>
  <c r="L316" i="1"/>
  <c r="M316" i="1" s="1"/>
  <c r="N316" i="1" s="1"/>
  <c r="K317" i="1"/>
  <c r="P383" i="1"/>
  <c r="J397" i="1"/>
  <c r="C370" i="1"/>
  <c r="U383" i="1"/>
  <c r="R382" i="1"/>
  <c r="S382" i="1" s="1"/>
  <c r="T383" i="1"/>
  <c r="A386" i="1" l="1"/>
  <c r="D386" i="1" s="1"/>
  <c r="E386" i="1" s="1"/>
  <c r="F383" i="1"/>
  <c r="K318" i="1"/>
  <c r="L317" i="1"/>
  <c r="M317" i="1" s="1"/>
  <c r="N317" i="1" s="1"/>
  <c r="C371" i="1"/>
  <c r="P384" i="1"/>
  <c r="J398" i="1"/>
  <c r="U384" i="1"/>
  <c r="T384" i="1"/>
  <c r="R383" i="1"/>
  <c r="S371" i="1" l="1"/>
  <c r="C372" i="1" s="1"/>
  <c r="A387" i="1"/>
  <c r="D387" i="1" s="1"/>
  <c r="E387" i="1" s="1"/>
  <c r="F384" i="1"/>
  <c r="K319" i="1"/>
  <c r="L318" i="1"/>
  <c r="M318" i="1" s="1"/>
  <c r="N318" i="1" s="1"/>
  <c r="U385" i="1"/>
  <c r="T385" i="1"/>
  <c r="R384" i="1"/>
  <c r="S384" i="1" s="1"/>
  <c r="J399" i="1"/>
  <c r="P385" i="1"/>
  <c r="A388" i="1" l="1"/>
  <c r="D388" i="1" s="1"/>
  <c r="E388" i="1" s="1"/>
  <c r="F385" i="1"/>
  <c r="K320" i="1"/>
  <c r="L319" i="1"/>
  <c r="M319" i="1" s="1"/>
  <c r="N319" i="1" s="1"/>
  <c r="P386" i="1"/>
  <c r="J400" i="1"/>
  <c r="C373" i="1"/>
  <c r="U386" i="1"/>
  <c r="R385" i="1"/>
  <c r="T386" i="1"/>
  <c r="A389" i="1" l="1"/>
  <c r="D389" i="1" s="1"/>
  <c r="E389" i="1" s="1"/>
  <c r="F386" i="1"/>
  <c r="K321" i="1"/>
  <c r="L320" i="1"/>
  <c r="M320" i="1" s="1"/>
  <c r="N320" i="1" s="1"/>
  <c r="J401" i="1"/>
  <c r="P387" i="1"/>
  <c r="C374" i="1"/>
  <c r="U387" i="1"/>
  <c r="R386" i="1"/>
  <c r="S386" i="1" s="1"/>
  <c r="T387" i="1"/>
  <c r="A390" i="1" l="1"/>
  <c r="D390" i="1" s="1"/>
  <c r="E390" i="1" s="1"/>
  <c r="F387" i="1"/>
  <c r="L321" i="1"/>
  <c r="M321" i="1" s="1"/>
  <c r="N321" i="1" s="1"/>
  <c r="K322" i="1"/>
  <c r="U388" i="1"/>
  <c r="R387" i="1"/>
  <c r="T388" i="1"/>
  <c r="J402" i="1"/>
  <c r="C375" i="1"/>
  <c r="P388" i="1"/>
  <c r="S375" i="1" l="1"/>
  <c r="C376" i="1" s="1"/>
  <c r="A391" i="1"/>
  <c r="D391" i="1" s="1"/>
  <c r="E391" i="1" s="1"/>
  <c r="F388" i="1"/>
  <c r="L322" i="1"/>
  <c r="M322" i="1" s="1"/>
  <c r="N322" i="1" s="1"/>
  <c r="K323" i="1"/>
  <c r="T389" i="1"/>
  <c r="R388" i="1"/>
  <c r="S388" i="1" s="1"/>
  <c r="U389" i="1"/>
  <c r="P389" i="1"/>
  <c r="J403" i="1"/>
  <c r="S376" i="1" l="1"/>
  <c r="C377" i="1" s="1"/>
  <c r="A392" i="1"/>
  <c r="D392" i="1" s="1"/>
  <c r="E392" i="1" s="1"/>
  <c r="F389" i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3" i="1" s="1"/>
  <c r="F390" i="1"/>
  <c r="L324" i="1"/>
  <c r="M324" i="1" s="1"/>
  <c r="N324" i="1" s="1"/>
  <c r="K325" i="1"/>
  <c r="P391" i="1"/>
  <c r="C378" i="1"/>
  <c r="J405" i="1"/>
  <c r="T391" i="1"/>
  <c r="R390" i="1"/>
  <c r="S390" i="1" s="1"/>
  <c r="U391" i="1"/>
  <c r="A394" i="1" l="1"/>
  <c r="D394" i="1" s="1"/>
  <c r="E394" i="1" s="1"/>
  <c r="F391" i="1"/>
  <c r="K326" i="1"/>
  <c r="L325" i="1"/>
  <c r="M325" i="1" s="1"/>
  <c r="N325" i="1" s="1"/>
  <c r="C379" i="1"/>
  <c r="J406" i="1"/>
  <c r="P392" i="1"/>
  <c r="U392" i="1"/>
  <c r="T392" i="1"/>
  <c r="R391" i="1"/>
  <c r="S391" i="1" s="1"/>
  <c r="A395" i="1" l="1"/>
  <c r="D395" i="1" s="1"/>
  <c r="E395" i="1" s="1"/>
  <c r="F392" i="1"/>
  <c r="L326" i="1"/>
  <c r="M326" i="1" s="1"/>
  <c r="N326" i="1" s="1"/>
  <c r="K327" i="1"/>
  <c r="J407" i="1"/>
  <c r="C380" i="1"/>
  <c r="P393" i="1"/>
  <c r="U393" i="1"/>
  <c r="R392" i="1"/>
  <c r="S392" i="1" s="1"/>
  <c r="T393" i="1"/>
  <c r="S380" i="1" l="1"/>
  <c r="C381" i="1" s="1"/>
  <c r="A396" i="1"/>
  <c r="D396" i="1" s="1"/>
  <c r="E396" i="1" s="1"/>
  <c r="F393" i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7" i="1" s="1"/>
  <c r="F394" i="1"/>
  <c r="L328" i="1"/>
  <c r="M328" i="1" s="1"/>
  <c r="N328" i="1" s="1"/>
  <c r="K329" i="1"/>
  <c r="C382" i="1"/>
  <c r="P395" i="1"/>
  <c r="T395" i="1"/>
  <c r="R394" i="1"/>
  <c r="S394" i="1" s="1"/>
  <c r="U395" i="1"/>
  <c r="J409" i="1"/>
  <c r="A398" i="1" l="1"/>
  <c r="D398" i="1" s="1"/>
  <c r="E398" i="1" s="1"/>
  <c r="F395" i="1"/>
  <c r="L329" i="1"/>
  <c r="M329" i="1" s="1"/>
  <c r="N329" i="1" s="1"/>
  <c r="K330" i="1"/>
  <c r="J410" i="1"/>
  <c r="C383" i="1"/>
  <c r="P396" i="1"/>
  <c r="U396" i="1"/>
  <c r="T396" i="1"/>
  <c r="R395" i="1"/>
  <c r="S395" i="1" s="1"/>
  <c r="S383" i="1" l="1"/>
  <c r="C384" i="1" s="1"/>
  <c r="A399" i="1"/>
  <c r="D399" i="1" s="1"/>
  <c r="E399" i="1" s="1"/>
  <c r="F396" i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400" i="1" s="1"/>
  <c r="F397" i="1"/>
  <c r="K332" i="1"/>
  <c r="L331" i="1"/>
  <c r="M331" i="1" s="1"/>
  <c r="N331" i="1" s="1"/>
  <c r="J412" i="1"/>
  <c r="P398" i="1"/>
  <c r="U398" i="1"/>
  <c r="R397" i="1"/>
  <c r="T398" i="1"/>
  <c r="C385" i="1"/>
  <c r="S385" i="1" l="1"/>
  <c r="C386" i="1" s="1"/>
  <c r="A401" i="1"/>
  <c r="D401" i="1" s="1"/>
  <c r="E401" i="1" s="1"/>
  <c r="F398" i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402" i="1" s="1"/>
  <c r="F399" i="1"/>
  <c r="K334" i="1"/>
  <c r="L333" i="1"/>
  <c r="M333" i="1" s="1"/>
  <c r="N333" i="1" s="1"/>
  <c r="C387" i="1"/>
  <c r="J414" i="1"/>
  <c r="P400" i="1"/>
  <c r="U400" i="1"/>
  <c r="R399" i="1"/>
  <c r="S399" i="1" s="1"/>
  <c r="T400" i="1"/>
  <c r="S387" i="1" l="1"/>
  <c r="C388" i="1" s="1"/>
  <c r="A403" i="1"/>
  <c r="D403" i="1" s="1"/>
  <c r="E403" i="1" s="1"/>
  <c r="F400" i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4" i="1" s="1"/>
  <c r="F401" i="1"/>
  <c r="K336" i="1"/>
  <c r="L335" i="1"/>
  <c r="M335" i="1" s="1"/>
  <c r="N335" i="1" s="1"/>
  <c r="P402" i="1"/>
  <c r="C389" i="1"/>
  <c r="T402" i="1"/>
  <c r="R401" i="1"/>
  <c r="U402" i="1"/>
  <c r="J416" i="1"/>
  <c r="S389" i="1" l="1"/>
  <c r="C390" i="1" s="1"/>
  <c r="A405" i="1"/>
  <c r="D405" i="1" s="1"/>
  <c r="E405" i="1" s="1"/>
  <c r="F402" i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6" i="1" s="1"/>
  <c r="F403" i="1"/>
  <c r="K338" i="1"/>
  <c r="L337" i="1"/>
  <c r="M337" i="1" s="1"/>
  <c r="N337" i="1" s="1"/>
  <c r="J418" i="1"/>
  <c r="T404" i="1"/>
  <c r="U404" i="1"/>
  <c r="R403" i="1"/>
  <c r="S403" i="1" s="1"/>
  <c r="P404" i="1"/>
  <c r="C391" i="1"/>
  <c r="A407" i="1" l="1"/>
  <c r="D407" i="1" s="1"/>
  <c r="E407" i="1" s="1"/>
  <c r="F404" i="1"/>
  <c r="L338" i="1"/>
  <c r="M338" i="1" s="1"/>
  <c r="N338" i="1" s="1"/>
  <c r="K339" i="1"/>
  <c r="R404" i="1"/>
  <c r="S404" i="1" s="1"/>
  <c r="U405" i="1"/>
  <c r="T405" i="1"/>
  <c r="J419" i="1"/>
  <c r="C392" i="1"/>
  <c r="P405" i="1"/>
  <c r="A408" i="1" l="1"/>
  <c r="D408" i="1" s="1"/>
  <c r="E408" i="1" s="1"/>
  <c r="F405" i="1"/>
  <c r="L339" i="1"/>
  <c r="M339" i="1" s="1"/>
  <c r="N339" i="1" s="1"/>
  <c r="K340" i="1"/>
  <c r="P406" i="1"/>
  <c r="J420" i="1"/>
  <c r="R405" i="1"/>
  <c r="U406" i="1"/>
  <c r="T406" i="1"/>
  <c r="C393" i="1"/>
  <c r="S393" i="1" l="1"/>
  <c r="C394" i="1" s="1"/>
  <c r="A409" i="1"/>
  <c r="D409" i="1" s="1"/>
  <c r="E409" i="1" s="1"/>
  <c r="F406" i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10" i="1" s="1"/>
  <c r="F407" i="1"/>
  <c r="K342" i="1"/>
  <c r="L341" i="1"/>
  <c r="M341" i="1" s="1"/>
  <c r="N341" i="1" s="1"/>
  <c r="P408" i="1"/>
  <c r="T408" i="1"/>
  <c r="U408" i="1"/>
  <c r="R407" i="1"/>
  <c r="S407" i="1" s="1"/>
  <c r="C395" i="1"/>
  <c r="J422" i="1"/>
  <c r="A411" i="1" l="1"/>
  <c r="D411" i="1" s="1"/>
  <c r="E411" i="1" s="1"/>
  <c r="F408" i="1"/>
  <c r="L342" i="1"/>
  <c r="M342" i="1" s="1"/>
  <c r="N342" i="1" s="1"/>
  <c r="K343" i="1"/>
  <c r="R408" i="1"/>
  <c r="S408" i="1" s="1"/>
  <c r="U409" i="1"/>
  <c r="T409" i="1"/>
  <c r="J423" i="1"/>
  <c r="C396" i="1"/>
  <c r="P409" i="1"/>
  <c r="S396" i="1" l="1"/>
  <c r="C397" i="1" s="1"/>
  <c r="A412" i="1"/>
  <c r="D412" i="1" s="1"/>
  <c r="E412" i="1" s="1"/>
  <c r="F409" i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3" i="1" s="1"/>
  <c r="F410" i="1"/>
  <c r="K345" i="1"/>
  <c r="L344" i="1"/>
  <c r="M344" i="1" s="1"/>
  <c r="N344" i="1" s="1"/>
  <c r="S397" i="1"/>
  <c r="C398" i="1" s="1"/>
  <c r="P411" i="1"/>
  <c r="J425" i="1"/>
  <c r="T411" i="1"/>
  <c r="R410" i="1"/>
  <c r="S410" i="1" s="1"/>
  <c r="U411" i="1"/>
  <c r="A414" i="1" l="1"/>
  <c r="D414" i="1" s="1"/>
  <c r="E414" i="1" s="1"/>
  <c r="F411" i="1"/>
  <c r="L345" i="1"/>
  <c r="M345" i="1" s="1"/>
  <c r="N345" i="1" s="1"/>
  <c r="K346" i="1"/>
  <c r="J426" i="1"/>
  <c r="P412" i="1"/>
  <c r="C399" i="1"/>
  <c r="U412" i="1"/>
  <c r="R411" i="1"/>
  <c r="S411" i="1" s="1"/>
  <c r="T412" i="1"/>
  <c r="A415" i="1" l="1"/>
  <c r="D415" i="1" s="1"/>
  <c r="E415" i="1" s="1"/>
  <c r="F412" i="1"/>
  <c r="K347" i="1"/>
  <c r="L346" i="1"/>
  <c r="M346" i="1" s="1"/>
  <c r="N346" i="1" s="1"/>
  <c r="R412" i="1"/>
  <c r="S412" i="1" s="1"/>
  <c r="U413" i="1"/>
  <c r="T413" i="1"/>
  <c r="J427" i="1"/>
  <c r="C400" i="1"/>
  <c r="P413" i="1"/>
  <c r="A416" i="1" l="1"/>
  <c r="D416" i="1" s="1"/>
  <c r="E416" i="1" s="1"/>
  <c r="F413" i="1"/>
  <c r="L347" i="1"/>
  <c r="M347" i="1" s="1"/>
  <c r="N347" i="1" s="1"/>
  <c r="K348" i="1"/>
  <c r="P414" i="1"/>
  <c r="T414" i="1"/>
  <c r="R413" i="1"/>
  <c r="S413" i="1" s="1"/>
  <c r="U414" i="1"/>
  <c r="J428" i="1"/>
  <c r="C401" i="1"/>
  <c r="S401" i="1" l="1"/>
  <c r="C402" i="1" s="1"/>
  <c r="A417" i="1"/>
  <c r="D417" i="1" s="1"/>
  <c r="E417" i="1" s="1"/>
  <c r="F414" i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8" i="1" s="1"/>
  <c r="F415" i="1"/>
  <c r="K350" i="1"/>
  <c r="L349" i="1"/>
  <c r="M349" i="1" s="1"/>
  <c r="N349" i="1" s="1"/>
  <c r="T416" i="1"/>
  <c r="U416" i="1"/>
  <c r="R415" i="1"/>
  <c r="J430" i="1"/>
  <c r="P416" i="1"/>
  <c r="C403" i="1"/>
  <c r="A419" i="1" l="1"/>
  <c r="D419" i="1" s="1"/>
  <c r="E419" i="1" s="1"/>
  <c r="F416" i="1"/>
  <c r="L350" i="1"/>
  <c r="M350" i="1" s="1"/>
  <c r="N350" i="1" s="1"/>
  <c r="K351" i="1"/>
  <c r="P417" i="1"/>
  <c r="C404" i="1"/>
  <c r="R416" i="1"/>
  <c r="U417" i="1"/>
  <c r="T417" i="1"/>
  <c r="J431" i="1"/>
  <c r="A420" i="1" l="1"/>
  <c r="D420" i="1" s="1"/>
  <c r="E420" i="1" s="1"/>
  <c r="F417" i="1"/>
  <c r="K352" i="1"/>
  <c r="L351" i="1"/>
  <c r="M351" i="1" s="1"/>
  <c r="N351" i="1" s="1"/>
  <c r="J432" i="1"/>
  <c r="C405" i="1"/>
  <c r="P418" i="1"/>
  <c r="T418" i="1"/>
  <c r="R417" i="1"/>
  <c r="U418" i="1"/>
  <c r="A421" i="1" l="1"/>
  <c r="D421" i="1" s="1"/>
  <c r="E421" i="1" s="1"/>
  <c r="F418" i="1"/>
  <c r="L352" i="1"/>
  <c r="M352" i="1" s="1"/>
  <c r="N352" i="1" s="1"/>
  <c r="K353" i="1"/>
  <c r="S405" i="1"/>
  <c r="C406" i="1" s="1"/>
  <c r="P419" i="1"/>
  <c r="R418" i="1"/>
  <c r="S418" i="1" s="1"/>
  <c r="U419" i="1"/>
  <c r="T419" i="1"/>
  <c r="J433" i="1"/>
  <c r="A422" i="1" l="1"/>
  <c r="D422" i="1" s="1"/>
  <c r="E422" i="1" s="1"/>
  <c r="F419" i="1"/>
  <c r="L353" i="1"/>
  <c r="M353" i="1" s="1"/>
  <c r="N353" i="1" s="1"/>
  <c r="K354" i="1"/>
  <c r="J434" i="1"/>
  <c r="P420" i="1"/>
  <c r="C407" i="1"/>
  <c r="U420" i="1"/>
  <c r="T420" i="1"/>
  <c r="R419" i="1"/>
  <c r="A423" i="1" l="1"/>
  <c r="D423" i="1" s="1"/>
  <c r="E423" i="1" s="1"/>
  <c r="F420" i="1"/>
  <c r="K355" i="1"/>
  <c r="L354" i="1"/>
  <c r="M354" i="1" s="1"/>
  <c r="N354" i="1" s="1"/>
  <c r="C408" i="1"/>
  <c r="P421" i="1"/>
  <c r="J435" i="1"/>
  <c r="R420" i="1"/>
  <c r="S420" i="1" s="1"/>
  <c r="U421" i="1"/>
  <c r="T421" i="1"/>
  <c r="A424" i="1" l="1"/>
  <c r="D424" i="1" s="1"/>
  <c r="E424" i="1" s="1"/>
  <c r="F421" i="1"/>
  <c r="K356" i="1"/>
  <c r="L355" i="1"/>
  <c r="M355" i="1" s="1"/>
  <c r="N355" i="1" s="1"/>
  <c r="R421" i="1"/>
  <c r="U422" i="1"/>
  <c r="T422" i="1"/>
  <c r="P422" i="1"/>
  <c r="C409" i="1"/>
  <c r="J436" i="1"/>
  <c r="A425" i="1" l="1"/>
  <c r="D425" i="1" s="1"/>
  <c r="E425" i="1" s="1"/>
  <c r="F422" i="1"/>
  <c r="K357" i="1"/>
  <c r="L356" i="1"/>
  <c r="M356" i="1" s="1"/>
  <c r="N356" i="1" s="1"/>
  <c r="R422" i="1"/>
  <c r="S422" i="1" s="1"/>
  <c r="U423" i="1"/>
  <c r="T423" i="1"/>
  <c r="J437" i="1"/>
  <c r="C410" i="1"/>
  <c r="P423" i="1"/>
  <c r="A426" i="1" l="1"/>
  <c r="D426" i="1" s="1"/>
  <c r="E426" i="1" s="1"/>
  <c r="F423" i="1"/>
  <c r="K358" i="1"/>
  <c r="L357" i="1"/>
  <c r="M357" i="1" s="1"/>
  <c r="N357" i="1" s="1"/>
  <c r="T424" i="1"/>
  <c r="U424" i="1"/>
  <c r="R423" i="1"/>
  <c r="S423" i="1" s="1"/>
  <c r="J438" i="1"/>
  <c r="P424" i="1"/>
  <c r="C411" i="1"/>
  <c r="A427" i="1" l="1"/>
  <c r="D427" i="1" s="1"/>
  <c r="E427" i="1" s="1"/>
  <c r="F424" i="1"/>
  <c r="K359" i="1"/>
  <c r="L358" i="1"/>
  <c r="M358" i="1" s="1"/>
  <c r="N358" i="1" s="1"/>
  <c r="C412" i="1"/>
  <c r="R424" i="1"/>
  <c r="S424" i="1" s="1"/>
  <c r="T425" i="1"/>
  <c r="U425" i="1"/>
  <c r="P425" i="1"/>
  <c r="J439" i="1"/>
  <c r="A428" i="1" l="1"/>
  <c r="D428" i="1" s="1"/>
  <c r="E428" i="1" s="1"/>
  <c r="F425" i="1"/>
  <c r="K360" i="1"/>
  <c r="L359" i="1"/>
  <c r="M359" i="1" s="1"/>
  <c r="N359" i="1" s="1"/>
  <c r="U426" i="1"/>
  <c r="R425" i="1"/>
  <c r="T426" i="1"/>
  <c r="C413" i="1"/>
  <c r="J440" i="1"/>
  <c r="P426" i="1"/>
  <c r="A429" i="1" l="1"/>
  <c r="D429" i="1" s="1"/>
  <c r="E429" i="1" s="1"/>
  <c r="F426" i="1"/>
  <c r="L360" i="1"/>
  <c r="M360" i="1" s="1"/>
  <c r="N360" i="1" s="1"/>
  <c r="K361" i="1"/>
  <c r="P427" i="1"/>
  <c r="U427" i="1"/>
  <c r="R426" i="1"/>
  <c r="T427" i="1"/>
  <c r="J441" i="1"/>
  <c r="C414" i="1"/>
  <c r="A430" i="1" l="1"/>
  <c r="D430" i="1" s="1"/>
  <c r="E430" i="1" s="1"/>
  <c r="F427" i="1"/>
  <c r="K362" i="1"/>
  <c r="L361" i="1"/>
  <c r="M361" i="1" s="1"/>
  <c r="N361" i="1" s="1"/>
  <c r="J442" i="1"/>
  <c r="U428" i="1"/>
  <c r="T428" i="1"/>
  <c r="R427" i="1"/>
  <c r="S427" i="1" s="1"/>
  <c r="C415" i="1"/>
  <c r="P428" i="1"/>
  <c r="A431" i="1" l="1"/>
  <c r="D431" i="1" s="1"/>
  <c r="E431" i="1" s="1"/>
  <c r="F428" i="1"/>
  <c r="L362" i="1"/>
  <c r="M362" i="1" s="1"/>
  <c r="N362" i="1" s="1"/>
  <c r="K363" i="1"/>
  <c r="S415" i="1"/>
  <c r="C416" i="1" s="1"/>
  <c r="R428" i="1"/>
  <c r="S428" i="1" s="1"/>
  <c r="U429" i="1"/>
  <c r="T429" i="1"/>
  <c r="P429" i="1"/>
  <c r="J443" i="1"/>
  <c r="S416" i="1" l="1"/>
  <c r="C417" i="1" s="1"/>
  <c r="A432" i="1"/>
  <c r="D432" i="1" s="1"/>
  <c r="E432" i="1" s="1"/>
  <c r="F429" i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3" i="1" s="1"/>
  <c r="F430" i="1"/>
  <c r="L364" i="1"/>
  <c r="M364" i="1" s="1"/>
  <c r="N364" i="1" s="1"/>
  <c r="K365" i="1"/>
  <c r="S417" i="1"/>
  <c r="C418" i="1" s="1"/>
  <c r="P431" i="1"/>
  <c r="U431" i="1"/>
  <c r="T431" i="1"/>
  <c r="R430" i="1"/>
  <c r="S430" i="1" s="1"/>
  <c r="J445" i="1"/>
  <c r="A434" i="1" l="1"/>
  <c r="D434" i="1" s="1"/>
  <c r="E434" i="1" s="1"/>
  <c r="F431" i="1"/>
  <c r="L365" i="1"/>
  <c r="M365" i="1" s="1"/>
  <c r="N365" i="1" s="1"/>
  <c r="K366" i="1"/>
  <c r="C419" i="1"/>
  <c r="J446" i="1"/>
  <c r="U432" i="1"/>
  <c r="T432" i="1"/>
  <c r="R431" i="1"/>
  <c r="S431" i="1" s="1"/>
  <c r="P432" i="1"/>
  <c r="A435" i="1" l="1"/>
  <c r="D435" i="1" s="1"/>
  <c r="E435" i="1" s="1"/>
  <c r="F432" i="1"/>
  <c r="L366" i="1"/>
  <c r="M366" i="1" s="1"/>
  <c r="N366" i="1" s="1"/>
  <c r="K367" i="1"/>
  <c r="S419" i="1"/>
  <c r="C420" i="1" s="1"/>
  <c r="P433" i="1"/>
  <c r="J447" i="1"/>
  <c r="R432" i="1"/>
  <c r="S432" i="1" s="1"/>
  <c r="T433" i="1"/>
  <c r="U433" i="1"/>
  <c r="A436" i="1" l="1"/>
  <c r="D436" i="1" s="1"/>
  <c r="E436" i="1" s="1"/>
  <c r="F433" i="1"/>
  <c r="L367" i="1"/>
  <c r="M367" i="1" s="1"/>
  <c r="N367" i="1" s="1"/>
  <c r="K368" i="1"/>
  <c r="C421" i="1"/>
  <c r="J448" i="1"/>
  <c r="P434" i="1"/>
  <c r="R433" i="1"/>
  <c r="S433" i="1" s="1"/>
  <c r="U434" i="1"/>
  <c r="T434" i="1"/>
  <c r="A437" i="1" l="1"/>
  <c r="D437" i="1" s="1"/>
  <c r="E437" i="1" s="1"/>
  <c r="F434" i="1"/>
  <c r="K369" i="1"/>
  <c r="L368" i="1"/>
  <c r="M368" i="1" s="1"/>
  <c r="N368" i="1" s="1"/>
  <c r="S421" i="1"/>
  <c r="C422" i="1" s="1"/>
  <c r="P435" i="1"/>
  <c r="T435" i="1"/>
  <c r="R434" i="1"/>
  <c r="S434" i="1" s="1"/>
  <c r="U435" i="1"/>
  <c r="J449" i="1"/>
  <c r="A438" i="1" l="1"/>
  <c r="D438" i="1" s="1"/>
  <c r="E438" i="1" s="1"/>
  <c r="F435" i="1"/>
  <c r="K370" i="1"/>
  <c r="L369" i="1"/>
  <c r="M369" i="1" s="1"/>
  <c r="N369" i="1" s="1"/>
  <c r="C423" i="1"/>
  <c r="T436" i="1"/>
  <c r="U436" i="1"/>
  <c r="R435" i="1"/>
  <c r="S435" i="1" s="1"/>
  <c r="J450" i="1"/>
  <c r="P436" i="1"/>
  <c r="A439" i="1" l="1"/>
  <c r="D439" i="1" s="1"/>
  <c r="E439" i="1" s="1"/>
  <c r="F436" i="1"/>
  <c r="K371" i="1"/>
  <c r="L370" i="1"/>
  <c r="M370" i="1" s="1"/>
  <c r="N370" i="1" s="1"/>
  <c r="R436" i="1"/>
  <c r="T437" i="1"/>
  <c r="U437" i="1"/>
  <c r="C424" i="1"/>
  <c r="P437" i="1"/>
  <c r="J451" i="1"/>
  <c r="A440" i="1" l="1"/>
  <c r="D440" i="1" s="1"/>
  <c r="E440" i="1" s="1"/>
  <c r="F437" i="1"/>
  <c r="K372" i="1"/>
  <c r="L371" i="1"/>
  <c r="M371" i="1" s="1"/>
  <c r="N371" i="1" s="1"/>
  <c r="R437" i="1"/>
  <c r="U438" i="1"/>
  <c r="T438" i="1"/>
  <c r="J452" i="1"/>
  <c r="P438" i="1"/>
  <c r="C425" i="1"/>
  <c r="S425" i="1" l="1"/>
  <c r="C426" i="1" s="1"/>
  <c r="A441" i="1"/>
  <c r="D441" i="1" s="1"/>
  <c r="E441" i="1" s="1"/>
  <c r="F438" i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42" i="1" s="1"/>
  <c r="F439" i="1"/>
  <c r="K374" i="1"/>
  <c r="L373" i="1"/>
  <c r="M373" i="1" s="1"/>
  <c r="N373" i="1" s="1"/>
  <c r="S426" i="1"/>
  <c r="C427" i="1" s="1"/>
  <c r="J454" i="1"/>
  <c r="P440" i="1"/>
  <c r="U440" i="1"/>
  <c r="R439" i="1"/>
  <c r="S439" i="1" s="1"/>
  <c r="T440" i="1"/>
  <c r="A443" i="1" l="1"/>
  <c r="D443" i="1" s="1"/>
  <c r="E443" i="1" s="1"/>
  <c r="F440" i="1"/>
  <c r="K375" i="1"/>
  <c r="L374" i="1"/>
  <c r="M374" i="1" s="1"/>
  <c r="N374" i="1" s="1"/>
  <c r="P441" i="1"/>
  <c r="C428" i="1"/>
  <c r="R440" i="1"/>
  <c r="S440" i="1" s="1"/>
  <c r="T441" i="1"/>
  <c r="U441" i="1"/>
  <c r="J455" i="1"/>
  <c r="A444" i="1" l="1"/>
  <c r="D444" i="1" s="1"/>
  <c r="E444" i="1" s="1"/>
  <c r="F441" i="1"/>
  <c r="K376" i="1"/>
  <c r="L375" i="1"/>
  <c r="M375" i="1" s="1"/>
  <c r="N375" i="1" s="1"/>
  <c r="U442" i="1"/>
  <c r="R441" i="1"/>
  <c r="S441" i="1" s="1"/>
  <c r="T442" i="1"/>
  <c r="C429" i="1"/>
  <c r="J456" i="1"/>
  <c r="P442" i="1"/>
  <c r="A445" i="1" l="1"/>
  <c r="D445" i="1" s="1"/>
  <c r="E445" i="1" s="1"/>
  <c r="F442" i="1"/>
  <c r="K377" i="1"/>
  <c r="L376" i="1"/>
  <c r="M376" i="1" s="1"/>
  <c r="N376" i="1" s="1"/>
  <c r="P443" i="1"/>
  <c r="C430" i="1"/>
  <c r="U443" i="1"/>
  <c r="R442" i="1"/>
  <c r="T443" i="1"/>
  <c r="J457" i="1"/>
  <c r="A446" i="1" l="1"/>
  <c r="D446" i="1" s="1"/>
  <c r="E446" i="1" s="1"/>
  <c r="F443" i="1"/>
  <c r="K378" i="1"/>
  <c r="L377" i="1"/>
  <c r="M377" i="1" s="1"/>
  <c r="N377" i="1" s="1"/>
  <c r="C431" i="1"/>
  <c r="J458" i="1"/>
  <c r="P444" i="1"/>
  <c r="U444" i="1"/>
  <c r="T444" i="1"/>
  <c r="R443" i="1"/>
  <c r="S443" i="1" s="1"/>
  <c r="A447" i="1" l="1"/>
  <c r="D447" i="1" s="1"/>
  <c r="E447" i="1" s="1"/>
  <c r="F444" i="1"/>
  <c r="K379" i="1"/>
  <c r="L378" i="1"/>
  <c r="M378" i="1" s="1"/>
  <c r="N378" i="1" s="1"/>
  <c r="P445" i="1"/>
  <c r="C432" i="1"/>
  <c r="R444" i="1"/>
  <c r="S444" i="1" s="1"/>
  <c r="T445" i="1"/>
  <c r="U445" i="1"/>
  <c r="J459" i="1"/>
  <c r="A448" i="1" l="1"/>
  <c r="D448" i="1" s="1"/>
  <c r="E448" i="1" s="1"/>
  <c r="F445" i="1"/>
  <c r="K380" i="1"/>
  <c r="L379" i="1"/>
  <c r="M379" i="1" s="1"/>
  <c r="N379" i="1" s="1"/>
  <c r="P446" i="1"/>
  <c r="T446" i="1"/>
  <c r="R445" i="1"/>
  <c r="S445" i="1" s="1"/>
  <c r="U446" i="1"/>
  <c r="C433" i="1"/>
  <c r="J460" i="1"/>
  <c r="A449" i="1" l="1"/>
  <c r="D449" i="1" s="1"/>
  <c r="E449" i="1" s="1"/>
  <c r="F446" i="1"/>
  <c r="K381" i="1"/>
  <c r="L380" i="1"/>
  <c r="M380" i="1" s="1"/>
  <c r="N380" i="1" s="1"/>
  <c r="J461" i="1"/>
  <c r="P447" i="1"/>
  <c r="T447" i="1"/>
  <c r="R446" i="1"/>
  <c r="S446" i="1" s="1"/>
  <c r="U447" i="1"/>
  <c r="C434" i="1"/>
  <c r="A450" i="1" l="1"/>
  <c r="D450" i="1" s="1"/>
  <c r="E450" i="1" s="1"/>
  <c r="F447" i="1"/>
  <c r="L381" i="1"/>
  <c r="M381" i="1" s="1"/>
  <c r="N381" i="1" s="1"/>
  <c r="K382" i="1"/>
  <c r="U448" i="1"/>
  <c r="T448" i="1"/>
  <c r="R447" i="1"/>
  <c r="J462" i="1"/>
  <c r="C435" i="1"/>
  <c r="P448" i="1"/>
  <c r="A451" i="1" l="1"/>
  <c r="D451" i="1" s="1"/>
  <c r="E451" i="1" s="1"/>
  <c r="F448" i="1"/>
  <c r="L382" i="1"/>
  <c r="M382" i="1" s="1"/>
  <c r="N382" i="1" s="1"/>
  <c r="K383" i="1"/>
  <c r="R448" i="1"/>
  <c r="U449" i="1"/>
  <c r="T449" i="1"/>
  <c r="C436" i="1"/>
  <c r="J463" i="1"/>
  <c r="P449" i="1"/>
  <c r="A452" i="1" l="1"/>
  <c r="D452" i="1" s="1"/>
  <c r="E452" i="1" s="1"/>
  <c r="F449" i="1"/>
  <c r="K384" i="1"/>
  <c r="L383" i="1"/>
  <c r="M383" i="1" s="1"/>
  <c r="N383" i="1" s="1"/>
  <c r="S436" i="1"/>
  <c r="C437" i="1" s="1"/>
  <c r="P450" i="1"/>
  <c r="T450" i="1"/>
  <c r="R449" i="1"/>
  <c r="U450" i="1"/>
  <c r="J464" i="1"/>
  <c r="S437" i="1" l="1"/>
  <c r="C438" i="1" s="1"/>
  <c r="A453" i="1"/>
  <c r="D453" i="1" s="1"/>
  <c r="E453" i="1" s="1"/>
  <c r="F450" i="1"/>
  <c r="L384" i="1"/>
  <c r="M384" i="1" s="1"/>
  <c r="N384" i="1" s="1"/>
  <c r="K385" i="1"/>
  <c r="U451" i="1"/>
  <c r="R450" i="1"/>
  <c r="S450" i="1" s="1"/>
  <c r="T451" i="1"/>
  <c r="J465" i="1"/>
  <c r="P451" i="1"/>
  <c r="A454" i="1" l="1"/>
  <c r="D454" i="1" s="1"/>
  <c r="E454" i="1" s="1"/>
  <c r="F451" i="1"/>
  <c r="K386" i="1"/>
  <c r="L385" i="1"/>
  <c r="M385" i="1" s="1"/>
  <c r="N385" i="1" s="1"/>
  <c r="S438" i="1"/>
  <c r="C439" i="1" s="1"/>
  <c r="J466" i="1"/>
  <c r="R451" i="1"/>
  <c r="U452" i="1"/>
  <c r="T452" i="1"/>
  <c r="P452" i="1"/>
  <c r="A455" i="1" l="1"/>
  <c r="D455" i="1" s="1"/>
  <c r="E455" i="1" s="1"/>
  <c r="F452" i="1"/>
  <c r="L386" i="1"/>
  <c r="M386" i="1" s="1"/>
  <c r="N386" i="1" s="1"/>
  <c r="K387" i="1"/>
  <c r="P453" i="1"/>
  <c r="J467" i="1"/>
  <c r="R452" i="1"/>
  <c r="S452" i="1" s="1"/>
  <c r="U453" i="1"/>
  <c r="T453" i="1"/>
  <c r="C440" i="1"/>
  <c r="A456" i="1" l="1"/>
  <c r="D456" i="1" s="1"/>
  <c r="E456" i="1" s="1"/>
  <c r="F453" i="1"/>
  <c r="K388" i="1"/>
  <c r="L387" i="1"/>
  <c r="M387" i="1" s="1"/>
  <c r="N387" i="1" s="1"/>
  <c r="T454" i="1"/>
  <c r="U454" i="1"/>
  <c r="R453" i="1"/>
  <c r="S453" i="1" s="1"/>
  <c r="C441" i="1"/>
  <c r="P454" i="1"/>
  <c r="J468" i="1"/>
  <c r="A457" i="1" l="1"/>
  <c r="D457" i="1" s="1"/>
  <c r="E457" i="1" s="1"/>
  <c r="F454" i="1"/>
  <c r="K389" i="1"/>
  <c r="L388" i="1"/>
  <c r="M388" i="1" s="1"/>
  <c r="N388" i="1" s="1"/>
  <c r="J469" i="1"/>
  <c r="P455" i="1"/>
  <c r="U455" i="1"/>
  <c r="T455" i="1"/>
  <c r="R454" i="1"/>
  <c r="S454" i="1" s="1"/>
  <c r="C442" i="1"/>
  <c r="S442" i="1" l="1"/>
  <c r="C443" i="1" s="1"/>
  <c r="A458" i="1"/>
  <c r="D458" i="1" s="1"/>
  <c r="E458" i="1" s="1"/>
  <c r="F455" i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9" i="1" s="1"/>
  <c r="F456" i="1"/>
  <c r="L390" i="1"/>
  <c r="M390" i="1" s="1"/>
  <c r="N390" i="1" s="1"/>
  <c r="K391" i="1"/>
  <c r="J471" i="1"/>
  <c r="R456" i="1"/>
  <c r="S456" i="1" s="1"/>
  <c r="U457" i="1"/>
  <c r="T457" i="1"/>
  <c r="C444" i="1"/>
  <c r="P457" i="1"/>
  <c r="A460" i="1" l="1"/>
  <c r="D460" i="1" s="1"/>
  <c r="E460" i="1" s="1"/>
  <c r="F457" i="1"/>
  <c r="L391" i="1"/>
  <c r="M391" i="1" s="1"/>
  <c r="N391" i="1" s="1"/>
  <c r="K392" i="1"/>
  <c r="C445" i="1"/>
  <c r="U458" i="1"/>
  <c r="R457" i="1"/>
  <c r="S457" i="1" s="1"/>
  <c r="T458" i="1"/>
  <c r="P458" i="1"/>
  <c r="J472" i="1"/>
  <c r="A461" i="1" l="1"/>
  <c r="D461" i="1" s="1"/>
  <c r="E461" i="1" s="1"/>
  <c r="F458" i="1"/>
  <c r="K393" i="1"/>
  <c r="L392" i="1"/>
  <c r="M392" i="1" s="1"/>
  <c r="N392" i="1" s="1"/>
  <c r="C446" i="1"/>
  <c r="J473" i="1"/>
  <c r="P459" i="1"/>
  <c r="T459" i="1"/>
  <c r="R458" i="1"/>
  <c r="U459" i="1"/>
  <c r="A462" i="1" l="1"/>
  <c r="D462" i="1" s="1"/>
  <c r="E462" i="1" s="1"/>
  <c r="F459" i="1"/>
  <c r="K394" i="1"/>
  <c r="L393" i="1"/>
  <c r="M393" i="1" s="1"/>
  <c r="N393" i="1" s="1"/>
  <c r="R459" i="1"/>
  <c r="T460" i="1"/>
  <c r="U460" i="1"/>
  <c r="J474" i="1"/>
  <c r="C447" i="1"/>
  <c r="P460" i="1"/>
  <c r="S447" i="1" l="1"/>
  <c r="C448" i="1" s="1"/>
  <c r="A463" i="1"/>
  <c r="D463" i="1" s="1"/>
  <c r="E463" i="1" s="1"/>
  <c r="F460" i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D464" i="1" s="1"/>
  <c r="E464" i="1" s="1"/>
  <c r="F461" i="1"/>
  <c r="K396" i="1"/>
  <c r="L395" i="1"/>
  <c r="M395" i="1" s="1"/>
  <c r="N395" i="1" s="1"/>
  <c r="S448" i="1"/>
  <c r="C449" i="1" s="1"/>
  <c r="T462" i="1"/>
  <c r="U462" i="1"/>
  <c r="R461" i="1"/>
  <c r="S461" i="1" s="1"/>
  <c r="J476" i="1"/>
  <c r="P462" i="1"/>
  <c r="A465" i="1" l="1"/>
  <c r="D465" i="1" s="1"/>
  <c r="E465" i="1" s="1"/>
  <c r="F462" i="1"/>
  <c r="K397" i="1"/>
  <c r="L396" i="1"/>
  <c r="M396" i="1" s="1"/>
  <c r="N396" i="1" s="1"/>
  <c r="S449" i="1"/>
  <c r="C450" i="1" s="1"/>
  <c r="P463" i="1"/>
  <c r="J477" i="1"/>
  <c r="T463" i="1"/>
  <c r="U463" i="1"/>
  <c r="R462" i="1"/>
  <c r="S462" i="1" s="1"/>
  <c r="A466" i="1" l="1"/>
  <c r="D466" i="1" s="1"/>
  <c r="E466" i="1" s="1"/>
  <c r="F463" i="1"/>
  <c r="L397" i="1"/>
  <c r="M397" i="1" s="1"/>
  <c r="N397" i="1" s="1"/>
  <c r="K398" i="1"/>
  <c r="C451" i="1"/>
  <c r="P464" i="1"/>
  <c r="J478" i="1"/>
  <c r="R463" i="1"/>
  <c r="T464" i="1"/>
  <c r="U464" i="1"/>
  <c r="A467" i="1" l="1"/>
  <c r="F464" i="1"/>
  <c r="L398" i="1"/>
  <c r="M398" i="1" s="1"/>
  <c r="N398" i="1" s="1"/>
  <c r="K399" i="1"/>
  <c r="S451" i="1"/>
  <c r="C452" i="1" s="1"/>
  <c r="J479" i="1"/>
  <c r="P465" i="1"/>
  <c r="R464" i="1"/>
  <c r="S464" i="1" s="1"/>
  <c r="U465" i="1"/>
  <c r="T465" i="1"/>
  <c r="D467" i="1" l="1"/>
  <c r="E467" i="1" s="1"/>
  <c r="A468" i="1"/>
  <c r="D468" i="1" s="1"/>
  <c r="E468" i="1" s="1"/>
  <c r="F465" i="1"/>
  <c r="K400" i="1"/>
  <c r="L399" i="1"/>
  <c r="M399" i="1" s="1"/>
  <c r="N399" i="1" s="1"/>
  <c r="P466" i="1"/>
  <c r="C453" i="1"/>
  <c r="T466" i="1"/>
  <c r="U466" i="1"/>
  <c r="R465" i="1"/>
  <c r="S465" i="1" s="1"/>
  <c r="J480" i="1"/>
  <c r="A469" i="1" l="1"/>
  <c r="D469" i="1" s="1"/>
  <c r="E469" i="1" s="1"/>
  <c r="F466" i="1"/>
  <c r="L400" i="1"/>
  <c r="M400" i="1" s="1"/>
  <c r="N400" i="1" s="1"/>
  <c r="K401" i="1"/>
  <c r="C454" i="1"/>
  <c r="P467" i="1"/>
  <c r="J481" i="1"/>
  <c r="U467" i="1"/>
  <c r="T467" i="1"/>
  <c r="R466" i="1"/>
  <c r="S466" i="1" s="1"/>
  <c r="A470" i="1" l="1"/>
  <c r="D470" i="1" s="1"/>
  <c r="E470" i="1" s="1"/>
  <c r="F467" i="1"/>
  <c r="L401" i="1"/>
  <c r="M401" i="1" s="1"/>
  <c r="N401" i="1" s="1"/>
  <c r="K402" i="1"/>
  <c r="J482" i="1"/>
  <c r="P468" i="1"/>
  <c r="C455" i="1"/>
  <c r="R467" i="1"/>
  <c r="S467" i="1" s="1"/>
  <c r="U468" i="1"/>
  <c r="T468" i="1"/>
  <c r="A471" i="1" l="1"/>
  <c r="D471" i="1" s="1"/>
  <c r="E471" i="1" s="1"/>
  <c r="F468" i="1"/>
  <c r="K403" i="1"/>
  <c r="L402" i="1"/>
  <c r="M402" i="1" s="1"/>
  <c r="N402" i="1" s="1"/>
  <c r="R468" i="1"/>
  <c r="U469" i="1"/>
  <c r="T469" i="1"/>
  <c r="J483" i="1"/>
  <c r="C456" i="1"/>
  <c r="P469" i="1"/>
  <c r="A472" i="1" l="1"/>
  <c r="D472" i="1" s="1"/>
  <c r="E472" i="1" s="1"/>
  <c r="F469" i="1"/>
  <c r="K404" i="1"/>
  <c r="L403" i="1"/>
  <c r="M403" i="1" s="1"/>
  <c r="N403" i="1" s="1"/>
  <c r="U470" i="1"/>
  <c r="T470" i="1"/>
  <c r="R469" i="1"/>
  <c r="C457" i="1"/>
  <c r="J484" i="1"/>
  <c r="P470" i="1"/>
  <c r="A473" i="1" l="1"/>
  <c r="D473" i="1" s="1"/>
  <c r="E473" i="1" s="1"/>
  <c r="F470" i="1"/>
  <c r="L404" i="1"/>
  <c r="M404" i="1" s="1"/>
  <c r="N404" i="1" s="1"/>
  <c r="K405" i="1"/>
  <c r="C458" i="1"/>
  <c r="R470" i="1"/>
  <c r="S470" i="1" s="1"/>
  <c r="T471" i="1"/>
  <c r="U471" i="1"/>
  <c r="P471" i="1"/>
  <c r="J485" i="1"/>
  <c r="A474" i="1" l="1"/>
  <c r="D474" i="1" s="1"/>
  <c r="E474" i="1" s="1"/>
  <c r="F471" i="1"/>
  <c r="L405" i="1"/>
  <c r="M405" i="1" s="1"/>
  <c r="N405" i="1" s="1"/>
  <c r="K406" i="1"/>
  <c r="S458" i="1"/>
  <c r="C459" i="1" s="1"/>
  <c r="J486" i="1"/>
  <c r="P472" i="1"/>
  <c r="T472" i="1"/>
  <c r="R471" i="1"/>
  <c r="S471" i="1" s="1"/>
  <c r="U472" i="1"/>
  <c r="A475" i="1" l="1"/>
  <c r="D475" i="1" s="1"/>
  <c r="E475" i="1" s="1"/>
  <c r="F472" i="1"/>
  <c r="K407" i="1"/>
  <c r="L406" i="1"/>
  <c r="M406" i="1" s="1"/>
  <c r="N406" i="1" s="1"/>
  <c r="S459" i="1"/>
  <c r="C460" i="1" s="1"/>
  <c r="J487" i="1"/>
  <c r="P473" i="1"/>
  <c r="R472" i="1"/>
  <c r="S472" i="1" s="1"/>
  <c r="U473" i="1"/>
  <c r="T473" i="1"/>
  <c r="A476" i="1" l="1"/>
  <c r="D476" i="1" s="1"/>
  <c r="E476" i="1" s="1"/>
  <c r="F473" i="1"/>
  <c r="K408" i="1"/>
  <c r="L407" i="1"/>
  <c r="M407" i="1" s="1"/>
  <c r="N407" i="1" s="1"/>
  <c r="T474" i="1"/>
  <c r="R473" i="1"/>
  <c r="S473" i="1" s="1"/>
  <c r="U474" i="1"/>
  <c r="J488" i="1"/>
  <c r="C461" i="1"/>
  <c r="P474" i="1"/>
  <c r="A477" i="1" l="1"/>
  <c r="D477" i="1" s="1"/>
  <c r="E477" i="1" s="1"/>
  <c r="F474" i="1"/>
  <c r="K409" i="1"/>
  <c r="L408" i="1"/>
  <c r="M408" i="1" s="1"/>
  <c r="N408" i="1" s="1"/>
  <c r="C462" i="1"/>
  <c r="J489" i="1"/>
  <c r="R474" i="1"/>
  <c r="S474" i="1" s="1"/>
  <c r="T475" i="1"/>
  <c r="U475" i="1"/>
  <c r="P475" i="1"/>
  <c r="A478" i="1" l="1"/>
  <c r="D478" i="1" s="1"/>
  <c r="E478" i="1" s="1"/>
  <c r="F475" i="1"/>
  <c r="L409" i="1"/>
  <c r="M409" i="1" s="1"/>
  <c r="N409" i="1" s="1"/>
  <c r="K410" i="1"/>
  <c r="P476" i="1"/>
  <c r="U476" i="1"/>
  <c r="R475" i="1"/>
  <c r="S475" i="1" s="1"/>
  <c r="T476" i="1"/>
  <c r="J490" i="1"/>
  <c r="C463" i="1"/>
  <c r="S463" i="1" l="1"/>
  <c r="C464" i="1" s="1"/>
  <c r="A479" i="1"/>
  <c r="D479" i="1" s="1"/>
  <c r="E479" i="1" s="1"/>
  <c r="F476" i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80" i="1" s="1"/>
  <c r="F477" i="1"/>
  <c r="K412" i="1"/>
  <c r="L411" i="1"/>
  <c r="M411" i="1" s="1"/>
  <c r="N411" i="1" s="1"/>
  <c r="P478" i="1"/>
  <c r="C465" i="1"/>
  <c r="U478" i="1"/>
  <c r="T478" i="1"/>
  <c r="R477" i="1"/>
  <c r="J492" i="1"/>
  <c r="A481" i="1" l="1"/>
  <c r="D481" i="1" s="1"/>
  <c r="E481" i="1" s="1"/>
  <c r="F478" i="1"/>
  <c r="L412" i="1"/>
  <c r="M412" i="1" s="1"/>
  <c r="N412" i="1" s="1"/>
  <c r="K413" i="1"/>
  <c r="C466" i="1"/>
  <c r="J493" i="1"/>
  <c r="P479" i="1"/>
  <c r="R478" i="1"/>
  <c r="S478" i="1" s="1"/>
  <c r="T479" i="1"/>
  <c r="U479" i="1"/>
  <c r="A482" i="1" l="1"/>
  <c r="D482" i="1" s="1"/>
  <c r="E482" i="1" s="1"/>
  <c r="F479" i="1"/>
  <c r="K414" i="1"/>
  <c r="L413" i="1"/>
  <c r="M413" i="1" s="1"/>
  <c r="N413" i="1" s="1"/>
  <c r="R479" i="1"/>
  <c r="U480" i="1"/>
  <c r="T480" i="1"/>
  <c r="P480" i="1"/>
  <c r="J494" i="1"/>
  <c r="C467" i="1"/>
  <c r="A483" i="1" l="1"/>
  <c r="D483" i="1" s="1"/>
  <c r="E483" i="1" s="1"/>
  <c r="F480" i="1"/>
  <c r="L414" i="1"/>
  <c r="M414" i="1" s="1"/>
  <c r="N414" i="1" s="1"/>
  <c r="K415" i="1"/>
  <c r="C468" i="1"/>
  <c r="P481" i="1"/>
  <c r="J495" i="1"/>
  <c r="U481" i="1"/>
  <c r="T481" i="1"/>
  <c r="R480" i="1"/>
  <c r="S480" i="1" s="1"/>
  <c r="S468" i="1" l="1"/>
  <c r="C469" i="1" s="1"/>
  <c r="A484" i="1"/>
  <c r="D484" i="1" s="1"/>
  <c r="E484" i="1" s="1"/>
  <c r="F481" i="1"/>
  <c r="L415" i="1"/>
  <c r="M415" i="1" s="1"/>
  <c r="N415" i="1" s="1"/>
  <c r="K416" i="1"/>
  <c r="T482" i="1"/>
  <c r="U482" i="1"/>
  <c r="R481" i="1"/>
  <c r="J496" i="1"/>
  <c r="P482" i="1"/>
  <c r="A485" i="1" l="1"/>
  <c r="D485" i="1" s="1"/>
  <c r="E485" i="1" s="1"/>
  <c r="F482" i="1"/>
  <c r="L416" i="1"/>
  <c r="M416" i="1" s="1"/>
  <c r="N416" i="1" s="1"/>
  <c r="K417" i="1"/>
  <c r="S469" i="1"/>
  <c r="C470" i="1" s="1"/>
  <c r="R482" i="1"/>
  <c r="T483" i="1"/>
  <c r="U483" i="1"/>
  <c r="P483" i="1"/>
  <c r="J497" i="1"/>
  <c r="A486" i="1" l="1"/>
  <c r="D486" i="1" s="1"/>
  <c r="E486" i="1" s="1"/>
  <c r="F483" i="1"/>
  <c r="K418" i="1"/>
  <c r="L417" i="1"/>
  <c r="M417" i="1" s="1"/>
  <c r="N417" i="1" s="1"/>
  <c r="J498" i="1"/>
  <c r="P484" i="1"/>
  <c r="U484" i="1"/>
  <c r="R483" i="1"/>
  <c r="S483" i="1" s="1"/>
  <c r="T484" i="1"/>
  <c r="C471" i="1"/>
  <c r="A487" i="1" l="1"/>
  <c r="D487" i="1" s="1"/>
  <c r="E487" i="1" s="1"/>
  <c r="F484" i="1"/>
  <c r="L418" i="1"/>
  <c r="M418" i="1" s="1"/>
  <c r="N418" i="1" s="1"/>
  <c r="K419" i="1"/>
  <c r="J499" i="1"/>
  <c r="C472" i="1"/>
  <c r="P485" i="1"/>
  <c r="U485" i="1"/>
  <c r="R484" i="1"/>
  <c r="S484" i="1" s="1"/>
  <c r="T485" i="1"/>
  <c r="A488" i="1" l="1"/>
  <c r="D488" i="1" s="1"/>
  <c r="E488" i="1" s="1"/>
  <c r="F485" i="1"/>
  <c r="L419" i="1"/>
  <c r="M419" i="1" s="1"/>
  <c r="N419" i="1" s="1"/>
  <c r="K420" i="1"/>
  <c r="P486" i="1"/>
  <c r="J500" i="1"/>
  <c r="U486" i="1"/>
  <c r="T486" i="1"/>
  <c r="R485" i="1"/>
  <c r="S485" i="1" s="1"/>
  <c r="C473" i="1"/>
  <c r="A489" i="1" l="1"/>
  <c r="D489" i="1" s="1"/>
  <c r="E489" i="1" s="1"/>
  <c r="F486" i="1"/>
  <c r="L420" i="1"/>
  <c r="M420" i="1" s="1"/>
  <c r="N420" i="1" s="1"/>
  <c r="K421" i="1"/>
  <c r="C474" i="1"/>
  <c r="P487" i="1"/>
  <c r="J501" i="1"/>
  <c r="R486" i="1"/>
  <c r="T487" i="1"/>
  <c r="U487" i="1"/>
  <c r="A490" i="1" l="1"/>
  <c r="D490" i="1" s="1"/>
  <c r="E490" i="1" s="1"/>
  <c r="F487" i="1"/>
  <c r="K422" i="1"/>
  <c r="L421" i="1"/>
  <c r="M421" i="1" s="1"/>
  <c r="N421" i="1" s="1"/>
  <c r="P488" i="1"/>
  <c r="C475" i="1"/>
  <c r="R487" i="1"/>
  <c r="S487" i="1" s="1"/>
  <c r="U488" i="1"/>
  <c r="T488" i="1"/>
  <c r="J502" i="1"/>
  <c r="A491" i="1" l="1"/>
  <c r="D491" i="1" s="1"/>
  <c r="E491" i="1" s="1"/>
  <c r="F488" i="1"/>
  <c r="L422" i="1"/>
  <c r="M422" i="1" s="1"/>
  <c r="N422" i="1" s="1"/>
  <c r="K423" i="1"/>
  <c r="J503" i="1"/>
  <c r="R488" i="1"/>
  <c r="S488" i="1" s="1"/>
  <c r="U489" i="1"/>
  <c r="T489" i="1"/>
  <c r="C476" i="1"/>
  <c r="P489" i="1"/>
  <c r="A492" i="1" l="1"/>
  <c r="D492" i="1" s="1"/>
  <c r="E492" i="1" s="1"/>
  <c r="F489" i="1"/>
  <c r="K424" i="1"/>
  <c r="L423" i="1"/>
  <c r="M423" i="1" s="1"/>
  <c r="N423" i="1" s="1"/>
  <c r="U490" i="1"/>
  <c r="R489" i="1"/>
  <c r="T490" i="1"/>
  <c r="J504" i="1"/>
  <c r="C477" i="1"/>
  <c r="P490" i="1"/>
  <c r="A493" i="1" l="1"/>
  <c r="D493" i="1" s="1"/>
  <c r="E493" i="1" s="1"/>
  <c r="F490" i="1"/>
  <c r="L424" i="1"/>
  <c r="M424" i="1" s="1"/>
  <c r="N424" i="1" s="1"/>
  <c r="K425" i="1"/>
  <c r="S477" i="1"/>
  <c r="C478" i="1" s="1"/>
  <c r="R490" i="1"/>
  <c r="S490" i="1" s="1"/>
  <c r="T491" i="1"/>
  <c r="U491" i="1"/>
  <c r="P491" i="1"/>
  <c r="J505" i="1"/>
  <c r="A494" i="1" l="1"/>
  <c r="D494" i="1" s="1"/>
  <c r="E494" i="1" s="1"/>
  <c r="F491" i="1"/>
  <c r="K426" i="1"/>
  <c r="L425" i="1"/>
  <c r="M425" i="1" s="1"/>
  <c r="N425" i="1" s="1"/>
  <c r="J506" i="1"/>
  <c r="C479" i="1"/>
  <c r="P492" i="1"/>
  <c r="R491" i="1"/>
  <c r="T492" i="1"/>
  <c r="U492" i="1"/>
  <c r="A495" i="1" l="1"/>
  <c r="D495" i="1" s="1"/>
  <c r="E495" i="1" s="1"/>
  <c r="F492" i="1"/>
  <c r="K427" i="1"/>
  <c r="L426" i="1"/>
  <c r="M426" i="1" s="1"/>
  <c r="N426" i="1" s="1"/>
  <c r="S479" i="1"/>
  <c r="C480" i="1" s="1"/>
  <c r="P493" i="1"/>
  <c r="R492" i="1"/>
  <c r="S492" i="1" s="1"/>
  <c r="T493" i="1"/>
  <c r="U493" i="1"/>
  <c r="J507" i="1"/>
  <c r="A496" i="1" l="1"/>
  <c r="D496" i="1" s="1"/>
  <c r="E496" i="1" s="1"/>
  <c r="F493" i="1"/>
  <c r="L427" i="1"/>
  <c r="M427" i="1" s="1"/>
  <c r="N427" i="1" s="1"/>
  <c r="K428" i="1"/>
  <c r="J508" i="1"/>
  <c r="P494" i="1"/>
  <c r="C481" i="1"/>
  <c r="R493" i="1"/>
  <c r="S493" i="1" s="1"/>
  <c r="T494" i="1"/>
  <c r="U494" i="1"/>
  <c r="S481" i="1" l="1"/>
  <c r="C482" i="1" s="1"/>
  <c r="A497" i="1"/>
  <c r="D497" i="1" s="1"/>
  <c r="E497" i="1" s="1"/>
  <c r="F494" i="1"/>
  <c r="K429" i="1"/>
  <c r="L428" i="1"/>
  <c r="M428" i="1" s="1"/>
  <c r="N428" i="1" s="1"/>
  <c r="U495" i="1"/>
  <c r="R494" i="1"/>
  <c r="S494" i="1" s="1"/>
  <c r="T495" i="1"/>
  <c r="J509" i="1"/>
  <c r="P495" i="1"/>
  <c r="A498" i="1" l="1"/>
  <c r="D498" i="1" s="1"/>
  <c r="E498" i="1" s="1"/>
  <c r="F495" i="1"/>
  <c r="L429" i="1"/>
  <c r="M429" i="1" s="1"/>
  <c r="N429" i="1" s="1"/>
  <c r="K430" i="1"/>
  <c r="S482" i="1"/>
  <c r="C483" i="1" s="1"/>
  <c r="T496" i="1"/>
  <c r="U496" i="1"/>
  <c r="R495" i="1"/>
  <c r="P496" i="1"/>
  <c r="J510" i="1"/>
  <c r="A499" i="1" l="1"/>
  <c r="D499" i="1" s="1"/>
  <c r="E499" i="1" s="1"/>
  <c r="F496" i="1"/>
  <c r="L430" i="1"/>
  <c r="M430" i="1" s="1"/>
  <c r="N430" i="1" s="1"/>
  <c r="K431" i="1"/>
  <c r="U497" i="1"/>
  <c r="T497" i="1"/>
  <c r="R496" i="1"/>
  <c r="S496" i="1" s="1"/>
  <c r="C484" i="1"/>
  <c r="J511" i="1"/>
  <c r="P497" i="1"/>
  <c r="A500" i="1" l="1"/>
  <c r="D500" i="1" s="1"/>
  <c r="E500" i="1" s="1"/>
  <c r="F497" i="1"/>
  <c r="L431" i="1"/>
  <c r="M431" i="1" s="1"/>
  <c r="N431" i="1" s="1"/>
  <c r="K432" i="1"/>
  <c r="C485" i="1"/>
  <c r="J512" i="1"/>
  <c r="R497" i="1"/>
  <c r="S497" i="1" s="1"/>
  <c r="U498" i="1"/>
  <c r="T498" i="1"/>
  <c r="P498" i="1"/>
  <c r="A501" i="1" l="1"/>
  <c r="D501" i="1" s="1"/>
  <c r="E501" i="1" s="1"/>
  <c r="F498" i="1"/>
  <c r="L432" i="1"/>
  <c r="M432" i="1" s="1"/>
  <c r="N432" i="1" s="1"/>
  <c r="K433" i="1"/>
  <c r="P499" i="1"/>
  <c r="R498" i="1"/>
  <c r="S498" i="1" s="1"/>
  <c r="U499" i="1"/>
  <c r="T499" i="1"/>
  <c r="C486" i="1"/>
  <c r="J513" i="1"/>
  <c r="S486" i="1" l="1"/>
  <c r="C487" i="1" s="1"/>
  <c r="A502" i="1"/>
  <c r="D502" i="1" s="1"/>
  <c r="E502" i="1" s="1"/>
  <c r="F499" i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3" i="1" s="1"/>
  <c r="F500" i="1"/>
  <c r="K435" i="1"/>
  <c r="L434" i="1"/>
  <c r="M434" i="1" s="1"/>
  <c r="N434" i="1" s="1"/>
  <c r="U501" i="1"/>
  <c r="R500" i="1"/>
  <c r="T501" i="1"/>
  <c r="C488" i="1"/>
  <c r="P501" i="1"/>
  <c r="J515" i="1"/>
  <c r="A504" i="1" l="1"/>
  <c r="D504" i="1" s="1"/>
  <c r="E504" i="1" s="1"/>
  <c r="F501" i="1"/>
  <c r="L435" i="1"/>
  <c r="M435" i="1" s="1"/>
  <c r="N435" i="1" s="1"/>
  <c r="K436" i="1"/>
  <c r="R501" i="1"/>
  <c r="S501" i="1" s="1"/>
  <c r="U502" i="1"/>
  <c r="T502" i="1"/>
  <c r="C489" i="1"/>
  <c r="P502" i="1"/>
  <c r="J516" i="1"/>
  <c r="A505" i="1" l="1"/>
  <c r="D505" i="1" s="1"/>
  <c r="E505" i="1" s="1"/>
  <c r="F502" i="1"/>
  <c r="L436" i="1"/>
  <c r="M436" i="1" s="1"/>
  <c r="N436" i="1" s="1"/>
  <c r="K437" i="1"/>
  <c r="S489" i="1"/>
  <c r="C490" i="1" s="1"/>
  <c r="R502" i="1"/>
  <c r="S502" i="1" s="1"/>
  <c r="U503" i="1"/>
  <c r="T503" i="1"/>
  <c r="J517" i="1"/>
  <c r="P503" i="1"/>
  <c r="A506" i="1" l="1"/>
  <c r="D506" i="1" s="1"/>
  <c r="E506" i="1" s="1"/>
  <c r="F503" i="1"/>
  <c r="L437" i="1"/>
  <c r="M437" i="1" s="1"/>
  <c r="N437" i="1" s="1"/>
  <c r="K438" i="1"/>
  <c r="J518" i="1"/>
  <c r="C491" i="1"/>
  <c r="U504" i="1"/>
  <c r="R503" i="1"/>
  <c r="S503" i="1" s="1"/>
  <c r="T504" i="1"/>
  <c r="P504" i="1"/>
  <c r="S491" i="1" l="1"/>
  <c r="C492" i="1" s="1"/>
  <c r="A507" i="1"/>
  <c r="D507" i="1" s="1"/>
  <c r="E507" i="1" s="1"/>
  <c r="F504" i="1"/>
  <c r="L438" i="1"/>
  <c r="M438" i="1" s="1"/>
  <c r="N438" i="1" s="1"/>
  <c r="K439" i="1"/>
  <c r="U505" i="1"/>
  <c r="T505" i="1"/>
  <c r="R504" i="1"/>
  <c r="J519" i="1"/>
  <c r="P505" i="1"/>
  <c r="A508" i="1" l="1"/>
  <c r="D508" i="1" s="1"/>
  <c r="E508" i="1" s="1"/>
  <c r="F505" i="1"/>
  <c r="L439" i="1"/>
  <c r="M439" i="1" s="1"/>
  <c r="N439" i="1" s="1"/>
  <c r="K440" i="1"/>
  <c r="R505" i="1"/>
  <c r="S505" i="1" s="1"/>
  <c r="T506" i="1"/>
  <c r="U506" i="1"/>
  <c r="J520" i="1"/>
  <c r="P506" i="1"/>
  <c r="C493" i="1"/>
  <c r="A509" i="1" l="1"/>
  <c r="D509" i="1" s="1"/>
  <c r="E509" i="1" s="1"/>
  <c r="F506" i="1"/>
  <c r="L440" i="1"/>
  <c r="M440" i="1" s="1"/>
  <c r="N440" i="1" s="1"/>
  <c r="K441" i="1"/>
  <c r="P507" i="1"/>
  <c r="C494" i="1"/>
  <c r="R506" i="1"/>
  <c r="S506" i="1" s="1"/>
  <c r="U507" i="1"/>
  <c r="T507" i="1"/>
  <c r="J521" i="1"/>
  <c r="A510" i="1" l="1"/>
  <c r="D510" i="1" s="1"/>
  <c r="E510" i="1" s="1"/>
  <c r="F507" i="1"/>
  <c r="L441" i="1"/>
  <c r="M441" i="1" s="1"/>
  <c r="N441" i="1" s="1"/>
  <c r="K442" i="1"/>
  <c r="C495" i="1"/>
  <c r="J522" i="1"/>
  <c r="P508" i="1"/>
  <c r="R507" i="1"/>
  <c r="S507" i="1" s="1"/>
  <c r="T508" i="1"/>
  <c r="U508" i="1"/>
  <c r="S495" i="1" l="1"/>
  <c r="C496" i="1" s="1"/>
  <c r="A511" i="1"/>
  <c r="D511" i="1" s="1"/>
  <c r="E511" i="1" s="1"/>
  <c r="F508" i="1"/>
  <c r="L442" i="1"/>
  <c r="M442" i="1" s="1"/>
  <c r="N442" i="1" s="1"/>
  <c r="K443" i="1"/>
  <c r="U509" i="1"/>
  <c r="T509" i="1"/>
  <c r="R508" i="1"/>
  <c r="S508" i="1" s="1"/>
  <c r="P509" i="1"/>
  <c r="J523" i="1"/>
  <c r="A512" i="1" l="1"/>
  <c r="D512" i="1" s="1"/>
  <c r="E512" i="1" s="1"/>
  <c r="F509" i="1"/>
  <c r="L443" i="1"/>
  <c r="M443" i="1" s="1"/>
  <c r="N443" i="1" s="1"/>
  <c r="K444" i="1"/>
  <c r="C497" i="1"/>
  <c r="P510" i="1"/>
  <c r="J524" i="1"/>
  <c r="R509" i="1"/>
  <c r="U510" i="1"/>
  <c r="T510" i="1"/>
  <c r="A513" i="1" l="1"/>
  <c r="D513" i="1" s="1"/>
  <c r="E513" i="1" s="1"/>
  <c r="F510" i="1"/>
  <c r="L444" i="1"/>
  <c r="M444" i="1" s="1"/>
  <c r="N444" i="1" s="1"/>
  <c r="K445" i="1"/>
  <c r="P511" i="1"/>
  <c r="J525" i="1"/>
  <c r="C498" i="1"/>
  <c r="U511" i="1"/>
  <c r="R510" i="1"/>
  <c r="T511" i="1"/>
  <c r="A514" i="1" l="1"/>
  <c r="D514" i="1" s="1"/>
  <c r="E514" i="1" s="1"/>
  <c r="F511" i="1"/>
  <c r="K446" i="1"/>
  <c r="L445" i="1"/>
  <c r="M445" i="1" s="1"/>
  <c r="N445" i="1" s="1"/>
  <c r="J526" i="1"/>
  <c r="R511" i="1"/>
  <c r="S511" i="1" s="1"/>
  <c r="T512" i="1"/>
  <c r="U512" i="1"/>
  <c r="C499" i="1"/>
  <c r="P512" i="1"/>
  <c r="A515" i="1" l="1"/>
  <c r="D515" i="1" s="1"/>
  <c r="E515" i="1" s="1"/>
  <c r="F512" i="1"/>
  <c r="K447" i="1"/>
  <c r="L446" i="1"/>
  <c r="M446" i="1" s="1"/>
  <c r="N446" i="1" s="1"/>
  <c r="S499" i="1"/>
  <c r="C500" i="1" s="1"/>
  <c r="P513" i="1"/>
  <c r="T513" i="1"/>
  <c r="U513" i="1"/>
  <c r="R512" i="1"/>
  <c r="J527" i="1"/>
  <c r="A516" i="1" l="1"/>
  <c r="D516" i="1" s="1"/>
  <c r="E516" i="1" s="1"/>
  <c r="F513" i="1"/>
  <c r="L447" i="1"/>
  <c r="M447" i="1" s="1"/>
  <c r="N447" i="1" s="1"/>
  <c r="K448" i="1"/>
  <c r="S500" i="1"/>
  <c r="C501" i="1" s="1"/>
  <c r="J528" i="1"/>
  <c r="P514" i="1"/>
  <c r="R513" i="1"/>
  <c r="U514" i="1"/>
  <c r="T514" i="1"/>
  <c r="A517" i="1" l="1"/>
  <c r="D517" i="1" s="1"/>
  <c r="E517" i="1" s="1"/>
  <c r="F514" i="1"/>
  <c r="K449" i="1"/>
  <c r="L448" i="1"/>
  <c r="M448" i="1" s="1"/>
  <c r="N448" i="1" s="1"/>
  <c r="C502" i="1"/>
  <c r="J529" i="1"/>
  <c r="P515" i="1"/>
  <c r="T515" i="1"/>
  <c r="R514" i="1"/>
  <c r="S514" i="1" s="1"/>
  <c r="U515" i="1"/>
  <c r="A518" i="1" l="1"/>
  <c r="D518" i="1" s="1"/>
  <c r="E518" i="1" s="1"/>
  <c r="F515" i="1"/>
  <c r="K450" i="1"/>
  <c r="L449" i="1"/>
  <c r="M449" i="1" s="1"/>
  <c r="N449" i="1" s="1"/>
  <c r="T516" i="1"/>
  <c r="R515" i="1"/>
  <c r="S515" i="1" s="1"/>
  <c r="U516" i="1"/>
  <c r="C503" i="1"/>
  <c r="J530" i="1"/>
  <c r="P516" i="1"/>
  <c r="A519" i="1" l="1"/>
  <c r="D519" i="1" s="1"/>
  <c r="E519" i="1" s="1"/>
  <c r="F516" i="1"/>
  <c r="L450" i="1"/>
  <c r="M450" i="1" s="1"/>
  <c r="N450" i="1" s="1"/>
  <c r="K451" i="1"/>
  <c r="T517" i="1"/>
  <c r="R516" i="1"/>
  <c r="S516" i="1" s="1"/>
  <c r="U517" i="1"/>
  <c r="C504" i="1"/>
  <c r="J531" i="1"/>
  <c r="P517" i="1"/>
  <c r="S504" i="1" l="1"/>
  <c r="C505" i="1" s="1"/>
  <c r="A520" i="1"/>
  <c r="D520" i="1" s="1"/>
  <c r="E520" i="1" s="1"/>
  <c r="F517" i="1"/>
  <c r="K452" i="1"/>
  <c r="L451" i="1"/>
  <c r="M451" i="1" s="1"/>
  <c r="N451" i="1" s="1"/>
  <c r="J532" i="1"/>
  <c r="R517" i="1"/>
  <c r="S517" i="1" s="1"/>
  <c r="T518" i="1"/>
  <c r="U518" i="1"/>
  <c r="P518" i="1"/>
  <c r="A521" i="1" l="1"/>
  <c r="D521" i="1" s="1"/>
  <c r="E521" i="1" s="1"/>
  <c r="F518" i="1"/>
  <c r="L452" i="1"/>
  <c r="M452" i="1" s="1"/>
  <c r="N452" i="1" s="1"/>
  <c r="K453" i="1"/>
  <c r="C506" i="1"/>
  <c r="P519" i="1"/>
  <c r="U519" i="1"/>
  <c r="R518" i="1"/>
  <c r="S518" i="1" s="1"/>
  <c r="T519" i="1"/>
  <c r="J533" i="1"/>
  <c r="A522" i="1" l="1"/>
  <c r="D522" i="1" s="1"/>
  <c r="E522" i="1" s="1"/>
  <c r="F519" i="1"/>
  <c r="K454" i="1"/>
  <c r="L453" i="1"/>
  <c r="M453" i="1" s="1"/>
  <c r="N453" i="1" s="1"/>
  <c r="C507" i="1"/>
  <c r="U520" i="1"/>
  <c r="R519" i="1"/>
  <c r="S519" i="1" s="1"/>
  <c r="T520" i="1"/>
  <c r="J534" i="1"/>
  <c r="P520" i="1"/>
  <c r="A523" i="1" l="1"/>
  <c r="D523" i="1" s="1"/>
  <c r="E523" i="1" s="1"/>
  <c r="F520" i="1"/>
  <c r="K455" i="1"/>
  <c r="L454" i="1"/>
  <c r="M454" i="1" s="1"/>
  <c r="N454" i="1" s="1"/>
  <c r="P521" i="1"/>
  <c r="C508" i="1"/>
  <c r="U521" i="1"/>
  <c r="R520" i="1"/>
  <c r="T521" i="1"/>
  <c r="J535" i="1"/>
  <c r="A524" i="1" l="1"/>
  <c r="D524" i="1" s="1"/>
  <c r="E524" i="1" s="1"/>
  <c r="F521" i="1"/>
  <c r="L455" i="1"/>
  <c r="M455" i="1" s="1"/>
  <c r="N455" i="1" s="1"/>
  <c r="K456" i="1"/>
  <c r="C509" i="1"/>
  <c r="P522" i="1"/>
  <c r="J536" i="1"/>
  <c r="R521" i="1"/>
  <c r="U522" i="1"/>
  <c r="T522" i="1"/>
  <c r="S509" i="1" l="1"/>
  <c r="C510" i="1" s="1"/>
  <c r="A525" i="1"/>
  <c r="D525" i="1" s="1"/>
  <c r="E525" i="1" s="1"/>
  <c r="F522" i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6" i="1" s="1"/>
  <c r="F523" i="1"/>
  <c r="K458" i="1"/>
  <c r="L457" i="1"/>
  <c r="M457" i="1" s="1"/>
  <c r="N457" i="1" s="1"/>
  <c r="S510" i="1"/>
  <c r="C511" i="1" s="1"/>
  <c r="P524" i="1"/>
  <c r="J538" i="1"/>
  <c r="R523" i="1"/>
  <c r="S523" i="1" s="1"/>
  <c r="U524" i="1"/>
  <c r="T524" i="1"/>
  <c r="A527" i="1" l="1"/>
  <c r="D527" i="1" s="1"/>
  <c r="E527" i="1" s="1"/>
  <c r="F524" i="1"/>
  <c r="L458" i="1"/>
  <c r="M458" i="1" s="1"/>
  <c r="N458" i="1" s="1"/>
  <c r="K459" i="1"/>
  <c r="T525" i="1"/>
  <c r="U525" i="1"/>
  <c r="R524" i="1"/>
  <c r="S524" i="1" s="1"/>
  <c r="C512" i="1"/>
  <c r="J539" i="1"/>
  <c r="P525" i="1"/>
  <c r="A528" i="1" l="1"/>
  <c r="D528" i="1" s="1"/>
  <c r="E528" i="1" s="1"/>
  <c r="F525" i="1"/>
  <c r="K460" i="1"/>
  <c r="L459" i="1"/>
  <c r="M459" i="1" s="1"/>
  <c r="N459" i="1" s="1"/>
  <c r="S512" i="1"/>
  <c r="C513" i="1" s="1"/>
  <c r="R525" i="1"/>
  <c r="S525" i="1" s="1"/>
  <c r="T526" i="1"/>
  <c r="U526" i="1"/>
  <c r="P526" i="1"/>
  <c r="J540" i="1"/>
  <c r="S513" i="1" l="1"/>
  <c r="C514" i="1" s="1"/>
  <c r="A529" i="1"/>
  <c r="D529" i="1" s="1"/>
  <c r="E529" i="1" s="1"/>
  <c r="F526" i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30" i="1" s="1"/>
  <c r="F527" i="1"/>
  <c r="L461" i="1"/>
  <c r="M461" i="1" s="1"/>
  <c r="N461" i="1" s="1"/>
  <c r="K462" i="1"/>
  <c r="P528" i="1"/>
  <c r="U528" i="1"/>
  <c r="R527" i="1"/>
  <c r="S527" i="1" s="1"/>
  <c r="T528" i="1"/>
  <c r="J542" i="1"/>
  <c r="C515" i="1"/>
  <c r="A531" i="1" l="1"/>
  <c r="D531" i="1" s="1"/>
  <c r="E531" i="1" s="1"/>
  <c r="F528" i="1"/>
  <c r="K463" i="1"/>
  <c r="L462" i="1"/>
  <c r="M462" i="1" s="1"/>
  <c r="N462" i="1" s="1"/>
  <c r="J543" i="1"/>
  <c r="T529" i="1"/>
  <c r="U529" i="1"/>
  <c r="R528" i="1"/>
  <c r="S528" i="1" s="1"/>
  <c r="P529" i="1"/>
  <c r="C516" i="1"/>
  <c r="A532" i="1" l="1"/>
  <c r="D532" i="1" s="1"/>
  <c r="E532" i="1" s="1"/>
  <c r="F529" i="1"/>
  <c r="K464" i="1"/>
  <c r="L463" i="1"/>
  <c r="M463" i="1" s="1"/>
  <c r="N463" i="1" s="1"/>
  <c r="P530" i="1"/>
  <c r="J544" i="1"/>
  <c r="C517" i="1"/>
  <c r="R529" i="1"/>
  <c r="T530" i="1"/>
  <c r="U530" i="1"/>
  <c r="A533" i="1" l="1"/>
  <c r="D533" i="1" s="1"/>
  <c r="E533" i="1" s="1"/>
  <c r="F530" i="1"/>
  <c r="L464" i="1"/>
  <c r="M464" i="1" s="1"/>
  <c r="N464" i="1" s="1"/>
  <c r="K465" i="1"/>
  <c r="J545" i="1"/>
  <c r="P531" i="1"/>
  <c r="C518" i="1"/>
  <c r="U531" i="1"/>
  <c r="R530" i="1"/>
  <c r="S530" i="1" s="1"/>
  <c r="T531" i="1"/>
  <c r="A534" i="1" l="1"/>
  <c r="D534" i="1" s="1"/>
  <c r="E534" i="1" s="1"/>
  <c r="F531" i="1"/>
  <c r="K466" i="1"/>
  <c r="L465" i="1"/>
  <c r="M465" i="1" s="1"/>
  <c r="N465" i="1" s="1"/>
  <c r="T532" i="1"/>
  <c r="R531" i="1"/>
  <c r="U532" i="1"/>
  <c r="C519" i="1"/>
  <c r="P532" i="1"/>
  <c r="J546" i="1"/>
  <c r="A535" i="1" l="1"/>
  <c r="D535" i="1" s="1"/>
  <c r="E535" i="1" s="1"/>
  <c r="F532" i="1"/>
  <c r="L466" i="1"/>
  <c r="M466" i="1" s="1"/>
  <c r="N466" i="1" s="1"/>
  <c r="K467" i="1"/>
  <c r="T533" i="1"/>
  <c r="U533" i="1"/>
  <c r="R532" i="1"/>
  <c r="S532" i="1" s="1"/>
  <c r="C520" i="1"/>
  <c r="J547" i="1"/>
  <c r="P533" i="1"/>
  <c r="A536" i="1" l="1"/>
  <c r="D536" i="1" s="1"/>
  <c r="E536" i="1" s="1"/>
  <c r="F533" i="1"/>
  <c r="K468" i="1"/>
  <c r="L467" i="1"/>
  <c r="M467" i="1" s="1"/>
  <c r="N467" i="1" s="1"/>
  <c r="S520" i="1"/>
  <c r="C521" i="1" s="1"/>
  <c r="P534" i="1"/>
  <c r="R533" i="1"/>
  <c r="S533" i="1" s="1"/>
  <c r="U534" i="1"/>
  <c r="T534" i="1"/>
  <c r="J548" i="1"/>
  <c r="S521" i="1" l="1"/>
  <c r="C522" i="1" s="1"/>
  <c r="A537" i="1"/>
  <c r="D537" i="1" s="1"/>
  <c r="E537" i="1" s="1"/>
  <c r="F534" i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8" i="1" s="1"/>
  <c r="F535" i="1"/>
  <c r="L469" i="1"/>
  <c r="M469" i="1" s="1"/>
  <c r="N469" i="1" s="1"/>
  <c r="K470" i="1"/>
  <c r="S522" i="1"/>
  <c r="C523" i="1" s="1"/>
  <c r="U536" i="1"/>
  <c r="R535" i="1"/>
  <c r="S535" i="1" s="1"/>
  <c r="T536" i="1"/>
  <c r="J550" i="1"/>
  <c r="P536" i="1"/>
  <c r="A539" i="1" l="1"/>
  <c r="D539" i="1" s="1"/>
  <c r="E539" i="1" s="1"/>
  <c r="F536" i="1"/>
  <c r="L470" i="1"/>
  <c r="M470" i="1" s="1"/>
  <c r="N470" i="1" s="1"/>
  <c r="K471" i="1"/>
  <c r="P537" i="1"/>
  <c r="C524" i="1"/>
  <c r="J551" i="1"/>
  <c r="T537" i="1"/>
  <c r="R536" i="1"/>
  <c r="S536" i="1" s="1"/>
  <c r="U537" i="1"/>
  <c r="A540" i="1" l="1"/>
  <c r="D540" i="1" s="1"/>
  <c r="E540" i="1" s="1"/>
  <c r="F537" i="1"/>
  <c r="K472" i="1"/>
  <c r="L471" i="1"/>
  <c r="M471" i="1" s="1"/>
  <c r="N471" i="1" s="1"/>
  <c r="C525" i="1"/>
  <c r="P538" i="1"/>
  <c r="R537" i="1"/>
  <c r="S537" i="1" s="1"/>
  <c r="T538" i="1"/>
  <c r="U538" i="1"/>
  <c r="J552" i="1"/>
  <c r="A541" i="1" l="1"/>
  <c r="D541" i="1" s="1"/>
  <c r="E541" i="1" s="1"/>
  <c r="F538" i="1"/>
  <c r="K473" i="1"/>
  <c r="L472" i="1"/>
  <c r="M472" i="1" s="1"/>
  <c r="N472" i="1" s="1"/>
  <c r="P539" i="1"/>
  <c r="R538" i="1"/>
  <c r="U539" i="1"/>
  <c r="T539" i="1"/>
  <c r="J553" i="1"/>
  <c r="C526" i="1"/>
  <c r="S526" i="1" l="1"/>
  <c r="C527" i="1" s="1"/>
  <c r="A542" i="1"/>
  <c r="D542" i="1" s="1"/>
  <c r="E542" i="1" s="1"/>
  <c r="F539" i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3" i="1" s="1"/>
  <c r="F540" i="1"/>
  <c r="L474" i="1"/>
  <c r="M474" i="1" s="1"/>
  <c r="N474" i="1" s="1"/>
  <c r="K475" i="1"/>
  <c r="J555" i="1"/>
  <c r="T541" i="1"/>
  <c r="R540" i="1"/>
  <c r="U541" i="1"/>
  <c r="C528" i="1"/>
  <c r="P541" i="1"/>
  <c r="A544" i="1" l="1"/>
  <c r="D544" i="1" s="1"/>
  <c r="E544" i="1" s="1"/>
  <c r="F541" i="1"/>
  <c r="L475" i="1"/>
  <c r="M475" i="1" s="1"/>
  <c r="N475" i="1" s="1"/>
  <c r="K476" i="1"/>
  <c r="R541" i="1"/>
  <c r="T542" i="1"/>
  <c r="U542" i="1"/>
  <c r="P542" i="1"/>
  <c r="C529" i="1"/>
  <c r="J556" i="1"/>
  <c r="S529" i="1" l="1"/>
  <c r="C530" i="1" s="1"/>
  <c r="A545" i="1"/>
  <c r="D545" i="1" s="1"/>
  <c r="E545" i="1" s="1"/>
  <c r="F542" i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6" i="1" s="1"/>
  <c r="F543" i="1"/>
  <c r="L477" i="1"/>
  <c r="M477" i="1" s="1"/>
  <c r="N477" i="1" s="1"/>
  <c r="K478" i="1"/>
  <c r="P544" i="1"/>
  <c r="C531" i="1"/>
  <c r="U544" i="1"/>
  <c r="T544" i="1"/>
  <c r="R543" i="1"/>
  <c r="S543" i="1" s="1"/>
  <c r="J558" i="1"/>
  <c r="A547" i="1" l="1"/>
  <c r="D547" i="1" s="1"/>
  <c r="E547" i="1" s="1"/>
  <c r="F544" i="1"/>
  <c r="L478" i="1"/>
  <c r="M478" i="1" s="1"/>
  <c r="N478" i="1" s="1"/>
  <c r="K479" i="1"/>
  <c r="S531" i="1"/>
  <c r="C532" i="1" s="1"/>
  <c r="U545" i="1"/>
  <c r="T545" i="1"/>
  <c r="R544" i="1"/>
  <c r="S544" i="1" s="1"/>
  <c r="J559" i="1"/>
  <c r="P545" i="1"/>
  <c r="A548" i="1" l="1"/>
  <c r="D548" i="1" s="1"/>
  <c r="E548" i="1" s="1"/>
  <c r="F545" i="1"/>
  <c r="K480" i="1"/>
  <c r="L479" i="1"/>
  <c r="M479" i="1" s="1"/>
  <c r="N479" i="1" s="1"/>
  <c r="J560" i="1"/>
  <c r="R545" i="1"/>
  <c r="U546" i="1"/>
  <c r="T546" i="1"/>
  <c r="P546" i="1"/>
  <c r="C533" i="1"/>
  <c r="A549" i="1" l="1"/>
  <c r="D549" i="1" s="1"/>
  <c r="E549" i="1" s="1"/>
  <c r="F546" i="1"/>
  <c r="K481" i="1"/>
  <c r="L480" i="1"/>
  <c r="M480" i="1" s="1"/>
  <c r="N480" i="1" s="1"/>
  <c r="C534" i="1"/>
  <c r="P547" i="1"/>
  <c r="R546" i="1"/>
  <c r="S546" i="1" s="1"/>
  <c r="U547" i="1"/>
  <c r="T547" i="1"/>
  <c r="J561" i="1"/>
  <c r="A550" i="1" l="1"/>
  <c r="D550" i="1" s="1"/>
  <c r="E550" i="1" s="1"/>
  <c r="F547" i="1"/>
  <c r="K482" i="1"/>
  <c r="L481" i="1"/>
  <c r="M481" i="1" s="1"/>
  <c r="N481" i="1" s="1"/>
  <c r="U548" i="1"/>
  <c r="R547" i="1"/>
  <c r="S547" i="1" s="1"/>
  <c r="T548" i="1"/>
  <c r="C535" i="1"/>
  <c r="J562" i="1"/>
  <c r="P548" i="1"/>
  <c r="A551" i="1" l="1"/>
  <c r="D551" i="1" s="1"/>
  <c r="E551" i="1" s="1"/>
  <c r="F548" i="1"/>
  <c r="L482" i="1"/>
  <c r="M482" i="1" s="1"/>
  <c r="N482" i="1" s="1"/>
  <c r="K483" i="1"/>
  <c r="P549" i="1"/>
  <c r="C536" i="1"/>
  <c r="T549" i="1"/>
  <c r="R548" i="1"/>
  <c r="S548" i="1" s="1"/>
  <c r="U549" i="1"/>
  <c r="J563" i="1"/>
  <c r="A552" i="1" l="1"/>
  <c r="D552" i="1" s="1"/>
  <c r="E552" i="1" s="1"/>
  <c r="F549" i="1"/>
  <c r="L483" i="1"/>
  <c r="M483" i="1" s="1"/>
  <c r="N483" i="1" s="1"/>
  <c r="K484" i="1"/>
  <c r="R549" i="1"/>
  <c r="S549" i="1" s="1"/>
  <c r="T550" i="1"/>
  <c r="U550" i="1"/>
  <c r="J564" i="1"/>
  <c r="C537" i="1"/>
  <c r="P550" i="1"/>
  <c r="A553" i="1" l="1"/>
  <c r="D553" i="1" s="1"/>
  <c r="E553" i="1" s="1"/>
  <c r="F550" i="1"/>
  <c r="K485" i="1"/>
  <c r="L484" i="1"/>
  <c r="M484" i="1" s="1"/>
  <c r="N484" i="1" s="1"/>
  <c r="C538" i="1"/>
  <c r="P551" i="1"/>
  <c r="R550" i="1"/>
  <c r="U551" i="1"/>
  <c r="T551" i="1"/>
  <c r="J565" i="1"/>
  <c r="A554" i="1" l="1"/>
  <c r="D554" i="1" s="1"/>
  <c r="E554" i="1" s="1"/>
  <c r="F551" i="1"/>
  <c r="L485" i="1"/>
  <c r="M485" i="1" s="1"/>
  <c r="N485" i="1" s="1"/>
  <c r="K486" i="1"/>
  <c r="S538" i="1"/>
  <c r="C539" i="1" s="1"/>
  <c r="J566" i="1"/>
  <c r="U552" i="1"/>
  <c r="R551" i="1"/>
  <c r="S551" i="1" s="1"/>
  <c r="T552" i="1"/>
  <c r="P552" i="1"/>
  <c r="A555" i="1" l="1"/>
  <c r="D555" i="1" s="1"/>
  <c r="E555" i="1" s="1"/>
  <c r="F552" i="1"/>
  <c r="L486" i="1"/>
  <c r="M486" i="1" s="1"/>
  <c r="N486" i="1" s="1"/>
  <c r="K487" i="1"/>
  <c r="C540" i="1"/>
  <c r="P553" i="1"/>
  <c r="J567" i="1"/>
  <c r="U553" i="1"/>
  <c r="T553" i="1"/>
  <c r="R552" i="1"/>
  <c r="S552" i="1" s="1"/>
  <c r="A556" i="1" l="1"/>
  <c r="D556" i="1" s="1"/>
  <c r="E556" i="1" s="1"/>
  <c r="F553" i="1"/>
  <c r="L487" i="1"/>
  <c r="M487" i="1" s="1"/>
  <c r="N487" i="1" s="1"/>
  <c r="K488" i="1"/>
  <c r="S540" i="1"/>
  <c r="C541" i="1" s="1"/>
  <c r="P554" i="1"/>
  <c r="R553" i="1"/>
  <c r="S553" i="1" s="1"/>
  <c r="U554" i="1"/>
  <c r="T554" i="1"/>
  <c r="J568" i="1"/>
  <c r="A557" i="1" l="1"/>
  <c r="D557" i="1" s="1"/>
  <c r="E557" i="1" s="1"/>
  <c r="F554" i="1"/>
  <c r="L488" i="1"/>
  <c r="M488" i="1" s="1"/>
  <c r="N488" i="1" s="1"/>
  <c r="K489" i="1"/>
  <c r="S541" i="1"/>
  <c r="C542" i="1" s="1"/>
  <c r="J569" i="1"/>
  <c r="T555" i="1"/>
  <c r="R554" i="1"/>
  <c r="U555" i="1"/>
  <c r="P555" i="1"/>
  <c r="A558" i="1" l="1"/>
  <c r="D558" i="1" s="1"/>
  <c r="E558" i="1" s="1"/>
  <c r="F555" i="1"/>
  <c r="L489" i="1"/>
  <c r="M489" i="1" s="1"/>
  <c r="N489" i="1" s="1"/>
  <c r="K490" i="1"/>
  <c r="P556" i="1"/>
  <c r="C543" i="1"/>
  <c r="J570" i="1"/>
  <c r="R555" i="1"/>
  <c r="S555" i="1" s="1"/>
  <c r="U556" i="1"/>
  <c r="T556" i="1"/>
  <c r="A559" i="1" l="1"/>
  <c r="D559" i="1" s="1"/>
  <c r="E559" i="1" s="1"/>
  <c r="F556" i="1"/>
  <c r="L490" i="1"/>
  <c r="M490" i="1" s="1"/>
  <c r="N490" i="1" s="1"/>
  <c r="K491" i="1"/>
  <c r="J571" i="1"/>
  <c r="P557" i="1"/>
  <c r="U557" i="1"/>
  <c r="T557" i="1"/>
  <c r="R556" i="1"/>
  <c r="S556" i="1" s="1"/>
  <c r="C544" i="1"/>
  <c r="A560" i="1" l="1"/>
  <c r="D560" i="1" s="1"/>
  <c r="E560" i="1" s="1"/>
  <c r="F557" i="1"/>
  <c r="K492" i="1"/>
  <c r="L491" i="1"/>
  <c r="M491" i="1" s="1"/>
  <c r="N491" i="1" s="1"/>
  <c r="P558" i="1"/>
  <c r="J572" i="1"/>
  <c r="C545" i="1"/>
  <c r="R557" i="1"/>
  <c r="S557" i="1" s="1"/>
  <c r="U558" i="1"/>
  <c r="T558" i="1"/>
  <c r="S545" i="1" l="1"/>
  <c r="C546" i="1" s="1"/>
  <c r="A561" i="1"/>
  <c r="D561" i="1" s="1"/>
  <c r="E561" i="1" s="1"/>
  <c r="F558" i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62" i="1" s="1"/>
  <c r="F559" i="1"/>
  <c r="L493" i="1"/>
  <c r="M493" i="1" s="1"/>
  <c r="N493" i="1" s="1"/>
  <c r="K494" i="1"/>
  <c r="U560" i="1"/>
  <c r="R559" i="1"/>
  <c r="S559" i="1" s="1"/>
  <c r="T560" i="1"/>
  <c r="C547" i="1"/>
  <c r="P560" i="1"/>
  <c r="J574" i="1"/>
  <c r="A563" i="1" l="1"/>
  <c r="D563" i="1" s="1"/>
  <c r="E563" i="1" s="1"/>
  <c r="F560" i="1"/>
  <c r="K495" i="1"/>
  <c r="L494" i="1"/>
  <c r="M494" i="1" s="1"/>
  <c r="N494" i="1" s="1"/>
  <c r="U561" i="1"/>
  <c r="T561" i="1"/>
  <c r="R560" i="1"/>
  <c r="S560" i="1" s="1"/>
  <c r="C548" i="1"/>
  <c r="J575" i="1"/>
  <c r="P561" i="1"/>
  <c r="A564" i="1" l="1"/>
  <c r="D564" i="1" s="1"/>
  <c r="E564" i="1" s="1"/>
  <c r="F561" i="1"/>
  <c r="L495" i="1"/>
  <c r="M495" i="1" s="1"/>
  <c r="N495" i="1" s="1"/>
  <c r="K496" i="1"/>
  <c r="P562" i="1"/>
  <c r="J576" i="1"/>
  <c r="R561" i="1"/>
  <c r="S561" i="1" s="1"/>
  <c r="U562" i="1"/>
  <c r="T562" i="1"/>
  <c r="C549" i="1"/>
  <c r="A565" i="1" l="1"/>
  <c r="D565" i="1" s="1"/>
  <c r="E565" i="1" s="1"/>
  <c r="F562" i="1"/>
  <c r="K497" i="1"/>
  <c r="L496" i="1"/>
  <c r="M496" i="1" s="1"/>
  <c r="N496" i="1" s="1"/>
  <c r="J577" i="1"/>
  <c r="R562" i="1"/>
  <c r="S562" i="1" s="1"/>
  <c r="T563" i="1"/>
  <c r="U563" i="1"/>
  <c r="C550" i="1"/>
  <c r="P563" i="1"/>
  <c r="S550" i="1" l="1"/>
  <c r="C551" i="1" s="1"/>
  <c r="A566" i="1"/>
  <c r="D566" i="1" s="1"/>
  <c r="E566" i="1" s="1"/>
  <c r="F563" i="1"/>
  <c r="K498" i="1"/>
  <c r="L497" i="1"/>
  <c r="M497" i="1" s="1"/>
  <c r="N497" i="1" s="1"/>
  <c r="P564" i="1"/>
  <c r="R563" i="1"/>
  <c r="U564" i="1"/>
  <c r="T564" i="1"/>
  <c r="J578" i="1"/>
  <c r="A567" i="1" l="1"/>
  <c r="D567" i="1" s="1"/>
  <c r="E567" i="1" s="1"/>
  <c r="F564" i="1"/>
  <c r="K499" i="1"/>
  <c r="L498" i="1"/>
  <c r="M498" i="1" s="1"/>
  <c r="N498" i="1" s="1"/>
  <c r="P565" i="1"/>
  <c r="C552" i="1"/>
  <c r="J579" i="1"/>
  <c r="U565" i="1"/>
  <c r="R564" i="1"/>
  <c r="T565" i="1"/>
  <c r="A568" i="1" l="1"/>
  <c r="D568" i="1" s="1"/>
  <c r="E568" i="1" s="1"/>
  <c r="F565" i="1"/>
  <c r="K500" i="1"/>
  <c r="L499" i="1"/>
  <c r="M499" i="1" s="1"/>
  <c r="N499" i="1" s="1"/>
  <c r="J580" i="1"/>
  <c r="P566" i="1"/>
  <c r="C553" i="1"/>
  <c r="R565" i="1"/>
  <c r="S565" i="1" s="1"/>
  <c r="U566" i="1"/>
  <c r="T566" i="1"/>
  <c r="A569" i="1" l="1"/>
  <c r="D569" i="1" s="1"/>
  <c r="E569" i="1" s="1"/>
  <c r="F566" i="1"/>
  <c r="K501" i="1"/>
  <c r="L500" i="1"/>
  <c r="M500" i="1" s="1"/>
  <c r="N500" i="1" s="1"/>
  <c r="C554" i="1"/>
  <c r="P567" i="1"/>
  <c r="J581" i="1"/>
  <c r="T567" i="1"/>
  <c r="R566" i="1"/>
  <c r="S566" i="1" s="1"/>
  <c r="U567" i="1"/>
  <c r="A570" i="1" l="1"/>
  <c r="D570" i="1" s="1"/>
  <c r="E570" i="1" s="1"/>
  <c r="F567" i="1"/>
  <c r="L501" i="1"/>
  <c r="M501" i="1" s="1"/>
  <c r="N501" i="1" s="1"/>
  <c r="K502" i="1"/>
  <c r="S554" i="1"/>
  <c r="C555" i="1" s="1"/>
  <c r="T568" i="1"/>
  <c r="R567" i="1"/>
  <c r="S567" i="1" s="1"/>
  <c r="U568" i="1"/>
  <c r="J582" i="1"/>
  <c r="P568" i="1"/>
  <c r="A571" i="1" l="1"/>
  <c r="D571" i="1" s="1"/>
  <c r="E571" i="1" s="1"/>
  <c r="F568" i="1"/>
  <c r="L502" i="1"/>
  <c r="M502" i="1" s="1"/>
  <c r="N502" i="1" s="1"/>
  <c r="K503" i="1"/>
  <c r="C556" i="1"/>
  <c r="U569" i="1"/>
  <c r="T569" i="1"/>
  <c r="R568" i="1"/>
  <c r="P569" i="1"/>
  <c r="J583" i="1"/>
  <c r="A572" i="1" l="1"/>
  <c r="D572" i="1" s="1"/>
  <c r="E572" i="1" s="1"/>
  <c r="F569" i="1"/>
  <c r="L503" i="1"/>
  <c r="M503" i="1" s="1"/>
  <c r="N503" i="1" s="1"/>
  <c r="K504" i="1"/>
  <c r="R569" i="1"/>
  <c r="U570" i="1"/>
  <c r="T570" i="1"/>
  <c r="J584" i="1"/>
  <c r="P570" i="1"/>
  <c r="C557" i="1"/>
  <c r="A573" i="1" l="1"/>
  <c r="D573" i="1" s="1"/>
  <c r="E573" i="1" s="1"/>
  <c r="F570" i="1"/>
  <c r="L504" i="1"/>
  <c r="M504" i="1" s="1"/>
  <c r="N504" i="1" s="1"/>
  <c r="K505" i="1"/>
  <c r="U571" i="1"/>
  <c r="R570" i="1"/>
  <c r="S570" i="1" s="1"/>
  <c r="T571" i="1"/>
  <c r="C558" i="1"/>
  <c r="P571" i="1"/>
  <c r="J585" i="1"/>
  <c r="S558" i="1" l="1"/>
  <c r="C559" i="1" s="1"/>
  <c r="A574" i="1"/>
  <c r="D574" i="1" s="1"/>
  <c r="E574" i="1" s="1"/>
  <c r="F571" i="1"/>
  <c r="L505" i="1"/>
  <c r="M505" i="1" s="1"/>
  <c r="N505" i="1" s="1"/>
  <c r="K506" i="1"/>
  <c r="R571" i="1"/>
  <c r="U572" i="1"/>
  <c r="T572" i="1"/>
  <c r="J586" i="1"/>
  <c r="P572" i="1"/>
  <c r="A575" i="1" l="1"/>
  <c r="D575" i="1" s="1"/>
  <c r="E575" i="1" s="1"/>
  <c r="F572" i="1"/>
  <c r="K507" i="1"/>
  <c r="L506" i="1"/>
  <c r="M506" i="1" s="1"/>
  <c r="N506" i="1" s="1"/>
  <c r="C560" i="1"/>
  <c r="P573" i="1"/>
  <c r="U573" i="1"/>
  <c r="T573" i="1"/>
  <c r="R572" i="1"/>
  <c r="J587" i="1"/>
  <c r="A576" i="1" l="1"/>
  <c r="D576" i="1" s="1"/>
  <c r="E576" i="1" s="1"/>
  <c r="F573" i="1"/>
  <c r="L507" i="1"/>
  <c r="M507" i="1" s="1"/>
  <c r="N507" i="1" s="1"/>
  <c r="K508" i="1"/>
  <c r="J588" i="1"/>
  <c r="P574" i="1"/>
  <c r="C561" i="1"/>
  <c r="R573" i="1"/>
  <c r="S573" i="1" s="1"/>
  <c r="U574" i="1"/>
  <c r="T574" i="1"/>
  <c r="A577" i="1" l="1"/>
  <c r="D577" i="1" s="1"/>
  <c r="E577" i="1" s="1"/>
  <c r="F574" i="1"/>
  <c r="L508" i="1"/>
  <c r="M508" i="1" s="1"/>
  <c r="N508" i="1" s="1"/>
  <c r="K509" i="1"/>
  <c r="J589" i="1"/>
  <c r="C562" i="1"/>
  <c r="P575" i="1"/>
  <c r="R574" i="1"/>
  <c r="S574" i="1" s="1"/>
  <c r="T575" i="1"/>
  <c r="U575" i="1"/>
  <c r="A578" i="1" l="1"/>
  <c r="D578" i="1" s="1"/>
  <c r="E578" i="1" s="1"/>
  <c r="F575" i="1"/>
  <c r="L509" i="1"/>
  <c r="M509" i="1" s="1"/>
  <c r="N509" i="1" s="1"/>
  <c r="K510" i="1"/>
  <c r="P576" i="1"/>
  <c r="J590" i="1"/>
  <c r="U576" i="1"/>
  <c r="R575" i="1"/>
  <c r="S575" i="1" s="1"/>
  <c r="T576" i="1"/>
  <c r="C563" i="1"/>
  <c r="S563" i="1" l="1"/>
  <c r="C564" i="1" s="1"/>
  <c r="A579" i="1"/>
  <c r="D579" i="1" s="1"/>
  <c r="E579" i="1" s="1"/>
  <c r="F576" i="1"/>
  <c r="L510" i="1"/>
  <c r="M510" i="1" s="1"/>
  <c r="N510" i="1" s="1"/>
  <c r="K511" i="1"/>
  <c r="J591" i="1"/>
  <c r="U577" i="1"/>
  <c r="T577" i="1"/>
  <c r="R576" i="1"/>
  <c r="S576" i="1" s="1"/>
  <c r="P577" i="1"/>
  <c r="A580" i="1" l="1"/>
  <c r="D580" i="1" s="1"/>
  <c r="E580" i="1" s="1"/>
  <c r="F577" i="1"/>
  <c r="K512" i="1"/>
  <c r="L511" i="1"/>
  <c r="M511" i="1" s="1"/>
  <c r="N511" i="1" s="1"/>
  <c r="S564" i="1"/>
  <c r="C565" i="1" s="1"/>
  <c r="R577" i="1"/>
  <c r="S577" i="1" s="1"/>
  <c r="U578" i="1"/>
  <c r="T578" i="1"/>
  <c r="P578" i="1"/>
  <c r="J592" i="1"/>
  <c r="A581" i="1" l="1"/>
  <c r="D581" i="1" s="1"/>
  <c r="E581" i="1" s="1"/>
  <c r="F578" i="1"/>
  <c r="K513" i="1"/>
  <c r="L512" i="1"/>
  <c r="M512" i="1" s="1"/>
  <c r="N512" i="1" s="1"/>
  <c r="R578" i="1"/>
  <c r="S578" i="1" s="1"/>
  <c r="T579" i="1"/>
  <c r="U579" i="1"/>
  <c r="C566" i="1"/>
  <c r="J593" i="1"/>
  <c r="P579" i="1"/>
  <c r="A582" i="1" l="1"/>
  <c r="D582" i="1" s="1"/>
  <c r="E582" i="1" s="1"/>
  <c r="F579" i="1"/>
  <c r="L513" i="1"/>
  <c r="M513" i="1" s="1"/>
  <c r="N513" i="1" s="1"/>
  <c r="K514" i="1"/>
  <c r="R579" i="1"/>
  <c r="S579" i="1" s="1"/>
  <c r="T580" i="1"/>
  <c r="U580" i="1"/>
  <c r="J594" i="1"/>
  <c r="P580" i="1"/>
  <c r="C567" i="1"/>
  <c r="A583" i="1" l="1"/>
  <c r="D583" i="1" s="1"/>
  <c r="E583" i="1" s="1"/>
  <c r="F580" i="1"/>
  <c r="L514" i="1"/>
  <c r="M514" i="1" s="1"/>
  <c r="N514" i="1" s="1"/>
  <c r="K515" i="1"/>
  <c r="P581" i="1"/>
  <c r="C568" i="1"/>
  <c r="U581" i="1"/>
  <c r="R580" i="1"/>
  <c r="S580" i="1" s="1"/>
  <c r="T581" i="1"/>
  <c r="J595" i="1"/>
  <c r="S568" i="1" l="1"/>
  <c r="C569" i="1" s="1"/>
  <c r="A584" i="1"/>
  <c r="D584" i="1" s="1"/>
  <c r="E584" i="1" s="1"/>
  <c r="F581" i="1"/>
  <c r="L515" i="1"/>
  <c r="M515" i="1" s="1"/>
  <c r="N515" i="1" s="1"/>
  <c r="K516" i="1"/>
  <c r="R581" i="1"/>
  <c r="S581" i="1" s="1"/>
  <c r="U582" i="1"/>
  <c r="T582" i="1"/>
  <c r="J596" i="1"/>
  <c r="P582" i="1"/>
  <c r="A585" i="1" l="1"/>
  <c r="D585" i="1" s="1"/>
  <c r="E585" i="1" s="1"/>
  <c r="F582" i="1"/>
  <c r="L516" i="1"/>
  <c r="M516" i="1" s="1"/>
  <c r="N516" i="1" s="1"/>
  <c r="K517" i="1"/>
  <c r="S569" i="1"/>
  <c r="C570" i="1" s="1"/>
  <c r="P583" i="1"/>
  <c r="J597" i="1"/>
  <c r="U583" i="1"/>
  <c r="R582" i="1"/>
  <c r="T583" i="1"/>
  <c r="A586" i="1" l="1"/>
  <c r="D586" i="1" s="1"/>
  <c r="E586" i="1" s="1"/>
  <c r="F583" i="1"/>
  <c r="K518" i="1"/>
  <c r="L517" i="1"/>
  <c r="M517" i="1" s="1"/>
  <c r="N517" i="1" s="1"/>
  <c r="C571" i="1"/>
  <c r="J598" i="1"/>
  <c r="P584" i="1"/>
  <c r="T584" i="1"/>
  <c r="U584" i="1"/>
  <c r="R583" i="1"/>
  <c r="A587" i="1" l="1"/>
  <c r="D587" i="1" s="1"/>
  <c r="E587" i="1" s="1"/>
  <c r="F584" i="1"/>
  <c r="L518" i="1"/>
  <c r="M518" i="1" s="1"/>
  <c r="N518" i="1" s="1"/>
  <c r="K519" i="1"/>
  <c r="S571" i="1"/>
  <c r="C572" i="1" s="1"/>
  <c r="P585" i="1"/>
  <c r="J599" i="1"/>
  <c r="U585" i="1"/>
  <c r="T585" i="1"/>
  <c r="R584" i="1"/>
  <c r="A588" i="1" l="1"/>
  <c r="D588" i="1" s="1"/>
  <c r="E588" i="1" s="1"/>
  <c r="F585" i="1"/>
  <c r="L519" i="1"/>
  <c r="M519" i="1" s="1"/>
  <c r="N519" i="1" s="1"/>
  <c r="K520" i="1"/>
  <c r="S572" i="1"/>
  <c r="C573" i="1" s="1"/>
  <c r="P586" i="1"/>
  <c r="J600" i="1"/>
  <c r="R585" i="1"/>
  <c r="S585" i="1" s="1"/>
  <c r="U586" i="1"/>
  <c r="T586" i="1"/>
  <c r="A589" i="1" l="1"/>
  <c r="D589" i="1" s="1"/>
  <c r="E589" i="1" s="1"/>
  <c r="F586" i="1"/>
  <c r="K521" i="1"/>
  <c r="L520" i="1"/>
  <c r="M520" i="1" s="1"/>
  <c r="N520" i="1" s="1"/>
  <c r="P587" i="1"/>
  <c r="C574" i="1"/>
  <c r="R586" i="1"/>
  <c r="S586" i="1" s="1"/>
  <c r="U587" i="1"/>
  <c r="T587" i="1"/>
  <c r="J601" i="1"/>
  <c r="A590" i="1" l="1"/>
  <c r="D590" i="1" s="1"/>
  <c r="E590" i="1" s="1"/>
  <c r="F587" i="1"/>
  <c r="K522" i="1"/>
  <c r="L521" i="1"/>
  <c r="M521" i="1" s="1"/>
  <c r="N521" i="1" s="1"/>
  <c r="T588" i="1"/>
  <c r="R587" i="1"/>
  <c r="S587" i="1" s="1"/>
  <c r="U588" i="1"/>
  <c r="C575" i="1"/>
  <c r="J602" i="1"/>
  <c r="P588" i="1"/>
  <c r="A591" i="1" l="1"/>
  <c r="D591" i="1" s="1"/>
  <c r="E591" i="1" s="1"/>
  <c r="F588" i="1"/>
  <c r="K523" i="1"/>
  <c r="L522" i="1"/>
  <c r="M522" i="1" s="1"/>
  <c r="N522" i="1" s="1"/>
  <c r="C576" i="1"/>
  <c r="J603" i="1"/>
  <c r="T589" i="1"/>
  <c r="R588" i="1"/>
  <c r="U589" i="1"/>
  <c r="P589" i="1"/>
  <c r="A592" i="1" l="1"/>
  <c r="D592" i="1" s="1"/>
  <c r="E592" i="1" s="1"/>
  <c r="F589" i="1"/>
  <c r="K524" i="1"/>
  <c r="L523" i="1"/>
  <c r="M523" i="1" s="1"/>
  <c r="N523" i="1" s="1"/>
  <c r="R589" i="1"/>
  <c r="S589" i="1" s="1"/>
  <c r="U590" i="1"/>
  <c r="T590" i="1"/>
  <c r="C577" i="1"/>
  <c r="J604" i="1"/>
  <c r="P590" i="1"/>
  <c r="A593" i="1" l="1"/>
  <c r="D593" i="1" s="1"/>
  <c r="E593" i="1" s="1"/>
  <c r="F590" i="1"/>
  <c r="L524" i="1"/>
  <c r="M524" i="1" s="1"/>
  <c r="N524" i="1" s="1"/>
  <c r="K525" i="1"/>
  <c r="R590" i="1"/>
  <c r="S590" i="1" s="1"/>
  <c r="U591" i="1"/>
  <c r="T591" i="1"/>
  <c r="C578" i="1"/>
  <c r="P591" i="1"/>
  <c r="J605" i="1"/>
  <c r="A594" i="1" l="1"/>
  <c r="D594" i="1" s="1"/>
  <c r="E594" i="1" s="1"/>
  <c r="F591" i="1"/>
  <c r="L525" i="1"/>
  <c r="M525" i="1" s="1"/>
  <c r="N525" i="1" s="1"/>
  <c r="K526" i="1"/>
  <c r="C579" i="1"/>
  <c r="P592" i="1"/>
  <c r="J606" i="1"/>
  <c r="T592" i="1"/>
  <c r="R591" i="1"/>
  <c r="S591" i="1" s="1"/>
  <c r="U592" i="1"/>
  <c r="A595" i="1" l="1"/>
  <c r="D595" i="1" s="1"/>
  <c r="E595" i="1" s="1"/>
  <c r="F592" i="1"/>
  <c r="L526" i="1"/>
  <c r="M526" i="1" s="1"/>
  <c r="N526" i="1" s="1"/>
  <c r="K527" i="1"/>
  <c r="U593" i="1"/>
  <c r="T593" i="1"/>
  <c r="R592" i="1"/>
  <c r="S592" i="1" s="1"/>
  <c r="C580" i="1"/>
  <c r="J607" i="1"/>
  <c r="P593" i="1"/>
  <c r="A596" i="1" l="1"/>
  <c r="D596" i="1" s="1"/>
  <c r="E596" i="1" s="1"/>
  <c r="F593" i="1"/>
  <c r="L527" i="1"/>
  <c r="M527" i="1" s="1"/>
  <c r="N527" i="1" s="1"/>
  <c r="K528" i="1"/>
  <c r="R593" i="1"/>
  <c r="U594" i="1"/>
  <c r="T594" i="1"/>
  <c r="C581" i="1"/>
  <c r="P594" i="1"/>
  <c r="J608" i="1"/>
  <c r="A597" i="1" l="1"/>
  <c r="D597" i="1" s="1"/>
  <c r="E597" i="1" s="1"/>
  <c r="F594" i="1"/>
  <c r="K529" i="1"/>
  <c r="L528" i="1"/>
  <c r="M528" i="1" s="1"/>
  <c r="N528" i="1" s="1"/>
  <c r="P595" i="1"/>
  <c r="J609" i="1"/>
  <c r="R594" i="1"/>
  <c r="U595" i="1"/>
  <c r="T595" i="1"/>
  <c r="C582" i="1"/>
  <c r="A598" i="1" l="1"/>
  <c r="D598" i="1" s="1"/>
  <c r="E598" i="1" s="1"/>
  <c r="F595" i="1"/>
  <c r="L529" i="1"/>
  <c r="M529" i="1" s="1"/>
  <c r="N529" i="1" s="1"/>
  <c r="K530" i="1"/>
  <c r="S582" i="1"/>
  <c r="C583" i="1" s="1"/>
  <c r="J610" i="1"/>
  <c r="P596" i="1"/>
  <c r="U596" i="1"/>
  <c r="R595" i="1"/>
  <c r="S595" i="1" s="1"/>
  <c r="T596" i="1"/>
  <c r="S583" i="1" l="1"/>
  <c r="C584" i="1" s="1"/>
  <c r="A599" i="1"/>
  <c r="D599" i="1" s="1"/>
  <c r="E599" i="1" s="1"/>
  <c r="F596" i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600" i="1" s="1"/>
  <c r="F597" i="1"/>
  <c r="L531" i="1"/>
  <c r="M531" i="1" s="1"/>
  <c r="N531" i="1" s="1"/>
  <c r="K532" i="1"/>
  <c r="S584" i="1"/>
  <c r="C585" i="1" s="1"/>
  <c r="P598" i="1"/>
  <c r="R597" i="1"/>
  <c r="S597" i="1" s="1"/>
  <c r="T598" i="1"/>
  <c r="U598" i="1"/>
  <c r="J612" i="1"/>
  <c r="A601" i="1" l="1"/>
  <c r="D601" i="1" s="1"/>
  <c r="E601" i="1" s="1"/>
  <c r="F598" i="1"/>
  <c r="K533" i="1"/>
  <c r="L532" i="1"/>
  <c r="M532" i="1" s="1"/>
  <c r="N532" i="1" s="1"/>
  <c r="R598" i="1"/>
  <c r="S598" i="1" s="1"/>
  <c r="U599" i="1"/>
  <c r="T599" i="1"/>
  <c r="J613" i="1"/>
  <c r="C586" i="1"/>
  <c r="P599" i="1"/>
  <c r="A602" i="1" l="1"/>
  <c r="D602" i="1" s="1"/>
  <c r="E602" i="1" s="1"/>
  <c r="F599" i="1"/>
  <c r="K534" i="1"/>
  <c r="L533" i="1"/>
  <c r="M533" i="1" s="1"/>
  <c r="N533" i="1" s="1"/>
  <c r="P600" i="1"/>
  <c r="C587" i="1"/>
  <c r="R599" i="1"/>
  <c r="T600" i="1"/>
  <c r="U600" i="1"/>
  <c r="J614" i="1"/>
  <c r="A603" i="1" l="1"/>
  <c r="D603" i="1" s="1"/>
  <c r="E603" i="1" s="1"/>
  <c r="F600" i="1"/>
  <c r="L534" i="1"/>
  <c r="M534" i="1" s="1"/>
  <c r="N534" i="1" s="1"/>
  <c r="K535" i="1"/>
  <c r="J615" i="1"/>
  <c r="C588" i="1"/>
  <c r="P601" i="1"/>
  <c r="T601" i="1"/>
  <c r="R600" i="1"/>
  <c r="S600" i="1" s="1"/>
  <c r="U601" i="1"/>
  <c r="S588" i="1" l="1"/>
  <c r="C589" i="1" s="1"/>
  <c r="A604" i="1"/>
  <c r="D604" i="1" s="1"/>
  <c r="E604" i="1" s="1"/>
  <c r="F601" i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5" i="1" s="1"/>
  <c r="F602" i="1"/>
  <c r="L536" i="1"/>
  <c r="M536" i="1" s="1"/>
  <c r="N536" i="1" s="1"/>
  <c r="K537" i="1"/>
  <c r="U603" i="1"/>
  <c r="R602" i="1"/>
  <c r="S602" i="1" s="1"/>
  <c r="T603" i="1"/>
  <c r="C590" i="1"/>
  <c r="J617" i="1"/>
  <c r="P603" i="1"/>
  <c r="A606" i="1" l="1"/>
  <c r="D606" i="1" s="1"/>
  <c r="E606" i="1" s="1"/>
  <c r="F603" i="1"/>
  <c r="L537" i="1"/>
  <c r="M537" i="1" s="1"/>
  <c r="N537" i="1" s="1"/>
  <c r="K538" i="1"/>
  <c r="P604" i="1"/>
  <c r="T604" i="1"/>
  <c r="R603" i="1"/>
  <c r="U604" i="1"/>
  <c r="J618" i="1"/>
  <c r="C591" i="1"/>
  <c r="A607" i="1" l="1"/>
  <c r="D607" i="1" s="1"/>
  <c r="E607" i="1" s="1"/>
  <c r="F604" i="1"/>
  <c r="K539" i="1"/>
  <c r="L538" i="1"/>
  <c r="M538" i="1" s="1"/>
  <c r="N538" i="1" s="1"/>
  <c r="U605" i="1"/>
  <c r="T605" i="1"/>
  <c r="R604" i="1"/>
  <c r="C592" i="1"/>
  <c r="J619" i="1"/>
  <c r="P605" i="1"/>
  <c r="A608" i="1" l="1"/>
  <c r="D608" i="1" s="1"/>
  <c r="E608" i="1" s="1"/>
  <c r="F605" i="1"/>
  <c r="K540" i="1"/>
  <c r="L539" i="1"/>
  <c r="M539" i="1" s="1"/>
  <c r="N539" i="1" s="1"/>
  <c r="C593" i="1"/>
  <c r="R605" i="1"/>
  <c r="U606" i="1"/>
  <c r="T606" i="1"/>
  <c r="P606" i="1"/>
  <c r="J620" i="1"/>
  <c r="S593" i="1" l="1"/>
  <c r="C594" i="1" s="1"/>
  <c r="A609" i="1"/>
  <c r="D609" i="1" s="1"/>
  <c r="E609" i="1" s="1"/>
  <c r="F606" i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10" i="1" s="1"/>
  <c r="F607" i="1"/>
  <c r="L541" i="1"/>
  <c r="M541" i="1" s="1"/>
  <c r="N541" i="1" s="1"/>
  <c r="K542" i="1"/>
  <c r="S594" i="1"/>
  <c r="C595" i="1" s="1"/>
  <c r="U608" i="1"/>
  <c r="T608" i="1"/>
  <c r="R607" i="1"/>
  <c r="S607" i="1" s="1"/>
  <c r="J622" i="1"/>
  <c r="P608" i="1"/>
  <c r="A611" i="1" l="1"/>
  <c r="D611" i="1" s="1"/>
  <c r="E611" i="1" s="1"/>
  <c r="F608" i="1"/>
  <c r="K543" i="1"/>
  <c r="L542" i="1"/>
  <c r="M542" i="1" s="1"/>
  <c r="N542" i="1" s="1"/>
  <c r="T609" i="1"/>
  <c r="U609" i="1"/>
  <c r="R608" i="1"/>
  <c r="S608" i="1" s="1"/>
  <c r="P609" i="1"/>
  <c r="C596" i="1"/>
  <c r="J623" i="1"/>
  <c r="A612" i="1" l="1"/>
  <c r="D612" i="1" s="1"/>
  <c r="E612" i="1" s="1"/>
  <c r="F609" i="1"/>
  <c r="K544" i="1"/>
  <c r="L543" i="1"/>
  <c r="M543" i="1" s="1"/>
  <c r="N543" i="1" s="1"/>
  <c r="C597" i="1"/>
  <c r="R609" i="1"/>
  <c r="S609" i="1" s="1"/>
  <c r="U610" i="1"/>
  <c r="T610" i="1"/>
  <c r="J624" i="1"/>
  <c r="P610" i="1"/>
  <c r="A613" i="1" l="1"/>
  <c r="D613" i="1" s="1"/>
  <c r="E613" i="1" s="1"/>
  <c r="F610" i="1"/>
  <c r="L544" i="1"/>
  <c r="M544" i="1" s="1"/>
  <c r="N544" i="1" s="1"/>
  <c r="K545" i="1"/>
  <c r="U611" i="1"/>
  <c r="R610" i="1"/>
  <c r="T611" i="1"/>
  <c r="C598" i="1"/>
  <c r="P611" i="1"/>
  <c r="J625" i="1"/>
  <c r="A614" i="1" l="1"/>
  <c r="D614" i="1" s="1"/>
  <c r="E614" i="1" s="1"/>
  <c r="F611" i="1"/>
  <c r="K546" i="1"/>
  <c r="L545" i="1"/>
  <c r="M545" i="1" s="1"/>
  <c r="N545" i="1" s="1"/>
  <c r="P612" i="1"/>
  <c r="J626" i="1"/>
  <c r="R611" i="1"/>
  <c r="S611" i="1" s="1"/>
  <c r="U612" i="1"/>
  <c r="T612" i="1"/>
  <c r="C599" i="1"/>
  <c r="S599" i="1" l="1"/>
  <c r="C600" i="1" s="1"/>
  <c r="A615" i="1"/>
  <c r="D615" i="1" s="1"/>
  <c r="E615" i="1" s="1"/>
  <c r="F612" i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6" i="1" s="1"/>
  <c r="F613" i="1"/>
  <c r="K548" i="1"/>
  <c r="L547" i="1"/>
  <c r="M547" i="1" s="1"/>
  <c r="N547" i="1" s="1"/>
  <c r="P614" i="1"/>
  <c r="R613" i="1"/>
  <c r="U614" i="1"/>
  <c r="T614" i="1"/>
  <c r="J628" i="1"/>
  <c r="C601" i="1"/>
  <c r="A617" i="1" l="1"/>
  <c r="D617" i="1" s="1"/>
  <c r="E617" i="1" s="1"/>
  <c r="F614" i="1"/>
  <c r="L548" i="1"/>
  <c r="M548" i="1" s="1"/>
  <c r="N548" i="1" s="1"/>
  <c r="K549" i="1"/>
  <c r="S601" i="1"/>
  <c r="C602" i="1" s="1"/>
  <c r="R614" i="1"/>
  <c r="S614" i="1" s="1"/>
  <c r="U615" i="1"/>
  <c r="T615" i="1"/>
  <c r="J629" i="1"/>
  <c r="P615" i="1"/>
  <c r="A618" i="1" l="1"/>
  <c r="D618" i="1" s="1"/>
  <c r="E618" i="1" s="1"/>
  <c r="F615" i="1"/>
  <c r="L549" i="1"/>
  <c r="M549" i="1" s="1"/>
  <c r="N549" i="1" s="1"/>
  <c r="K550" i="1"/>
  <c r="C603" i="1"/>
  <c r="P616" i="1"/>
  <c r="T616" i="1"/>
  <c r="R615" i="1"/>
  <c r="U616" i="1"/>
  <c r="J630" i="1"/>
  <c r="A619" i="1" l="1"/>
  <c r="D619" i="1" s="1"/>
  <c r="E619" i="1" s="1"/>
  <c r="F616" i="1"/>
  <c r="L550" i="1"/>
  <c r="M550" i="1" s="1"/>
  <c r="N550" i="1" s="1"/>
  <c r="K551" i="1"/>
  <c r="S603" i="1"/>
  <c r="C604" i="1" s="1"/>
  <c r="J631" i="1"/>
  <c r="T617" i="1"/>
  <c r="U617" i="1"/>
  <c r="R616" i="1"/>
  <c r="S616" i="1" s="1"/>
  <c r="P617" i="1"/>
  <c r="A620" i="1" l="1"/>
  <c r="D620" i="1" s="1"/>
  <c r="E620" i="1" s="1"/>
  <c r="F617" i="1"/>
  <c r="K552" i="1"/>
  <c r="L551" i="1"/>
  <c r="M551" i="1" s="1"/>
  <c r="N551" i="1" s="1"/>
  <c r="S604" i="1"/>
  <c r="C605" i="1" s="1"/>
  <c r="R617" i="1"/>
  <c r="S617" i="1" s="1"/>
  <c r="U618" i="1"/>
  <c r="T618" i="1"/>
  <c r="P618" i="1"/>
  <c r="J632" i="1"/>
  <c r="S605" i="1" l="1"/>
  <c r="C606" i="1" s="1"/>
  <c r="A621" i="1"/>
  <c r="D621" i="1" s="1"/>
  <c r="E621" i="1" s="1"/>
  <c r="F618" i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22" i="1" s="1"/>
  <c r="F619" i="1"/>
  <c r="L553" i="1"/>
  <c r="M553" i="1" s="1"/>
  <c r="N553" i="1" s="1"/>
  <c r="K554" i="1"/>
  <c r="S606" i="1"/>
  <c r="C607" i="1" s="1"/>
  <c r="P620" i="1"/>
  <c r="U620" i="1"/>
  <c r="R619" i="1"/>
  <c r="S619" i="1" s="1"/>
  <c r="T620" i="1"/>
  <c r="J634" i="1"/>
  <c r="A623" i="1" l="1"/>
  <c r="D623" i="1" s="1"/>
  <c r="E623" i="1" s="1"/>
  <c r="F620" i="1"/>
  <c r="L554" i="1"/>
  <c r="M554" i="1" s="1"/>
  <c r="N554" i="1" s="1"/>
  <c r="K555" i="1"/>
  <c r="C608" i="1"/>
  <c r="J635" i="1"/>
  <c r="P621" i="1"/>
  <c r="U621" i="1"/>
  <c r="T621" i="1"/>
  <c r="R620" i="1"/>
  <c r="S620" i="1" s="1"/>
  <c r="A624" i="1" l="1"/>
  <c r="D624" i="1" s="1"/>
  <c r="E624" i="1" s="1"/>
  <c r="F621" i="1"/>
  <c r="L555" i="1"/>
  <c r="M555" i="1" s="1"/>
  <c r="N555" i="1" s="1"/>
  <c r="K556" i="1"/>
  <c r="P622" i="1"/>
  <c r="J636" i="1"/>
  <c r="C609" i="1"/>
  <c r="R621" i="1"/>
  <c r="S621" i="1" s="1"/>
  <c r="U622" i="1"/>
  <c r="T622" i="1"/>
  <c r="A625" i="1" l="1"/>
  <c r="D625" i="1" s="1"/>
  <c r="E625" i="1" s="1"/>
  <c r="F622" i="1"/>
  <c r="L556" i="1"/>
  <c r="M556" i="1" s="1"/>
  <c r="N556" i="1" s="1"/>
  <c r="K557" i="1"/>
  <c r="C610" i="1"/>
  <c r="J637" i="1"/>
  <c r="P623" i="1"/>
  <c r="U623" i="1"/>
  <c r="R622" i="1"/>
  <c r="S622" i="1" s="1"/>
  <c r="T623" i="1"/>
  <c r="S610" i="1" l="1"/>
  <c r="C611" i="1" s="1"/>
  <c r="A626" i="1"/>
  <c r="D626" i="1" s="1"/>
  <c r="E626" i="1" s="1"/>
  <c r="F623" i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7" i="1" s="1"/>
  <c r="F624" i="1"/>
  <c r="K559" i="1"/>
  <c r="L558" i="1"/>
  <c r="M558" i="1" s="1"/>
  <c r="N558" i="1" s="1"/>
  <c r="J639" i="1"/>
  <c r="U625" i="1"/>
  <c r="R624" i="1"/>
  <c r="S624" i="1" s="1"/>
  <c r="T625" i="1"/>
  <c r="P625" i="1"/>
  <c r="C612" i="1"/>
  <c r="A628" i="1" l="1"/>
  <c r="D628" i="1" s="1"/>
  <c r="E628" i="1" s="1"/>
  <c r="F625" i="1"/>
  <c r="K560" i="1"/>
  <c r="L559" i="1"/>
  <c r="M559" i="1" s="1"/>
  <c r="N559" i="1" s="1"/>
  <c r="P626" i="1"/>
  <c r="J640" i="1"/>
  <c r="C613" i="1"/>
  <c r="R625" i="1"/>
  <c r="S625" i="1" s="1"/>
  <c r="T626" i="1"/>
  <c r="U626" i="1"/>
  <c r="A629" i="1" l="1"/>
  <c r="D629" i="1" s="1"/>
  <c r="E629" i="1" s="1"/>
  <c r="F626" i="1"/>
  <c r="L560" i="1"/>
  <c r="M560" i="1" s="1"/>
  <c r="N560" i="1" s="1"/>
  <c r="K561" i="1"/>
  <c r="S613" i="1"/>
  <c r="C614" i="1" s="1"/>
  <c r="U627" i="1"/>
  <c r="R626" i="1"/>
  <c r="S626" i="1" s="1"/>
  <c r="T627" i="1"/>
  <c r="P627" i="1"/>
  <c r="J641" i="1"/>
  <c r="A630" i="1" l="1"/>
  <c r="D630" i="1" s="1"/>
  <c r="E630" i="1" s="1"/>
  <c r="F627" i="1"/>
  <c r="K562" i="1"/>
  <c r="L561" i="1"/>
  <c r="M561" i="1" s="1"/>
  <c r="N561" i="1" s="1"/>
  <c r="J642" i="1"/>
  <c r="P628" i="1"/>
  <c r="U628" i="1"/>
  <c r="R627" i="1"/>
  <c r="T628" i="1"/>
  <c r="C615" i="1"/>
  <c r="S615" i="1" l="1"/>
  <c r="C616" i="1" s="1"/>
  <c r="A631" i="1"/>
  <c r="D631" i="1" s="1"/>
  <c r="E631" i="1" s="1"/>
  <c r="F628" i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32" i="1" s="1"/>
  <c r="F629" i="1"/>
  <c r="K564" i="1"/>
  <c r="L563" i="1"/>
  <c r="M563" i="1" s="1"/>
  <c r="N563" i="1" s="1"/>
  <c r="J644" i="1"/>
  <c r="P630" i="1"/>
  <c r="R629" i="1"/>
  <c r="S629" i="1" s="1"/>
  <c r="T630" i="1"/>
  <c r="U630" i="1"/>
  <c r="C617" i="1"/>
  <c r="A633" i="1" l="1"/>
  <c r="D633" i="1" s="1"/>
  <c r="E633" i="1" s="1"/>
  <c r="F630" i="1"/>
  <c r="K565" i="1"/>
  <c r="L564" i="1"/>
  <c r="M564" i="1" s="1"/>
  <c r="N564" i="1" s="1"/>
  <c r="C618" i="1"/>
  <c r="P631" i="1"/>
  <c r="J645" i="1"/>
  <c r="U631" i="1"/>
  <c r="R630" i="1"/>
  <c r="T631" i="1"/>
  <c r="A634" i="1" l="1"/>
  <c r="D634" i="1" s="1"/>
  <c r="E634" i="1" s="1"/>
  <c r="F631" i="1"/>
  <c r="K566" i="1"/>
  <c r="L565" i="1"/>
  <c r="M565" i="1" s="1"/>
  <c r="N565" i="1" s="1"/>
  <c r="P632" i="1"/>
  <c r="C619" i="1"/>
  <c r="J646" i="1"/>
  <c r="U632" i="1"/>
  <c r="R631" i="1"/>
  <c r="S631" i="1" s="1"/>
  <c r="T632" i="1"/>
  <c r="A635" i="1" l="1"/>
  <c r="D635" i="1" s="1"/>
  <c r="E635" i="1" s="1"/>
  <c r="F632" i="1"/>
  <c r="K567" i="1"/>
  <c r="L566" i="1"/>
  <c r="M566" i="1" s="1"/>
  <c r="N566" i="1" s="1"/>
  <c r="J647" i="1"/>
  <c r="U633" i="1"/>
  <c r="T633" i="1"/>
  <c r="R632" i="1"/>
  <c r="C620" i="1"/>
  <c r="P633" i="1"/>
  <c r="A636" i="1" l="1"/>
  <c r="D636" i="1" s="1"/>
  <c r="E636" i="1" s="1"/>
  <c r="F633" i="1"/>
  <c r="K568" i="1"/>
  <c r="L567" i="1"/>
  <c r="M567" i="1" s="1"/>
  <c r="N567" i="1" s="1"/>
  <c r="R633" i="1"/>
  <c r="S633" i="1" s="1"/>
  <c r="T634" i="1"/>
  <c r="U634" i="1"/>
  <c r="P634" i="1"/>
  <c r="C621" i="1"/>
  <c r="J648" i="1"/>
  <c r="A637" i="1" l="1"/>
  <c r="D637" i="1" s="1"/>
  <c r="E637" i="1" s="1"/>
  <c r="F634" i="1"/>
  <c r="K569" i="1"/>
  <c r="L568" i="1"/>
  <c r="M568" i="1" s="1"/>
  <c r="N568" i="1" s="1"/>
  <c r="J649" i="1"/>
  <c r="P635" i="1"/>
  <c r="C622" i="1"/>
  <c r="T635" i="1"/>
  <c r="R634" i="1"/>
  <c r="S634" i="1" s="1"/>
  <c r="U635" i="1"/>
  <c r="A638" i="1" l="1"/>
  <c r="D638" i="1" s="1"/>
  <c r="E638" i="1" s="1"/>
  <c r="F635" i="1"/>
  <c r="L569" i="1"/>
  <c r="M569" i="1" s="1"/>
  <c r="N569" i="1" s="1"/>
  <c r="K570" i="1"/>
  <c r="P636" i="1"/>
  <c r="R635" i="1"/>
  <c r="S635" i="1" s="1"/>
  <c r="U636" i="1"/>
  <c r="T636" i="1"/>
  <c r="J650" i="1"/>
  <c r="C623" i="1"/>
  <c r="A639" i="1" l="1"/>
  <c r="D639" i="1" s="1"/>
  <c r="E639" i="1" s="1"/>
  <c r="F636" i="1"/>
  <c r="L570" i="1"/>
  <c r="M570" i="1" s="1"/>
  <c r="N570" i="1" s="1"/>
  <c r="K571" i="1"/>
  <c r="S623" i="1"/>
  <c r="C624" i="1" s="1"/>
  <c r="P637" i="1"/>
  <c r="J651" i="1"/>
  <c r="U637" i="1"/>
  <c r="T637" i="1"/>
  <c r="R636" i="1"/>
  <c r="A640" i="1" l="1"/>
  <c r="D640" i="1" s="1"/>
  <c r="E640" i="1" s="1"/>
  <c r="F637" i="1"/>
  <c r="K572" i="1"/>
  <c r="L571" i="1"/>
  <c r="M571" i="1" s="1"/>
  <c r="N571" i="1" s="1"/>
  <c r="J652" i="1"/>
  <c r="P638" i="1"/>
  <c r="R637" i="1"/>
  <c r="T638" i="1"/>
  <c r="U638" i="1"/>
  <c r="C625" i="1"/>
  <c r="A641" i="1" l="1"/>
  <c r="D641" i="1" s="1"/>
  <c r="E641" i="1" s="1"/>
  <c r="F638" i="1"/>
  <c r="K573" i="1"/>
  <c r="L572" i="1"/>
  <c r="M572" i="1" s="1"/>
  <c r="N572" i="1" s="1"/>
  <c r="C626" i="1"/>
  <c r="P639" i="1"/>
  <c r="J653" i="1"/>
  <c r="U639" i="1"/>
  <c r="T639" i="1"/>
  <c r="R638" i="1"/>
  <c r="S638" i="1" s="1"/>
  <c r="A642" i="1" l="1"/>
  <c r="D642" i="1" s="1"/>
  <c r="E642" i="1" s="1"/>
  <c r="F639" i="1"/>
  <c r="K574" i="1"/>
  <c r="L573" i="1"/>
  <c r="M573" i="1" s="1"/>
  <c r="N573" i="1" s="1"/>
  <c r="T640" i="1"/>
  <c r="R639" i="1"/>
  <c r="U640" i="1"/>
  <c r="C627" i="1"/>
  <c r="J654" i="1"/>
  <c r="P640" i="1"/>
  <c r="S627" i="1" l="1"/>
  <c r="C628" i="1" s="1"/>
  <c r="A643" i="1"/>
  <c r="D643" i="1" s="1"/>
  <c r="E643" i="1" s="1"/>
  <c r="F640" i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4" i="1" s="1"/>
  <c r="F641" i="1"/>
  <c r="L575" i="1"/>
  <c r="M575" i="1" s="1"/>
  <c r="N575" i="1" s="1"/>
  <c r="K576" i="1"/>
  <c r="S628" i="1"/>
  <c r="C629" i="1" s="1"/>
  <c r="P642" i="1"/>
  <c r="R641" i="1"/>
  <c r="S641" i="1" s="1"/>
  <c r="T642" i="1"/>
  <c r="U642" i="1"/>
  <c r="J656" i="1"/>
  <c r="A645" i="1" l="1"/>
  <c r="D645" i="1" s="1"/>
  <c r="E645" i="1" s="1"/>
  <c r="F642" i="1"/>
  <c r="L576" i="1"/>
  <c r="M576" i="1" s="1"/>
  <c r="N576" i="1" s="1"/>
  <c r="K577" i="1"/>
  <c r="C630" i="1"/>
  <c r="J657" i="1"/>
  <c r="U643" i="1"/>
  <c r="R642" i="1"/>
  <c r="S642" i="1" s="1"/>
  <c r="T643" i="1"/>
  <c r="P643" i="1"/>
  <c r="A646" i="1" l="1"/>
  <c r="D646" i="1" s="1"/>
  <c r="E646" i="1" s="1"/>
  <c r="F643" i="1"/>
  <c r="L577" i="1"/>
  <c r="M577" i="1" s="1"/>
  <c r="N577" i="1" s="1"/>
  <c r="K578" i="1"/>
  <c r="S630" i="1"/>
  <c r="C631" i="1" s="1"/>
  <c r="P644" i="1"/>
  <c r="J658" i="1"/>
  <c r="T644" i="1"/>
  <c r="U644" i="1"/>
  <c r="R643" i="1"/>
  <c r="S643" i="1" s="1"/>
  <c r="A647" i="1" l="1"/>
  <c r="D647" i="1" s="1"/>
  <c r="E647" i="1" s="1"/>
  <c r="F644" i="1"/>
  <c r="L578" i="1"/>
  <c r="M578" i="1" s="1"/>
  <c r="N578" i="1" s="1"/>
  <c r="K579" i="1"/>
  <c r="R644" i="1"/>
  <c r="S644" i="1" s="1"/>
  <c r="U645" i="1"/>
  <c r="T645" i="1"/>
  <c r="C632" i="1"/>
  <c r="J659" i="1"/>
  <c r="P645" i="1"/>
  <c r="A648" i="1" l="1"/>
  <c r="D648" i="1" s="1"/>
  <c r="E648" i="1" s="1"/>
  <c r="F645" i="1"/>
  <c r="L579" i="1"/>
  <c r="M579" i="1" s="1"/>
  <c r="N579" i="1" s="1"/>
  <c r="K580" i="1"/>
  <c r="S632" i="1"/>
  <c r="C633" i="1" s="1"/>
  <c r="P646" i="1"/>
  <c r="J660" i="1"/>
  <c r="R645" i="1"/>
  <c r="S645" i="1" s="1"/>
  <c r="U646" i="1"/>
  <c r="T646" i="1"/>
  <c r="A649" i="1" l="1"/>
  <c r="D649" i="1" s="1"/>
  <c r="E649" i="1" s="1"/>
  <c r="F646" i="1"/>
  <c r="L580" i="1"/>
  <c r="M580" i="1" s="1"/>
  <c r="N580" i="1" s="1"/>
  <c r="K581" i="1"/>
  <c r="P647" i="1"/>
  <c r="C634" i="1"/>
  <c r="J661" i="1"/>
  <c r="T647" i="1"/>
  <c r="R646" i="1"/>
  <c r="U647" i="1"/>
  <c r="A650" i="1" l="1"/>
  <c r="D650" i="1" s="1"/>
  <c r="E650" i="1" s="1"/>
  <c r="F647" i="1"/>
  <c r="L581" i="1"/>
  <c r="M581" i="1" s="1"/>
  <c r="N581" i="1" s="1"/>
  <c r="K582" i="1"/>
  <c r="J662" i="1"/>
  <c r="C635" i="1"/>
  <c r="P648" i="1"/>
  <c r="T648" i="1"/>
  <c r="U648" i="1"/>
  <c r="R647" i="1"/>
  <c r="A651" i="1" l="1"/>
  <c r="D651" i="1" s="1"/>
  <c r="E651" i="1" s="1"/>
  <c r="F648" i="1"/>
  <c r="L582" i="1"/>
  <c r="M582" i="1" s="1"/>
  <c r="N582" i="1" s="1"/>
  <c r="K583" i="1"/>
  <c r="P649" i="1"/>
  <c r="C636" i="1"/>
  <c r="R648" i="1"/>
  <c r="U649" i="1"/>
  <c r="T649" i="1"/>
  <c r="J663" i="1"/>
  <c r="A652" i="1" l="1"/>
  <c r="D652" i="1" s="1"/>
  <c r="E652" i="1" s="1"/>
  <c r="F649" i="1"/>
  <c r="K584" i="1"/>
  <c r="L583" i="1"/>
  <c r="M583" i="1" s="1"/>
  <c r="N583" i="1" s="1"/>
  <c r="S636" i="1"/>
  <c r="C637" i="1" s="1"/>
  <c r="P650" i="1"/>
  <c r="R649" i="1"/>
  <c r="S649" i="1" s="1"/>
  <c r="U650" i="1"/>
  <c r="T650" i="1"/>
  <c r="J664" i="1"/>
  <c r="S637" i="1" l="1"/>
  <c r="C638" i="1" s="1"/>
  <c r="A653" i="1"/>
  <c r="D653" i="1" s="1"/>
  <c r="E653" i="1" s="1"/>
  <c r="F650" i="1"/>
  <c r="K585" i="1"/>
  <c r="L584" i="1"/>
  <c r="M584" i="1" s="1"/>
  <c r="N584" i="1" s="1"/>
  <c r="U651" i="1"/>
  <c r="R650" i="1"/>
  <c r="S650" i="1" s="1"/>
  <c r="T651" i="1"/>
  <c r="J665" i="1"/>
  <c r="P651" i="1"/>
  <c r="A654" i="1" l="1"/>
  <c r="D654" i="1" s="1"/>
  <c r="E654" i="1" s="1"/>
  <c r="F651" i="1"/>
  <c r="K586" i="1"/>
  <c r="L585" i="1"/>
  <c r="M585" i="1" s="1"/>
  <c r="N585" i="1" s="1"/>
  <c r="C639" i="1"/>
  <c r="T652" i="1"/>
  <c r="R651" i="1"/>
  <c r="S651" i="1" s="1"/>
  <c r="U652" i="1"/>
  <c r="P652" i="1"/>
  <c r="J666" i="1"/>
  <c r="S639" i="1" l="1"/>
  <c r="C640" i="1" s="1"/>
  <c r="A655" i="1"/>
  <c r="D655" i="1" s="1"/>
  <c r="E655" i="1" s="1"/>
  <c r="F652" i="1"/>
  <c r="L586" i="1"/>
  <c r="M586" i="1" s="1"/>
  <c r="N586" i="1" s="1"/>
  <c r="K587" i="1"/>
  <c r="P653" i="1"/>
  <c r="R652" i="1"/>
  <c r="T653" i="1"/>
  <c r="U653" i="1"/>
  <c r="J667" i="1"/>
  <c r="A656" i="1" l="1"/>
  <c r="D656" i="1" s="1"/>
  <c r="E656" i="1" s="1"/>
  <c r="F653" i="1"/>
  <c r="L587" i="1"/>
  <c r="M587" i="1" s="1"/>
  <c r="N587" i="1" s="1"/>
  <c r="K588" i="1"/>
  <c r="C641" i="1"/>
  <c r="J668" i="1"/>
  <c r="P654" i="1"/>
  <c r="R653" i="1"/>
  <c r="S653" i="1" s="1"/>
  <c r="U654" i="1"/>
  <c r="T654" i="1"/>
  <c r="A657" i="1" l="1"/>
  <c r="D657" i="1" s="1"/>
  <c r="E657" i="1" s="1"/>
  <c r="F654" i="1"/>
  <c r="L588" i="1"/>
  <c r="M588" i="1" s="1"/>
  <c r="N588" i="1" s="1"/>
  <c r="K589" i="1"/>
  <c r="P655" i="1"/>
  <c r="C642" i="1"/>
  <c r="J669" i="1"/>
  <c r="U655" i="1"/>
  <c r="R654" i="1"/>
  <c r="S654" i="1" s="1"/>
  <c r="T655" i="1"/>
  <c r="A658" i="1" l="1"/>
  <c r="D658" i="1" s="1"/>
  <c r="E658" i="1" s="1"/>
  <c r="F655" i="1"/>
  <c r="L589" i="1"/>
  <c r="M589" i="1" s="1"/>
  <c r="N589" i="1" s="1"/>
  <c r="K590" i="1"/>
  <c r="P656" i="1"/>
  <c r="C643" i="1"/>
  <c r="J670" i="1"/>
  <c r="T656" i="1"/>
  <c r="R655" i="1"/>
  <c r="S655" i="1" s="1"/>
  <c r="U656" i="1"/>
  <c r="A659" i="1" l="1"/>
  <c r="D659" i="1" s="1"/>
  <c r="E659" i="1" s="1"/>
  <c r="F656" i="1"/>
  <c r="L590" i="1"/>
  <c r="M590" i="1" s="1"/>
  <c r="N590" i="1" s="1"/>
  <c r="K591" i="1"/>
  <c r="P657" i="1"/>
  <c r="J671" i="1"/>
  <c r="C644" i="1"/>
  <c r="R656" i="1"/>
  <c r="U657" i="1"/>
  <c r="T657" i="1"/>
  <c r="A660" i="1" l="1"/>
  <c r="D660" i="1" s="1"/>
  <c r="E660" i="1" s="1"/>
  <c r="F657" i="1"/>
  <c r="L591" i="1"/>
  <c r="M591" i="1" s="1"/>
  <c r="N591" i="1" s="1"/>
  <c r="K592" i="1"/>
  <c r="R657" i="1"/>
  <c r="S657" i="1" s="1"/>
  <c r="U658" i="1"/>
  <c r="T658" i="1"/>
  <c r="C645" i="1"/>
  <c r="J672" i="1"/>
  <c r="P658" i="1"/>
  <c r="A661" i="1" l="1"/>
  <c r="D661" i="1" s="1"/>
  <c r="E661" i="1" s="1"/>
  <c r="F658" i="1"/>
  <c r="L592" i="1"/>
  <c r="M592" i="1" s="1"/>
  <c r="N592" i="1" s="1"/>
  <c r="K593" i="1"/>
  <c r="C646" i="1"/>
  <c r="R658" i="1"/>
  <c r="S658" i="1" s="1"/>
  <c r="T659" i="1"/>
  <c r="U659" i="1"/>
  <c r="J673" i="1"/>
  <c r="P659" i="1"/>
  <c r="A662" i="1" l="1"/>
  <c r="D662" i="1" s="1"/>
  <c r="E662" i="1" s="1"/>
  <c r="F659" i="1"/>
  <c r="L593" i="1"/>
  <c r="M593" i="1" s="1"/>
  <c r="N593" i="1" s="1"/>
  <c r="K594" i="1"/>
  <c r="S646" i="1"/>
  <c r="C647" i="1" s="1"/>
  <c r="P660" i="1"/>
  <c r="J674" i="1"/>
  <c r="U660" i="1"/>
  <c r="T660" i="1"/>
  <c r="R659" i="1"/>
  <c r="S659" i="1" s="1"/>
  <c r="S647" i="1" l="1"/>
  <c r="A663" i="1"/>
  <c r="D663" i="1" s="1"/>
  <c r="E663" i="1" s="1"/>
  <c r="F660" i="1"/>
  <c r="L594" i="1"/>
  <c r="M594" i="1" s="1"/>
  <c r="N594" i="1" s="1"/>
  <c r="K595" i="1"/>
  <c r="R660" i="1"/>
  <c r="S660" i="1" s="1"/>
  <c r="U661" i="1"/>
  <c r="T661" i="1"/>
  <c r="J675" i="1"/>
  <c r="J676" i="1" s="1"/>
  <c r="C648" i="1"/>
  <c r="P661" i="1"/>
  <c r="A664" i="1" l="1"/>
  <c r="D664" i="1" s="1"/>
  <c r="E664" i="1" s="1"/>
  <c r="F661" i="1"/>
  <c r="L595" i="1"/>
  <c r="M595" i="1" s="1"/>
  <c r="N595" i="1" s="1"/>
  <c r="K596" i="1"/>
  <c r="S648" i="1"/>
  <c r="C649" i="1" s="1"/>
  <c r="P662" i="1"/>
  <c r="R661" i="1"/>
  <c r="U662" i="1"/>
  <c r="T662" i="1"/>
  <c r="A665" i="1" l="1"/>
  <c r="D665" i="1" s="1"/>
  <c r="E665" i="1" s="1"/>
  <c r="F662" i="1"/>
  <c r="K597" i="1"/>
  <c r="L596" i="1"/>
  <c r="M596" i="1" s="1"/>
  <c r="N596" i="1" s="1"/>
  <c r="U663" i="1"/>
  <c r="R662" i="1"/>
  <c r="S662" i="1" s="1"/>
  <c r="T663" i="1"/>
  <c r="C650" i="1"/>
  <c r="J677" i="1"/>
  <c r="P663" i="1"/>
  <c r="A666" i="1" l="1"/>
  <c r="D666" i="1" s="1"/>
  <c r="E666" i="1" s="1"/>
  <c r="F663" i="1"/>
  <c r="L597" i="1"/>
  <c r="M597" i="1" s="1"/>
  <c r="N597" i="1" s="1"/>
  <c r="K598" i="1"/>
  <c r="U664" i="1"/>
  <c r="T664" i="1"/>
  <c r="R663" i="1"/>
  <c r="P664" i="1"/>
  <c r="J678" i="1"/>
  <c r="C651" i="1"/>
  <c r="A667" i="1" l="1"/>
  <c r="D667" i="1" s="1"/>
  <c r="E667" i="1" s="1"/>
  <c r="F664" i="1"/>
  <c r="L598" i="1"/>
  <c r="M598" i="1" s="1"/>
  <c r="N598" i="1" s="1"/>
  <c r="K599" i="1"/>
  <c r="C652" i="1"/>
  <c r="J679" i="1"/>
  <c r="P665" i="1"/>
  <c r="R664" i="1"/>
  <c r="S664" i="1" s="1"/>
  <c r="U665" i="1"/>
  <c r="T665" i="1"/>
  <c r="S652" i="1" l="1"/>
  <c r="C653" i="1" s="1"/>
  <c r="A668" i="1"/>
  <c r="D668" i="1" s="1"/>
  <c r="E668" i="1" s="1"/>
  <c r="F665" i="1"/>
  <c r="L599" i="1"/>
  <c r="M599" i="1" s="1"/>
  <c r="N599" i="1" s="1"/>
  <c r="K600" i="1"/>
  <c r="P666" i="1"/>
  <c r="J680" i="1"/>
  <c r="R665" i="1"/>
  <c r="S665" i="1" s="1"/>
  <c r="U666" i="1"/>
  <c r="T666" i="1"/>
  <c r="A669" i="1" l="1"/>
  <c r="D669" i="1" s="1"/>
  <c r="E669" i="1" s="1"/>
  <c r="F666" i="1"/>
  <c r="K601" i="1"/>
  <c r="L600" i="1"/>
  <c r="M600" i="1" s="1"/>
  <c r="N600" i="1" s="1"/>
  <c r="C654" i="1"/>
  <c r="U667" i="1"/>
  <c r="R666" i="1"/>
  <c r="T667" i="1"/>
  <c r="J681" i="1"/>
  <c r="P667" i="1"/>
  <c r="A670" i="1" l="1"/>
  <c r="D670" i="1" s="1"/>
  <c r="E670" i="1" s="1"/>
  <c r="F667" i="1"/>
  <c r="K602" i="1"/>
  <c r="L601" i="1"/>
  <c r="M601" i="1" s="1"/>
  <c r="N601" i="1" s="1"/>
  <c r="T668" i="1"/>
  <c r="R667" i="1"/>
  <c r="S667" i="1" s="1"/>
  <c r="U668" i="1"/>
  <c r="C655" i="1"/>
  <c r="P668" i="1"/>
  <c r="J682" i="1"/>
  <c r="A671" i="1" l="1"/>
  <c r="D671" i="1" s="1"/>
  <c r="E671" i="1" s="1"/>
  <c r="F668" i="1"/>
  <c r="K603" i="1"/>
  <c r="L602" i="1"/>
  <c r="M602" i="1" s="1"/>
  <c r="N602" i="1" s="1"/>
  <c r="P669" i="1"/>
  <c r="C656" i="1"/>
  <c r="J683" i="1"/>
  <c r="R668" i="1"/>
  <c r="U669" i="1"/>
  <c r="T669" i="1"/>
  <c r="A672" i="1" l="1"/>
  <c r="D672" i="1" s="1"/>
  <c r="E672" i="1" s="1"/>
  <c r="F669" i="1"/>
  <c r="L603" i="1"/>
  <c r="M603" i="1" s="1"/>
  <c r="N603" i="1" s="1"/>
  <c r="K604" i="1"/>
  <c r="S656" i="1"/>
  <c r="C657" i="1" s="1"/>
  <c r="J684" i="1"/>
  <c r="P670" i="1"/>
  <c r="U670" i="1"/>
  <c r="T670" i="1"/>
  <c r="R669" i="1"/>
  <c r="A673" i="1" l="1"/>
  <c r="D673" i="1" s="1"/>
  <c r="E673" i="1" s="1"/>
  <c r="F670" i="1"/>
  <c r="K605" i="1"/>
  <c r="L604" i="1"/>
  <c r="M604" i="1" s="1"/>
  <c r="N604" i="1" s="1"/>
  <c r="P671" i="1"/>
  <c r="J685" i="1"/>
  <c r="C658" i="1"/>
  <c r="T671" i="1"/>
  <c r="R670" i="1"/>
  <c r="S670" i="1" s="1"/>
  <c r="U671" i="1"/>
  <c r="A674" i="1" l="1"/>
  <c r="D674" i="1" s="1"/>
  <c r="E674" i="1" s="1"/>
  <c r="F671" i="1"/>
  <c r="L605" i="1"/>
  <c r="M605" i="1" s="1"/>
  <c r="N605" i="1" s="1"/>
  <c r="K606" i="1"/>
  <c r="J686" i="1"/>
  <c r="P672" i="1"/>
  <c r="C659" i="1"/>
  <c r="R671" i="1"/>
  <c r="S671" i="1" s="1"/>
  <c r="T672" i="1"/>
  <c r="U672" i="1"/>
  <c r="A675" i="1" l="1"/>
  <c r="F672" i="1"/>
  <c r="K607" i="1"/>
  <c r="L606" i="1"/>
  <c r="M606" i="1" s="1"/>
  <c r="N606" i="1" s="1"/>
  <c r="T673" i="1"/>
  <c r="R672" i="1"/>
  <c r="S672" i="1" s="1"/>
  <c r="U673" i="1"/>
  <c r="J687" i="1"/>
  <c r="C660" i="1"/>
  <c r="P673" i="1"/>
  <c r="D675" i="1" l="1"/>
  <c r="E675" i="1" s="1"/>
  <c r="A676" i="1"/>
  <c r="F673" i="1"/>
  <c r="L607" i="1"/>
  <c r="M607" i="1" s="1"/>
  <c r="N607" i="1" s="1"/>
  <c r="K608" i="1"/>
  <c r="T674" i="1"/>
  <c r="U674" i="1"/>
  <c r="R673" i="1"/>
  <c r="J688" i="1"/>
  <c r="P674" i="1"/>
  <c r="C661" i="1"/>
  <c r="P676" i="1" l="1"/>
  <c r="R676" i="1" s="1"/>
  <c r="S676" i="1" s="1"/>
  <c r="D676" i="1"/>
  <c r="E676" i="1" s="1"/>
  <c r="F676" i="1" s="1"/>
  <c r="A677" i="1"/>
  <c r="D677" i="1" s="1"/>
  <c r="E677" i="1" s="1"/>
  <c r="F674" i="1"/>
  <c r="L608" i="1"/>
  <c r="M608" i="1" s="1"/>
  <c r="N608" i="1" s="1"/>
  <c r="K609" i="1"/>
  <c r="S661" i="1"/>
  <c r="C662" i="1" s="1"/>
  <c r="J689" i="1"/>
  <c r="R674" i="1"/>
  <c r="S674" i="1" s="1"/>
  <c r="U675" i="1"/>
  <c r="T675" i="1"/>
  <c r="P675" i="1"/>
  <c r="U676" i="1" l="1"/>
  <c r="T676" i="1"/>
  <c r="A678" i="1"/>
  <c r="D678" i="1" s="1"/>
  <c r="E678" i="1" s="1"/>
  <c r="F675" i="1"/>
  <c r="K610" i="1"/>
  <c r="L609" i="1"/>
  <c r="M609" i="1" s="1"/>
  <c r="N609" i="1" s="1"/>
  <c r="J690" i="1"/>
  <c r="R675" i="1"/>
  <c r="S675" i="1" s="1"/>
  <c r="C663" i="1"/>
  <c r="A679" i="1" l="1"/>
  <c r="D679" i="1" s="1"/>
  <c r="E679" i="1" s="1"/>
  <c r="L610" i="1"/>
  <c r="M610" i="1" s="1"/>
  <c r="N610" i="1" s="1"/>
  <c r="K611" i="1"/>
  <c r="S663" i="1"/>
  <c r="C664" i="1" s="1"/>
  <c r="U677" i="1"/>
  <c r="T677" i="1"/>
  <c r="J691" i="1"/>
  <c r="P677" i="1"/>
  <c r="A680" i="1" l="1"/>
  <c r="D680" i="1" s="1"/>
  <c r="E680" i="1" s="1"/>
  <c r="F677" i="1"/>
  <c r="K612" i="1"/>
  <c r="L611" i="1"/>
  <c r="M611" i="1" s="1"/>
  <c r="N611" i="1" s="1"/>
  <c r="U678" i="1"/>
  <c r="T678" i="1"/>
  <c r="R677" i="1"/>
  <c r="J692" i="1"/>
  <c r="C665" i="1"/>
  <c r="P678" i="1"/>
  <c r="A681" i="1" l="1"/>
  <c r="D681" i="1" s="1"/>
  <c r="E681" i="1" s="1"/>
  <c r="F678" i="1"/>
  <c r="L612" i="1"/>
  <c r="M612" i="1" s="1"/>
  <c r="N612" i="1" s="1"/>
  <c r="K613" i="1"/>
  <c r="C666" i="1"/>
  <c r="R678" i="1"/>
  <c r="T679" i="1"/>
  <c r="U679" i="1"/>
  <c r="P679" i="1"/>
  <c r="J693" i="1"/>
  <c r="A682" i="1" l="1"/>
  <c r="D682" i="1" s="1"/>
  <c r="E682" i="1" s="1"/>
  <c r="F679" i="1"/>
  <c r="K614" i="1"/>
  <c r="L613" i="1"/>
  <c r="M613" i="1" s="1"/>
  <c r="N613" i="1" s="1"/>
  <c r="S666" i="1"/>
  <c r="C667" i="1" s="1"/>
  <c r="U680" i="1"/>
  <c r="R679" i="1"/>
  <c r="S679" i="1" s="1"/>
  <c r="T680" i="1"/>
  <c r="P680" i="1"/>
  <c r="J694" i="1"/>
  <c r="A683" i="1" l="1"/>
  <c r="D683" i="1" s="1"/>
  <c r="E683" i="1" s="1"/>
  <c r="F680" i="1"/>
  <c r="L614" i="1"/>
  <c r="M614" i="1" s="1"/>
  <c r="N614" i="1" s="1"/>
  <c r="K615" i="1"/>
  <c r="J695" i="1"/>
  <c r="P681" i="1"/>
  <c r="C668" i="1"/>
  <c r="U681" i="1"/>
  <c r="R680" i="1"/>
  <c r="S680" i="1" s="1"/>
  <c r="T681" i="1"/>
  <c r="S668" i="1" l="1"/>
  <c r="C669" i="1" s="1"/>
  <c r="A684" i="1"/>
  <c r="D684" i="1" s="1"/>
  <c r="E684" i="1" s="1"/>
  <c r="F681" i="1"/>
  <c r="L615" i="1"/>
  <c r="M615" i="1" s="1"/>
  <c r="N615" i="1" s="1"/>
  <c r="K616" i="1"/>
  <c r="U682" i="1"/>
  <c r="R681" i="1"/>
  <c r="S681" i="1" s="1"/>
  <c r="T682" i="1"/>
  <c r="P682" i="1"/>
  <c r="J696" i="1"/>
  <c r="A685" i="1" l="1"/>
  <c r="D685" i="1" s="1"/>
  <c r="E685" i="1" s="1"/>
  <c r="F682" i="1"/>
  <c r="L616" i="1"/>
  <c r="M616" i="1" s="1"/>
  <c r="N616" i="1" s="1"/>
  <c r="K617" i="1"/>
  <c r="S669" i="1"/>
  <c r="C670" i="1" s="1"/>
  <c r="J697" i="1"/>
  <c r="P683" i="1"/>
  <c r="R682" i="1"/>
  <c r="S682" i="1" s="1"/>
  <c r="U683" i="1"/>
  <c r="T683" i="1"/>
  <c r="A686" i="1" l="1"/>
  <c r="D686" i="1" s="1"/>
  <c r="E686" i="1" s="1"/>
  <c r="F683" i="1"/>
  <c r="K618" i="1"/>
  <c r="L617" i="1"/>
  <c r="M617" i="1" s="1"/>
  <c r="N617" i="1" s="1"/>
  <c r="R683" i="1"/>
  <c r="S683" i="1" s="1"/>
  <c r="T684" i="1"/>
  <c r="U684" i="1"/>
  <c r="C671" i="1"/>
  <c r="P684" i="1"/>
  <c r="J698" i="1"/>
  <c r="A687" i="1" l="1"/>
  <c r="D687" i="1" s="1"/>
  <c r="E687" i="1" s="1"/>
  <c r="F684" i="1"/>
  <c r="K619" i="1"/>
  <c r="L618" i="1"/>
  <c r="M618" i="1" s="1"/>
  <c r="N618" i="1" s="1"/>
  <c r="J699" i="1"/>
  <c r="P685" i="1"/>
  <c r="R684" i="1"/>
  <c r="S684" i="1" s="1"/>
  <c r="U685" i="1"/>
  <c r="T685" i="1"/>
  <c r="C672" i="1"/>
  <c r="A688" i="1" l="1"/>
  <c r="D688" i="1" s="1"/>
  <c r="E688" i="1" s="1"/>
  <c r="F685" i="1"/>
  <c r="L619" i="1"/>
  <c r="M619" i="1" s="1"/>
  <c r="N619" i="1" s="1"/>
  <c r="K620" i="1"/>
  <c r="U686" i="1"/>
  <c r="T686" i="1"/>
  <c r="R685" i="1"/>
  <c r="S685" i="1" s="1"/>
  <c r="J700" i="1"/>
  <c r="C673" i="1"/>
  <c r="P686" i="1"/>
  <c r="S673" i="1" l="1"/>
  <c r="A689" i="1"/>
  <c r="D689" i="1" s="1"/>
  <c r="E689" i="1" s="1"/>
  <c r="F686" i="1"/>
  <c r="L620" i="1"/>
  <c r="M620" i="1" s="1"/>
  <c r="N620" i="1" s="1"/>
  <c r="K621" i="1"/>
  <c r="R686" i="1"/>
  <c r="S686" i="1" s="1"/>
  <c r="U687" i="1"/>
  <c r="T687" i="1"/>
  <c r="P687" i="1"/>
  <c r="C674" i="1"/>
  <c r="J701" i="1"/>
  <c r="A690" i="1" l="1"/>
  <c r="D690" i="1" s="1"/>
  <c r="E690" i="1" s="1"/>
  <c r="F687" i="1"/>
  <c r="L621" i="1"/>
  <c r="M621" i="1" s="1"/>
  <c r="N621" i="1" s="1"/>
  <c r="K622" i="1"/>
  <c r="R687" i="1"/>
  <c r="T688" i="1"/>
  <c r="U688" i="1"/>
  <c r="J702" i="1"/>
  <c r="C675" i="1"/>
  <c r="C676" i="1" s="1"/>
  <c r="P688" i="1"/>
  <c r="A691" i="1" l="1"/>
  <c r="D691" i="1" s="1"/>
  <c r="E691" i="1" s="1"/>
  <c r="F688" i="1"/>
  <c r="K623" i="1"/>
  <c r="L622" i="1"/>
  <c r="M622" i="1" s="1"/>
  <c r="N622" i="1" s="1"/>
  <c r="R688" i="1"/>
  <c r="U689" i="1"/>
  <c r="T689" i="1"/>
  <c r="P689" i="1"/>
  <c r="J703" i="1"/>
  <c r="A692" i="1" l="1"/>
  <c r="D692" i="1" s="1"/>
  <c r="E692" i="1" s="1"/>
  <c r="F689" i="1"/>
  <c r="L623" i="1"/>
  <c r="M623" i="1" s="1"/>
  <c r="N623" i="1" s="1"/>
  <c r="K624" i="1"/>
  <c r="U690" i="1"/>
  <c r="T690" i="1"/>
  <c r="R689" i="1"/>
  <c r="J704" i="1"/>
  <c r="P690" i="1"/>
  <c r="C677" i="1"/>
  <c r="S677" i="1" l="1"/>
  <c r="C678" i="1" s="1"/>
  <c r="A693" i="1"/>
  <c r="D693" i="1" s="1"/>
  <c r="E693" i="1" s="1"/>
  <c r="F690" i="1"/>
  <c r="L624" i="1"/>
  <c r="M624" i="1" s="1"/>
  <c r="N624" i="1" s="1"/>
  <c r="K625" i="1"/>
  <c r="R690" i="1"/>
  <c r="T691" i="1"/>
  <c r="U691" i="1"/>
  <c r="P691" i="1"/>
  <c r="J705" i="1"/>
  <c r="A694" i="1" l="1"/>
  <c r="D694" i="1" s="1"/>
  <c r="E694" i="1" s="1"/>
  <c r="F691" i="1"/>
  <c r="L625" i="1"/>
  <c r="M625" i="1" s="1"/>
  <c r="N625" i="1" s="1"/>
  <c r="K626" i="1"/>
  <c r="S678" i="1"/>
  <c r="C679" i="1" s="1"/>
  <c r="P692" i="1"/>
  <c r="J706" i="1"/>
  <c r="R691" i="1"/>
  <c r="S691" i="1" s="1"/>
  <c r="U692" i="1"/>
  <c r="T692" i="1"/>
  <c r="A695" i="1" l="1"/>
  <c r="F692" i="1"/>
  <c r="L626" i="1"/>
  <c r="M626" i="1" s="1"/>
  <c r="N626" i="1" s="1"/>
  <c r="K627" i="1"/>
  <c r="J707" i="1"/>
  <c r="P693" i="1"/>
  <c r="U693" i="1"/>
  <c r="R692" i="1"/>
  <c r="T693" i="1"/>
  <c r="C680" i="1"/>
  <c r="D695" i="1" l="1"/>
  <c r="E695" i="1" s="1"/>
  <c r="A696" i="1"/>
  <c r="F693" i="1"/>
  <c r="L627" i="1"/>
  <c r="M627" i="1" s="1"/>
  <c r="N627" i="1" s="1"/>
  <c r="K628" i="1"/>
  <c r="J708" i="1"/>
  <c r="C681" i="1"/>
  <c r="P694" i="1"/>
  <c r="T694" i="1"/>
  <c r="U694" i="1"/>
  <c r="R693" i="1"/>
  <c r="S693" i="1" s="1"/>
  <c r="D696" i="1" l="1"/>
  <c r="E696" i="1" s="1"/>
  <c r="A697" i="1"/>
  <c r="D697" i="1" s="1"/>
  <c r="E697" i="1" s="1"/>
  <c r="F694" i="1"/>
  <c r="K629" i="1"/>
  <c r="L628" i="1"/>
  <c r="M628" i="1" s="1"/>
  <c r="N628" i="1" s="1"/>
  <c r="C682" i="1"/>
  <c r="P695" i="1"/>
  <c r="J709" i="1"/>
  <c r="R694" i="1"/>
  <c r="U695" i="1"/>
  <c r="T695" i="1"/>
  <c r="A698" i="1" l="1"/>
  <c r="D698" i="1" s="1"/>
  <c r="E698" i="1" s="1"/>
  <c r="F695" i="1"/>
  <c r="L629" i="1"/>
  <c r="M629" i="1" s="1"/>
  <c r="N629" i="1" s="1"/>
  <c r="K630" i="1"/>
  <c r="J710" i="1"/>
  <c r="P696" i="1"/>
  <c r="R695" i="1"/>
  <c r="S695" i="1" s="1"/>
  <c r="U696" i="1"/>
  <c r="T696" i="1"/>
  <c r="C683" i="1"/>
  <c r="A699" i="1" l="1"/>
  <c r="D699" i="1" s="1"/>
  <c r="E699" i="1" s="1"/>
  <c r="F696" i="1"/>
  <c r="L630" i="1"/>
  <c r="M630" i="1" s="1"/>
  <c r="N630" i="1" s="1"/>
  <c r="K631" i="1"/>
  <c r="P697" i="1"/>
  <c r="U697" i="1"/>
  <c r="R696" i="1"/>
  <c r="S696" i="1" s="1"/>
  <c r="T697" i="1"/>
  <c r="J711" i="1"/>
  <c r="C684" i="1"/>
  <c r="A700" i="1" l="1"/>
  <c r="D700" i="1" s="1"/>
  <c r="E700" i="1" s="1"/>
  <c r="F697" i="1"/>
  <c r="L631" i="1"/>
  <c r="M631" i="1" s="1"/>
  <c r="N631" i="1" s="1"/>
  <c r="K632" i="1"/>
  <c r="U698" i="1"/>
  <c r="R697" i="1"/>
  <c r="S697" i="1" s="1"/>
  <c r="T698" i="1"/>
  <c r="C685" i="1"/>
  <c r="J712" i="1"/>
  <c r="P698" i="1"/>
  <c r="A701" i="1" l="1"/>
  <c r="D701" i="1" s="1"/>
  <c r="E701" i="1" s="1"/>
  <c r="F698" i="1"/>
  <c r="K633" i="1"/>
  <c r="L632" i="1"/>
  <c r="M632" i="1" s="1"/>
  <c r="N632" i="1" s="1"/>
  <c r="R698" i="1"/>
  <c r="S698" i="1" s="1"/>
  <c r="T699" i="1"/>
  <c r="U699" i="1"/>
  <c r="P699" i="1"/>
  <c r="C686" i="1"/>
  <c r="J713" i="1"/>
  <c r="A702" i="1" l="1"/>
  <c r="D702" i="1" s="1"/>
  <c r="E702" i="1" s="1"/>
  <c r="F699" i="1"/>
  <c r="K634" i="1"/>
  <c r="L633" i="1"/>
  <c r="M633" i="1" s="1"/>
  <c r="N633" i="1" s="1"/>
  <c r="C687" i="1"/>
  <c r="P700" i="1"/>
  <c r="J714" i="1"/>
  <c r="U700" i="1"/>
  <c r="R699" i="1"/>
  <c r="T700" i="1"/>
  <c r="S687" i="1" l="1"/>
  <c r="C688" i="1" s="1"/>
  <c r="A703" i="1"/>
  <c r="D703" i="1" s="1"/>
  <c r="E703" i="1" s="1"/>
  <c r="F700" i="1"/>
  <c r="K635" i="1"/>
  <c r="L634" i="1"/>
  <c r="M634" i="1" s="1"/>
  <c r="N634" i="1" s="1"/>
  <c r="J715" i="1"/>
  <c r="T701" i="1"/>
  <c r="U701" i="1"/>
  <c r="R700" i="1"/>
  <c r="P701" i="1"/>
  <c r="A704" i="1" l="1"/>
  <c r="D704" i="1" s="1"/>
  <c r="E704" i="1" s="1"/>
  <c r="F701" i="1"/>
  <c r="K636" i="1"/>
  <c r="L635" i="1"/>
  <c r="M635" i="1" s="1"/>
  <c r="N635" i="1" s="1"/>
  <c r="S688" i="1"/>
  <c r="C689" i="1" s="1"/>
  <c r="P702" i="1"/>
  <c r="J716" i="1"/>
  <c r="U702" i="1"/>
  <c r="R701" i="1"/>
  <c r="S701" i="1" s="1"/>
  <c r="T702" i="1"/>
  <c r="S689" i="1" l="1"/>
  <c r="C690" i="1" s="1"/>
  <c r="A705" i="1"/>
  <c r="D705" i="1" s="1"/>
  <c r="E705" i="1" s="1"/>
  <c r="F702" i="1"/>
  <c r="L636" i="1"/>
  <c r="M636" i="1" s="1"/>
  <c r="N636" i="1" s="1"/>
  <c r="K637" i="1"/>
  <c r="P703" i="1"/>
  <c r="J717" i="1"/>
  <c r="R702" i="1"/>
  <c r="S702" i="1" s="1"/>
  <c r="U703" i="1"/>
  <c r="T703" i="1"/>
  <c r="A706" i="1" l="1"/>
  <c r="D706" i="1" s="1"/>
  <c r="E706" i="1" s="1"/>
  <c r="F703" i="1"/>
  <c r="L637" i="1"/>
  <c r="M637" i="1" s="1"/>
  <c r="N637" i="1" s="1"/>
  <c r="K638" i="1"/>
  <c r="S690" i="1"/>
  <c r="C691" i="1" s="1"/>
  <c r="P704" i="1"/>
  <c r="J718" i="1"/>
  <c r="R703" i="1"/>
  <c r="S703" i="1" s="1"/>
  <c r="U704" i="1"/>
  <c r="T704" i="1"/>
  <c r="A707" i="1" l="1"/>
  <c r="D707" i="1" s="1"/>
  <c r="E707" i="1" s="1"/>
  <c r="F704" i="1"/>
  <c r="L638" i="1"/>
  <c r="M638" i="1" s="1"/>
  <c r="N638" i="1" s="1"/>
  <c r="K639" i="1"/>
  <c r="R704" i="1"/>
  <c r="S704" i="1" s="1"/>
  <c r="T705" i="1"/>
  <c r="U705" i="1"/>
  <c r="C692" i="1"/>
  <c r="J719" i="1"/>
  <c r="P705" i="1"/>
  <c r="A708" i="1" l="1"/>
  <c r="D708" i="1" s="1"/>
  <c r="E708" i="1" s="1"/>
  <c r="F705" i="1"/>
  <c r="K640" i="1"/>
  <c r="L639" i="1"/>
  <c r="M639" i="1" s="1"/>
  <c r="N639" i="1" s="1"/>
  <c r="S692" i="1"/>
  <c r="C693" i="1" s="1"/>
  <c r="J720" i="1"/>
  <c r="T706" i="1"/>
  <c r="U706" i="1"/>
  <c r="R705" i="1"/>
  <c r="S705" i="1" s="1"/>
  <c r="P706" i="1"/>
  <c r="A709" i="1" l="1"/>
  <c r="D709" i="1" s="1"/>
  <c r="E709" i="1" s="1"/>
  <c r="F706" i="1"/>
  <c r="K641" i="1"/>
  <c r="L640" i="1"/>
  <c r="M640" i="1" s="1"/>
  <c r="N640" i="1" s="1"/>
  <c r="R706" i="1"/>
  <c r="S706" i="1" s="1"/>
  <c r="T707" i="1"/>
  <c r="U707" i="1"/>
  <c r="P707" i="1"/>
  <c r="C694" i="1"/>
  <c r="J721" i="1"/>
  <c r="A710" i="1" l="1"/>
  <c r="D710" i="1" s="1"/>
  <c r="E710" i="1" s="1"/>
  <c r="F707" i="1"/>
  <c r="K642" i="1"/>
  <c r="L641" i="1"/>
  <c r="M641" i="1" s="1"/>
  <c r="N641" i="1" s="1"/>
  <c r="S694" i="1"/>
  <c r="C695" i="1" s="1"/>
  <c r="R707" i="1"/>
  <c r="S707" i="1" s="1"/>
  <c r="U708" i="1"/>
  <c r="T708" i="1"/>
  <c r="J722" i="1"/>
  <c r="P708" i="1"/>
  <c r="A711" i="1" l="1"/>
  <c r="D711" i="1" s="1"/>
  <c r="E711" i="1" s="1"/>
  <c r="F708" i="1"/>
  <c r="L642" i="1"/>
  <c r="M642" i="1" s="1"/>
  <c r="N642" i="1" s="1"/>
  <c r="K643" i="1"/>
  <c r="P709" i="1"/>
  <c r="C696" i="1"/>
  <c r="J723" i="1"/>
  <c r="U709" i="1"/>
  <c r="T709" i="1"/>
  <c r="R708" i="1"/>
  <c r="S708" i="1" s="1"/>
  <c r="A712" i="1" l="1"/>
  <c r="D712" i="1" s="1"/>
  <c r="E712" i="1" s="1"/>
  <c r="F709" i="1"/>
  <c r="L643" i="1"/>
  <c r="M643" i="1" s="1"/>
  <c r="N643" i="1" s="1"/>
  <c r="K644" i="1"/>
  <c r="T710" i="1"/>
  <c r="U710" i="1"/>
  <c r="R709" i="1"/>
  <c r="S709" i="1" s="1"/>
  <c r="P710" i="1"/>
  <c r="C697" i="1"/>
  <c r="J724" i="1"/>
  <c r="A713" i="1" l="1"/>
  <c r="D713" i="1" s="1"/>
  <c r="E713" i="1" s="1"/>
  <c r="F710" i="1"/>
  <c r="K645" i="1"/>
  <c r="L644" i="1"/>
  <c r="M644" i="1" s="1"/>
  <c r="N644" i="1" s="1"/>
  <c r="T711" i="1"/>
  <c r="R710" i="1"/>
  <c r="U711" i="1"/>
  <c r="J725" i="1"/>
  <c r="C698" i="1"/>
  <c r="P711" i="1"/>
  <c r="A714" i="1" l="1"/>
  <c r="D714" i="1" s="1"/>
  <c r="E714" i="1" s="1"/>
  <c r="F711" i="1"/>
  <c r="K646" i="1"/>
  <c r="L645" i="1"/>
  <c r="M645" i="1" s="1"/>
  <c r="N645" i="1" s="1"/>
  <c r="R711" i="1"/>
  <c r="T712" i="1"/>
  <c r="U712" i="1"/>
  <c r="J726" i="1"/>
  <c r="P712" i="1"/>
  <c r="C699" i="1"/>
  <c r="S699" i="1" l="1"/>
  <c r="C700" i="1" s="1"/>
  <c r="A715" i="1"/>
  <c r="D715" i="1" s="1"/>
  <c r="E715" i="1" s="1"/>
  <c r="F712" i="1"/>
  <c r="L646" i="1"/>
  <c r="M646" i="1" s="1"/>
  <c r="N646" i="1" s="1"/>
  <c r="K647" i="1"/>
  <c r="P713" i="1"/>
  <c r="J727" i="1"/>
  <c r="T713" i="1"/>
  <c r="U713" i="1"/>
  <c r="R712" i="1"/>
  <c r="S712" i="1" s="1"/>
  <c r="A716" i="1" l="1"/>
  <c r="D716" i="1" s="1"/>
  <c r="E716" i="1" s="1"/>
  <c r="F713" i="1"/>
  <c r="L647" i="1"/>
  <c r="M647" i="1" s="1"/>
  <c r="N647" i="1" s="1"/>
  <c r="K648" i="1"/>
  <c r="S700" i="1"/>
  <c r="C701" i="1" s="1"/>
  <c r="P714" i="1"/>
  <c r="U714" i="1"/>
  <c r="T714" i="1"/>
  <c r="R713" i="1"/>
  <c r="S713" i="1" s="1"/>
  <c r="J728" i="1"/>
  <c r="A717" i="1" l="1"/>
  <c r="D717" i="1" s="1"/>
  <c r="E717" i="1" s="1"/>
  <c r="F714" i="1"/>
  <c r="L648" i="1"/>
  <c r="M648" i="1" s="1"/>
  <c r="N648" i="1" s="1"/>
  <c r="K649" i="1"/>
  <c r="J729" i="1"/>
  <c r="P715" i="1"/>
  <c r="T715" i="1"/>
  <c r="R714" i="1"/>
  <c r="S714" i="1" s="1"/>
  <c r="U715" i="1"/>
  <c r="C702" i="1"/>
  <c r="A718" i="1" l="1"/>
  <c r="D718" i="1" s="1"/>
  <c r="E718" i="1" s="1"/>
  <c r="F715" i="1"/>
  <c r="K650" i="1"/>
  <c r="L649" i="1"/>
  <c r="M649" i="1" s="1"/>
  <c r="N649" i="1" s="1"/>
  <c r="C703" i="1"/>
  <c r="P716" i="1"/>
  <c r="R715" i="1"/>
  <c r="U716" i="1"/>
  <c r="T716" i="1"/>
  <c r="J730" i="1"/>
  <c r="A719" i="1" l="1"/>
  <c r="D719" i="1" s="1"/>
  <c r="E719" i="1" s="1"/>
  <c r="F716" i="1"/>
  <c r="L650" i="1"/>
  <c r="M650" i="1" s="1"/>
  <c r="N650" i="1" s="1"/>
  <c r="K651" i="1"/>
  <c r="J731" i="1"/>
  <c r="C704" i="1"/>
  <c r="T717" i="1"/>
  <c r="U717" i="1"/>
  <c r="R716" i="1"/>
  <c r="S716" i="1" s="1"/>
  <c r="P717" i="1"/>
  <c r="A720" i="1" l="1"/>
  <c r="D720" i="1" s="1"/>
  <c r="E720" i="1" s="1"/>
  <c r="F717" i="1"/>
  <c r="L651" i="1"/>
  <c r="M651" i="1" s="1"/>
  <c r="N651" i="1" s="1"/>
  <c r="K652" i="1"/>
  <c r="P718" i="1"/>
  <c r="R717" i="1"/>
  <c r="S717" i="1" s="1"/>
  <c r="T718" i="1"/>
  <c r="U718" i="1"/>
  <c r="C705" i="1"/>
  <c r="J732" i="1"/>
  <c r="A721" i="1" l="1"/>
  <c r="D721" i="1" s="1"/>
  <c r="E721" i="1" s="1"/>
  <c r="F718" i="1"/>
  <c r="L652" i="1"/>
  <c r="M652" i="1" s="1"/>
  <c r="N652" i="1" s="1"/>
  <c r="K653" i="1"/>
  <c r="P719" i="1"/>
  <c r="J733" i="1"/>
  <c r="C706" i="1"/>
  <c r="R718" i="1"/>
  <c r="S718" i="1" s="1"/>
  <c r="T719" i="1"/>
  <c r="U719" i="1"/>
  <c r="A722" i="1" l="1"/>
  <c r="D722" i="1" s="1"/>
  <c r="E722" i="1" s="1"/>
  <c r="F719" i="1"/>
  <c r="L653" i="1"/>
  <c r="M653" i="1" s="1"/>
  <c r="N653" i="1" s="1"/>
  <c r="K654" i="1"/>
  <c r="U720" i="1"/>
  <c r="T720" i="1"/>
  <c r="R719" i="1"/>
  <c r="S719" i="1" s="1"/>
  <c r="C707" i="1"/>
  <c r="J734" i="1"/>
  <c r="P720" i="1"/>
  <c r="A723" i="1" l="1"/>
  <c r="D723" i="1" s="1"/>
  <c r="E723" i="1" s="1"/>
  <c r="F720" i="1"/>
  <c r="L654" i="1"/>
  <c r="M654" i="1" s="1"/>
  <c r="N654" i="1" s="1"/>
  <c r="K655" i="1"/>
  <c r="J735" i="1"/>
  <c r="C708" i="1"/>
  <c r="T721" i="1"/>
  <c r="R720" i="1"/>
  <c r="U721" i="1"/>
  <c r="P721" i="1"/>
  <c r="A724" i="1" l="1"/>
  <c r="D724" i="1" s="1"/>
  <c r="E724" i="1" s="1"/>
  <c r="F721" i="1"/>
  <c r="L655" i="1"/>
  <c r="M655" i="1" s="1"/>
  <c r="N655" i="1" s="1"/>
  <c r="K656" i="1"/>
  <c r="J736" i="1"/>
  <c r="T722" i="1"/>
  <c r="R721" i="1"/>
  <c r="S721" i="1" s="1"/>
  <c r="U722" i="1"/>
  <c r="P722" i="1"/>
  <c r="C709" i="1"/>
  <c r="A725" i="1" l="1"/>
  <c r="D725" i="1" s="1"/>
  <c r="E725" i="1" s="1"/>
  <c r="F722" i="1"/>
  <c r="L656" i="1"/>
  <c r="M656" i="1" s="1"/>
  <c r="N656" i="1" s="1"/>
  <c r="K657" i="1"/>
  <c r="R722" i="1"/>
  <c r="U723" i="1"/>
  <c r="T723" i="1"/>
  <c r="J737" i="1"/>
  <c r="C710" i="1"/>
  <c r="P723" i="1"/>
  <c r="A726" i="1" l="1"/>
  <c r="D726" i="1" s="1"/>
  <c r="E726" i="1" s="1"/>
  <c r="F723" i="1"/>
  <c r="K658" i="1"/>
  <c r="L657" i="1"/>
  <c r="M657" i="1" s="1"/>
  <c r="N657" i="1" s="1"/>
  <c r="S710" i="1"/>
  <c r="C711" i="1" s="1"/>
  <c r="P724" i="1"/>
  <c r="J738" i="1"/>
  <c r="R723" i="1"/>
  <c r="S723" i="1" s="1"/>
  <c r="U724" i="1"/>
  <c r="T724" i="1"/>
  <c r="A727" i="1" l="1"/>
  <c r="D727" i="1" s="1"/>
  <c r="E727" i="1" s="1"/>
  <c r="F724" i="1"/>
  <c r="L658" i="1"/>
  <c r="M658" i="1" s="1"/>
  <c r="N658" i="1" s="1"/>
  <c r="K659" i="1"/>
  <c r="S711" i="1"/>
  <c r="C712" i="1" s="1"/>
  <c r="U725" i="1"/>
  <c r="T725" i="1"/>
  <c r="R724" i="1"/>
  <c r="J739" i="1"/>
  <c r="P725" i="1"/>
  <c r="A728" i="1" l="1"/>
  <c r="D728" i="1" s="1"/>
  <c r="E728" i="1" s="1"/>
  <c r="F725" i="1"/>
  <c r="L659" i="1"/>
  <c r="M659" i="1" s="1"/>
  <c r="N659" i="1" s="1"/>
  <c r="K660" i="1"/>
  <c r="P726" i="1"/>
  <c r="R725" i="1"/>
  <c r="S725" i="1" s="1"/>
  <c r="T726" i="1"/>
  <c r="U726" i="1"/>
  <c r="J740" i="1"/>
  <c r="C713" i="1"/>
  <c r="A729" i="1" l="1"/>
  <c r="D729" i="1" s="1"/>
  <c r="E729" i="1" s="1"/>
  <c r="F726" i="1"/>
  <c r="K661" i="1"/>
  <c r="L660" i="1"/>
  <c r="M660" i="1" s="1"/>
  <c r="N660" i="1" s="1"/>
  <c r="C714" i="1"/>
  <c r="U727" i="1"/>
  <c r="R726" i="1"/>
  <c r="S726" i="1" s="1"/>
  <c r="T727" i="1"/>
  <c r="J741" i="1"/>
  <c r="P727" i="1"/>
  <c r="A730" i="1" l="1"/>
  <c r="D730" i="1" s="1"/>
  <c r="E730" i="1" s="1"/>
  <c r="F727" i="1"/>
  <c r="L661" i="1"/>
  <c r="M661" i="1" s="1"/>
  <c r="N661" i="1" s="1"/>
  <c r="K662" i="1"/>
  <c r="J742" i="1"/>
  <c r="P728" i="1"/>
  <c r="U728" i="1"/>
  <c r="T728" i="1"/>
  <c r="R727" i="1"/>
  <c r="S727" i="1" s="1"/>
  <c r="C715" i="1"/>
  <c r="S715" i="1" l="1"/>
  <c r="C716" i="1" s="1"/>
  <c r="A731" i="1"/>
  <c r="D731" i="1" s="1"/>
  <c r="E731" i="1" s="1"/>
  <c r="F728" i="1"/>
  <c r="K663" i="1"/>
  <c r="L662" i="1"/>
  <c r="M662" i="1" s="1"/>
  <c r="N662" i="1" s="1"/>
  <c r="P729" i="1"/>
  <c r="U729" i="1"/>
  <c r="T729" i="1"/>
  <c r="R728" i="1"/>
  <c r="S728" i="1" s="1"/>
  <c r="J743" i="1"/>
  <c r="A732" i="1" l="1"/>
  <c r="D732" i="1" s="1"/>
  <c r="E732" i="1" s="1"/>
  <c r="F729" i="1"/>
  <c r="L663" i="1"/>
  <c r="M663" i="1" s="1"/>
  <c r="N663" i="1" s="1"/>
  <c r="K664" i="1"/>
  <c r="J744" i="1"/>
  <c r="P730" i="1"/>
  <c r="C717" i="1"/>
  <c r="R729" i="1"/>
  <c r="S729" i="1" s="1"/>
  <c r="T730" i="1"/>
  <c r="U730" i="1"/>
  <c r="A733" i="1" l="1"/>
  <c r="D733" i="1" s="1"/>
  <c r="E733" i="1" s="1"/>
  <c r="F730" i="1"/>
  <c r="K665" i="1"/>
  <c r="L664" i="1"/>
  <c r="M664" i="1" s="1"/>
  <c r="N664" i="1" s="1"/>
  <c r="C718" i="1"/>
  <c r="P731" i="1"/>
  <c r="U731" i="1"/>
  <c r="R730" i="1"/>
  <c r="T731" i="1"/>
  <c r="J745" i="1"/>
  <c r="A734" i="1" l="1"/>
  <c r="D734" i="1" s="1"/>
  <c r="E734" i="1" s="1"/>
  <c r="F731" i="1"/>
  <c r="K666" i="1"/>
  <c r="L665" i="1"/>
  <c r="M665" i="1" s="1"/>
  <c r="N665" i="1" s="1"/>
  <c r="J746" i="1"/>
  <c r="P732" i="1"/>
  <c r="U732" i="1"/>
  <c r="T732" i="1"/>
  <c r="R731" i="1"/>
  <c r="S731" i="1" s="1"/>
  <c r="C719" i="1"/>
  <c r="A735" i="1" l="1"/>
  <c r="D735" i="1" s="1"/>
  <c r="E735" i="1" s="1"/>
  <c r="F732" i="1"/>
  <c r="K667" i="1"/>
  <c r="L666" i="1"/>
  <c r="M666" i="1" s="1"/>
  <c r="N666" i="1" s="1"/>
  <c r="C720" i="1"/>
  <c r="U733" i="1"/>
  <c r="R732" i="1"/>
  <c r="S732" i="1" s="1"/>
  <c r="T733" i="1"/>
  <c r="P733" i="1"/>
  <c r="J747" i="1"/>
  <c r="A736" i="1" l="1"/>
  <c r="D736" i="1" s="1"/>
  <c r="E736" i="1" s="1"/>
  <c r="F733" i="1"/>
  <c r="L667" i="1"/>
  <c r="M667" i="1" s="1"/>
  <c r="N667" i="1" s="1"/>
  <c r="K668" i="1"/>
  <c r="S720" i="1"/>
  <c r="C721" i="1" s="1"/>
  <c r="J748" i="1"/>
  <c r="R733" i="1"/>
  <c r="U734" i="1"/>
  <c r="T734" i="1"/>
  <c r="A737" i="1" l="1"/>
  <c r="D737" i="1" s="1"/>
  <c r="E737" i="1" s="1"/>
  <c r="F734" i="1"/>
  <c r="L668" i="1"/>
  <c r="M668" i="1" s="1"/>
  <c r="N668" i="1" s="1"/>
  <c r="K669" i="1"/>
  <c r="C722" i="1"/>
  <c r="P735" i="1"/>
  <c r="J749" i="1"/>
  <c r="T735" i="1"/>
  <c r="U735" i="1"/>
  <c r="A738" i="1" l="1"/>
  <c r="D738" i="1" s="1"/>
  <c r="E738" i="1" s="1"/>
  <c r="F735" i="1"/>
  <c r="K670" i="1"/>
  <c r="L669" i="1"/>
  <c r="M669" i="1" s="1"/>
  <c r="N669" i="1" s="1"/>
  <c r="S722" i="1"/>
  <c r="C723" i="1" s="1"/>
  <c r="U736" i="1"/>
  <c r="T736" i="1"/>
  <c r="R735" i="1"/>
  <c r="S735" i="1" s="1"/>
  <c r="J750" i="1"/>
  <c r="P736" i="1"/>
  <c r="A739" i="1" l="1"/>
  <c r="D739" i="1" s="1"/>
  <c r="E739" i="1" s="1"/>
  <c r="F736" i="1"/>
  <c r="L670" i="1"/>
  <c r="M670" i="1" s="1"/>
  <c r="N670" i="1" s="1"/>
  <c r="K671" i="1"/>
  <c r="U737" i="1"/>
  <c r="R736" i="1"/>
  <c r="S736" i="1" s="1"/>
  <c r="T737" i="1"/>
  <c r="C724" i="1"/>
  <c r="P737" i="1"/>
  <c r="J751" i="1"/>
  <c r="A740" i="1" l="1"/>
  <c r="D740" i="1" s="1"/>
  <c r="E740" i="1" s="1"/>
  <c r="F737" i="1"/>
  <c r="L671" i="1"/>
  <c r="M671" i="1" s="1"/>
  <c r="N671" i="1" s="1"/>
  <c r="K672" i="1"/>
  <c r="S724" i="1"/>
  <c r="C725" i="1" s="1"/>
  <c r="R737" i="1"/>
  <c r="S737" i="1" s="1"/>
  <c r="U738" i="1"/>
  <c r="T738" i="1"/>
  <c r="J752" i="1"/>
  <c r="P738" i="1"/>
  <c r="A741" i="1" l="1"/>
  <c r="D741" i="1" s="1"/>
  <c r="E741" i="1" s="1"/>
  <c r="F738" i="1"/>
  <c r="K673" i="1"/>
  <c r="L672" i="1"/>
  <c r="M672" i="1" s="1"/>
  <c r="N672" i="1" s="1"/>
  <c r="R738" i="1"/>
  <c r="T739" i="1"/>
  <c r="U739" i="1"/>
  <c r="C726" i="1"/>
  <c r="P739" i="1"/>
  <c r="J753" i="1"/>
  <c r="A742" i="1" l="1"/>
  <c r="D742" i="1" s="1"/>
  <c r="E742" i="1" s="1"/>
  <c r="F739" i="1"/>
  <c r="K674" i="1"/>
  <c r="L673" i="1"/>
  <c r="M673" i="1" s="1"/>
  <c r="N673" i="1" s="1"/>
  <c r="R739" i="1"/>
  <c r="S739" i="1" s="1"/>
  <c r="U740" i="1"/>
  <c r="T740" i="1"/>
  <c r="J754" i="1"/>
  <c r="P740" i="1"/>
  <c r="C727" i="1"/>
  <c r="A743" i="1" l="1"/>
  <c r="D743" i="1" s="1"/>
  <c r="E743" i="1" s="1"/>
  <c r="F740" i="1"/>
  <c r="L674" i="1"/>
  <c r="M674" i="1" s="1"/>
  <c r="N674" i="1" s="1"/>
  <c r="K675" i="1"/>
  <c r="K676" i="1" s="1"/>
  <c r="L676" i="1" s="1"/>
  <c r="T741" i="1"/>
  <c r="R740" i="1"/>
  <c r="S740" i="1" s="1"/>
  <c r="U741" i="1"/>
  <c r="J755" i="1"/>
  <c r="C728" i="1"/>
  <c r="P741" i="1"/>
  <c r="A744" i="1" l="1"/>
  <c r="D744" i="1" s="1"/>
  <c r="E744" i="1" s="1"/>
  <c r="F741" i="1"/>
  <c r="L675" i="1"/>
  <c r="M675" i="1" s="1"/>
  <c r="N675" i="1" s="1"/>
  <c r="R741" i="1"/>
  <c r="U742" i="1"/>
  <c r="T742" i="1"/>
  <c r="P742" i="1"/>
  <c r="C729" i="1"/>
  <c r="J756" i="1"/>
  <c r="M676" i="1" l="1"/>
  <c r="N676" i="1" s="1"/>
  <c r="A745" i="1"/>
  <c r="D745" i="1" s="1"/>
  <c r="E745" i="1" s="1"/>
  <c r="F742" i="1"/>
  <c r="K677" i="1"/>
  <c r="R742" i="1"/>
  <c r="S742" i="1" s="1"/>
  <c r="T743" i="1"/>
  <c r="U743" i="1"/>
  <c r="J757" i="1"/>
  <c r="P743" i="1"/>
  <c r="C730" i="1"/>
  <c r="A746" i="1" l="1"/>
  <c r="D746" i="1" s="1"/>
  <c r="E746" i="1" s="1"/>
  <c r="F743" i="1"/>
  <c r="K678" i="1"/>
  <c r="L677" i="1"/>
  <c r="M677" i="1" s="1"/>
  <c r="N677" i="1" s="1"/>
  <c r="S730" i="1"/>
  <c r="C731" i="1" s="1"/>
  <c r="P744" i="1"/>
  <c r="J758" i="1"/>
  <c r="U744" i="1"/>
  <c r="T744" i="1"/>
  <c r="R743" i="1"/>
  <c r="S743" i="1" s="1"/>
  <c r="A747" i="1" l="1"/>
  <c r="D747" i="1" s="1"/>
  <c r="E747" i="1" s="1"/>
  <c r="F744" i="1"/>
  <c r="L678" i="1"/>
  <c r="M678" i="1" s="1"/>
  <c r="N678" i="1" s="1"/>
  <c r="K679" i="1"/>
  <c r="J759" i="1"/>
  <c r="T745" i="1"/>
  <c r="R744" i="1"/>
  <c r="S744" i="1" s="1"/>
  <c r="U745" i="1"/>
  <c r="C732" i="1"/>
  <c r="P745" i="1"/>
  <c r="A748" i="1" l="1"/>
  <c r="D748" i="1" s="1"/>
  <c r="E748" i="1" s="1"/>
  <c r="F745" i="1"/>
  <c r="L679" i="1"/>
  <c r="M679" i="1" s="1"/>
  <c r="N679" i="1" s="1"/>
  <c r="K680" i="1"/>
  <c r="R745" i="1"/>
  <c r="U746" i="1"/>
  <c r="T746" i="1"/>
  <c r="P746" i="1"/>
  <c r="J760" i="1"/>
  <c r="C733" i="1"/>
  <c r="S733" i="1" l="1"/>
  <c r="C734" i="1" s="1"/>
  <c r="A749" i="1"/>
  <c r="D749" i="1" s="1"/>
  <c r="E749" i="1" s="1"/>
  <c r="F746" i="1"/>
  <c r="K681" i="1"/>
  <c r="L680" i="1"/>
  <c r="M680" i="1" s="1"/>
  <c r="N680" i="1" s="1"/>
  <c r="J761" i="1"/>
  <c r="P747" i="1"/>
  <c r="R746" i="1"/>
  <c r="S746" i="1" s="1"/>
  <c r="T747" i="1"/>
  <c r="U747" i="1"/>
  <c r="A750" i="1" l="1"/>
  <c r="D750" i="1" s="1"/>
  <c r="E750" i="1" s="1"/>
  <c r="F747" i="1"/>
  <c r="L681" i="1"/>
  <c r="M681" i="1" s="1"/>
  <c r="N681" i="1" s="1"/>
  <c r="K682" i="1"/>
  <c r="S734" i="1"/>
  <c r="C735" i="1" s="1"/>
  <c r="P748" i="1"/>
  <c r="J762" i="1"/>
  <c r="R747" i="1"/>
  <c r="S747" i="1" s="1"/>
  <c r="U748" i="1"/>
  <c r="T748" i="1"/>
  <c r="A751" i="1" l="1"/>
  <c r="D751" i="1" s="1"/>
  <c r="E751" i="1" s="1"/>
  <c r="F748" i="1"/>
  <c r="L682" i="1"/>
  <c r="M682" i="1" s="1"/>
  <c r="N682" i="1" s="1"/>
  <c r="K683" i="1"/>
  <c r="J763" i="1"/>
  <c r="P749" i="1"/>
  <c r="C736" i="1"/>
  <c r="U749" i="1"/>
  <c r="T749" i="1"/>
  <c r="R748" i="1"/>
  <c r="S748" i="1" s="1"/>
  <c r="A752" i="1" l="1"/>
  <c r="D752" i="1" s="1"/>
  <c r="E752" i="1" s="1"/>
  <c r="F749" i="1"/>
  <c r="L683" i="1"/>
  <c r="M683" i="1" s="1"/>
  <c r="N683" i="1" s="1"/>
  <c r="K684" i="1"/>
  <c r="R749" i="1"/>
  <c r="S749" i="1" s="1"/>
  <c r="U750" i="1"/>
  <c r="T750" i="1"/>
  <c r="C737" i="1"/>
  <c r="P750" i="1"/>
  <c r="J764" i="1"/>
  <c r="A753" i="1" l="1"/>
  <c r="D753" i="1" s="1"/>
  <c r="E753" i="1" s="1"/>
  <c r="F750" i="1"/>
  <c r="L684" i="1"/>
  <c r="M684" i="1" s="1"/>
  <c r="N684" i="1" s="1"/>
  <c r="K685" i="1"/>
  <c r="C738" i="1"/>
  <c r="J765" i="1"/>
  <c r="R750" i="1"/>
  <c r="S750" i="1" s="1"/>
  <c r="T751" i="1"/>
  <c r="U751" i="1"/>
  <c r="P751" i="1"/>
  <c r="S738" i="1" l="1"/>
  <c r="C739" i="1" s="1"/>
  <c r="A754" i="1"/>
  <c r="D754" i="1" s="1"/>
  <c r="E754" i="1" s="1"/>
  <c r="F751" i="1"/>
  <c r="L685" i="1"/>
  <c r="M685" i="1" s="1"/>
  <c r="N685" i="1" s="1"/>
  <c r="K686" i="1"/>
  <c r="P752" i="1"/>
  <c r="U752" i="1"/>
  <c r="R751" i="1"/>
  <c r="T752" i="1"/>
  <c r="J766" i="1"/>
  <c r="A755" i="1" l="1"/>
  <c r="D755" i="1" s="1"/>
  <c r="E755" i="1" s="1"/>
  <c r="F752" i="1"/>
  <c r="L686" i="1"/>
  <c r="M686" i="1" s="1"/>
  <c r="N686" i="1" s="1"/>
  <c r="K687" i="1"/>
  <c r="P753" i="1"/>
  <c r="J767" i="1"/>
  <c r="U753" i="1"/>
  <c r="T753" i="1"/>
  <c r="R752" i="1"/>
  <c r="C740" i="1"/>
  <c r="A756" i="1" l="1"/>
  <c r="D756" i="1" s="1"/>
  <c r="E756" i="1" s="1"/>
  <c r="F753" i="1"/>
  <c r="L687" i="1"/>
  <c r="M687" i="1" s="1"/>
  <c r="N687" i="1" s="1"/>
  <c r="K688" i="1"/>
  <c r="P754" i="1"/>
  <c r="C741" i="1"/>
  <c r="J768" i="1"/>
  <c r="R753" i="1"/>
  <c r="S753" i="1" s="1"/>
  <c r="T754" i="1"/>
  <c r="U754" i="1"/>
  <c r="A757" i="1" l="1"/>
  <c r="D757" i="1" s="1"/>
  <c r="E757" i="1" s="1"/>
  <c r="F754" i="1"/>
  <c r="K689" i="1"/>
  <c r="L688" i="1"/>
  <c r="M688" i="1" s="1"/>
  <c r="N688" i="1" s="1"/>
  <c r="S741" i="1"/>
  <c r="C742" i="1" s="1"/>
  <c r="U755" i="1"/>
  <c r="R754" i="1"/>
  <c r="T755" i="1"/>
  <c r="J769" i="1"/>
  <c r="P755" i="1"/>
  <c r="A758" i="1" l="1"/>
  <c r="D758" i="1" s="1"/>
  <c r="E758" i="1" s="1"/>
  <c r="F755" i="1"/>
  <c r="L689" i="1"/>
  <c r="M689" i="1" s="1"/>
  <c r="N689" i="1" s="1"/>
  <c r="K690" i="1"/>
  <c r="T756" i="1"/>
  <c r="R755" i="1"/>
  <c r="S755" i="1" s="1"/>
  <c r="U756" i="1"/>
  <c r="C743" i="1"/>
  <c r="J770" i="1"/>
  <c r="P756" i="1"/>
  <c r="A759" i="1" l="1"/>
  <c r="D759" i="1" s="1"/>
  <c r="E759" i="1" s="1"/>
  <c r="F756" i="1"/>
  <c r="K691" i="1"/>
  <c r="L690" i="1"/>
  <c r="M690" i="1" s="1"/>
  <c r="N690" i="1" s="1"/>
  <c r="P757" i="1"/>
  <c r="J771" i="1"/>
  <c r="U757" i="1"/>
  <c r="R756" i="1"/>
  <c r="T757" i="1"/>
  <c r="C744" i="1"/>
  <c r="A760" i="1" l="1"/>
  <c r="D760" i="1" s="1"/>
  <c r="E760" i="1" s="1"/>
  <c r="F757" i="1"/>
  <c r="K692" i="1"/>
  <c r="L691" i="1"/>
  <c r="M691" i="1" s="1"/>
  <c r="N691" i="1" s="1"/>
  <c r="C745" i="1"/>
  <c r="J772" i="1"/>
  <c r="P758" i="1"/>
  <c r="R757" i="1"/>
  <c r="S757" i="1" s="1"/>
  <c r="U758" i="1"/>
  <c r="T758" i="1"/>
  <c r="S745" i="1" l="1"/>
  <c r="A761" i="1"/>
  <c r="D761" i="1" s="1"/>
  <c r="E761" i="1" s="1"/>
  <c r="F758" i="1"/>
  <c r="K693" i="1"/>
  <c r="L692" i="1"/>
  <c r="M692" i="1" s="1"/>
  <c r="N692" i="1" s="1"/>
  <c r="J773" i="1"/>
  <c r="R758" i="1"/>
  <c r="S758" i="1" s="1"/>
  <c r="U759" i="1"/>
  <c r="T759" i="1"/>
  <c r="C746" i="1"/>
  <c r="P759" i="1"/>
  <c r="A762" i="1" l="1"/>
  <c r="D762" i="1" s="1"/>
  <c r="E762" i="1" s="1"/>
  <c r="F759" i="1"/>
  <c r="K694" i="1"/>
  <c r="L693" i="1"/>
  <c r="M693" i="1" s="1"/>
  <c r="N693" i="1" s="1"/>
  <c r="R759" i="1"/>
  <c r="S759" i="1" s="1"/>
  <c r="T760" i="1"/>
  <c r="U760" i="1"/>
  <c r="P760" i="1"/>
  <c r="J774" i="1"/>
  <c r="C747" i="1"/>
  <c r="A763" i="1" l="1"/>
  <c r="D763" i="1" s="1"/>
  <c r="E763" i="1" s="1"/>
  <c r="F760" i="1"/>
  <c r="L694" i="1"/>
  <c r="M694" i="1" s="1"/>
  <c r="N694" i="1" s="1"/>
  <c r="K695" i="1"/>
  <c r="J775" i="1"/>
  <c r="U761" i="1"/>
  <c r="T761" i="1"/>
  <c r="R760" i="1"/>
  <c r="S760" i="1" s="1"/>
  <c r="C748" i="1"/>
  <c r="P761" i="1"/>
  <c r="A764" i="1" l="1"/>
  <c r="D764" i="1" s="1"/>
  <c r="E764" i="1" s="1"/>
  <c r="F761" i="1"/>
  <c r="K696" i="1"/>
  <c r="L695" i="1"/>
  <c r="M695" i="1" s="1"/>
  <c r="N695" i="1" s="1"/>
  <c r="C749" i="1"/>
  <c r="J776" i="1"/>
  <c r="R761" i="1"/>
  <c r="U762" i="1"/>
  <c r="T762" i="1"/>
  <c r="P762" i="1"/>
  <c r="A765" i="1" l="1"/>
  <c r="D765" i="1" s="1"/>
  <c r="E765" i="1" s="1"/>
  <c r="F762" i="1"/>
  <c r="K697" i="1"/>
  <c r="L696" i="1"/>
  <c r="M696" i="1" s="1"/>
  <c r="N696" i="1" s="1"/>
  <c r="C750" i="1"/>
  <c r="J777" i="1"/>
  <c r="R762" i="1"/>
  <c r="U763" i="1"/>
  <c r="T763" i="1"/>
  <c r="P763" i="1"/>
  <c r="A766" i="1" l="1"/>
  <c r="D766" i="1" s="1"/>
  <c r="E766" i="1" s="1"/>
  <c r="F763" i="1"/>
  <c r="L697" i="1"/>
  <c r="M697" i="1" s="1"/>
  <c r="N697" i="1" s="1"/>
  <c r="K698" i="1"/>
  <c r="U764" i="1"/>
  <c r="R763" i="1"/>
  <c r="S763" i="1" s="1"/>
  <c r="T764" i="1"/>
  <c r="C751" i="1"/>
  <c r="P764" i="1"/>
  <c r="J778" i="1"/>
  <c r="A767" i="1" l="1"/>
  <c r="D767" i="1" s="1"/>
  <c r="E767" i="1" s="1"/>
  <c r="F764" i="1"/>
  <c r="L698" i="1"/>
  <c r="M698" i="1" s="1"/>
  <c r="N698" i="1" s="1"/>
  <c r="K699" i="1"/>
  <c r="S751" i="1"/>
  <c r="C752" i="1" s="1"/>
  <c r="P765" i="1"/>
  <c r="J779" i="1"/>
  <c r="U765" i="1"/>
  <c r="R764" i="1"/>
  <c r="S764" i="1" s="1"/>
  <c r="T765" i="1"/>
  <c r="A768" i="1" l="1"/>
  <c r="D768" i="1" s="1"/>
  <c r="E768" i="1" s="1"/>
  <c r="F765" i="1"/>
  <c r="K700" i="1"/>
  <c r="L699" i="1"/>
  <c r="M699" i="1" s="1"/>
  <c r="N699" i="1" s="1"/>
  <c r="S752" i="1"/>
  <c r="C753" i="1" s="1"/>
  <c r="J780" i="1"/>
  <c r="P766" i="1"/>
  <c r="R765" i="1"/>
  <c r="S765" i="1" s="1"/>
  <c r="T766" i="1"/>
  <c r="U766" i="1"/>
  <c r="A769" i="1" l="1"/>
  <c r="D769" i="1" s="1"/>
  <c r="E769" i="1" s="1"/>
  <c r="F766" i="1"/>
  <c r="L700" i="1"/>
  <c r="M700" i="1" s="1"/>
  <c r="N700" i="1" s="1"/>
  <c r="K701" i="1"/>
  <c r="U767" i="1"/>
  <c r="R766" i="1"/>
  <c r="S766" i="1" s="1"/>
  <c r="T767" i="1"/>
  <c r="C754" i="1"/>
  <c r="P767" i="1"/>
  <c r="J781" i="1"/>
  <c r="A770" i="1" l="1"/>
  <c r="D770" i="1" s="1"/>
  <c r="E770" i="1" s="1"/>
  <c r="F767" i="1"/>
  <c r="L701" i="1"/>
  <c r="M701" i="1" s="1"/>
  <c r="N701" i="1" s="1"/>
  <c r="K702" i="1"/>
  <c r="S754" i="1"/>
  <c r="C755" i="1" s="1"/>
  <c r="J782" i="1"/>
  <c r="P768" i="1"/>
  <c r="T768" i="1"/>
  <c r="U768" i="1"/>
  <c r="R767" i="1"/>
  <c r="S767" i="1" s="1"/>
  <c r="A771" i="1" l="1"/>
  <c r="D771" i="1" s="1"/>
  <c r="E771" i="1" s="1"/>
  <c r="F768" i="1"/>
  <c r="K703" i="1"/>
  <c r="L702" i="1"/>
  <c r="M702" i="1" s="1"/>
  <c r="N702" i="1" s="1"/>
  <c r="U769" i="1"/>
  <c r="R768" i="1"/>
  <c r="S768" i="1" s="1"/>
  <c r="T769" i="1"/>
  <c r="J783" i="1"/>
  <c r="P769" i="1"/>
  <c r="C756" i="1"/>
  <c r="S756" i="1" l="1"/>
  <c r="C757" i="1" s="1"/>
  <c r="A772" i="1"/>
  <c r="D772" i="1" s="1"/>
  <c r="E772" i="1" s="1"/>
  <c r="F769" i="1"/>
  <c r="L703" i="1"/>
  <c r="M703" i="1" s="1"/>
  <c r="N703" i="1" s="1"/>
  <c r="K704" i="1"/>
  <c r="P770" i="1"/>
  <c r="R769" i="1"/>
  <c r="S769" i="1" s="1"/>
  <c r="U770" i="1"/>
  <c r="T770" i="1"/>
  <c r="J784" i="1"/>
  <c r="A773" i="1" l="1"/>
  <c r="D773" i="1" s="1"/>
  <c r="E773" i="1" s="1"/>
  <c r="F770" i="1"/>
  <c r="L704" i="1"/>
  <c r="M704" i="1" s="1"/>
  <c r="N704" i="1" s="1"/>
  <c r="K705" i="1"/>
  <c r="P771" i="1"/>
  <c r="C758" i="1"/>
  <c r="R770" i="1"/>
  <c r="S770" i="1" s="1"/>
  <c r="U771" i="1"/>
  <c r="T771" i="1"/>
  <c r="J785" i="1"/>
  <c r="A774" i="1" l="1"/>
  <c r="D774" i="1" s="1"/>
  <c r="E774" i="1" s="1"/>
  <c r="F771" i="1"/>
  <c r="L705" i="1"/>
  <c r="M705" i="1" s="1"/>
  <c r="N705" i="1" s="1"/>
  <c r="K706" i="1"/>
  <c r="P772" i="1"/>
  <c r="J786" i="1"/>
  <c r="C759" i="1"/>
  <c r="R771" i="1"/>
  <c r="T772" i="1"/>
  <c r="U772" i="1"/>
  <c r="A775" i="1" l="1"/>
  <c r="D775" i="1" s="1"/>
  <c r="E775" i="1" s="1"/>
  <c r="F772" i="1"/>
  <c r="L706" i="1"/>
  <c r="M706" i="1" s="1"/>
  <c r="N706" i="1" s="1"/>
  <c r="K707" i="1"/>
  <c r="T773" i="1"/>
  <c r="R772" i="1"/>
  <c r="U773" i="1"/>
  <c r="C760" i="1"/>
  <c r="P773" i="1"/>
  <c r="J787" i="1"/>
  <c r="A776" i="1" l="1"/>
  <c r="D776" i="1" s="1"/>
  <c r="E776" i="1" s="1"/>
  <c r="F773" i="1"/>
  <c r="K708" i="1"/>
  <c r="L707" i="1"/>
  <c r="M707" i="1" s="1"/>
  <c r="N707" i="1" s="1"/>
  <c r="J788" i="1"/>
  <c r="C761" i="1"/>
  <c r="P774" i="1"/>
  <c r="R773" i="1"/>
  <c r="S773" i="1" s="1"/>
  <c r="U774" i="1"/>
  <c r="T774" i="1"/>
  <c r="S761" i="1" l="1"/>
  <c r="C762" i="1" s="1"/>
  <c r="A777" i="1"/>
  <c r="D777" i="1" s="1"/>
  <c r="E777" i="1" s="1"/>
  <c r="F774" i="1"/>
  <c r="K709" i="1"/>
  <c r="L708" i="1"/>
  <c r="M708" i="1" s="1"/>
  <c r="N708" i="1" s="1"/>
  <c r="J789" i="1"/>
  <c r="R774" i="1"/>
  <c r="S774" i="1" s="1"/>
  <c r="T775" i="1"/>
  <c r="U775" i="1"/>
  <c r="P775" i="1"/>
  <c r="A778" i="1" l="1"/>
  <c r="D778" i="1" s="1"/>
  <c r="E778" i="1" s="1"/>
  <c r="F775" i="1"/>
  <c r="K710" i="1"/>
  <c r="L709" i="1"/>
  <c r="M709" i="1" s="1"/>
  <c r="N709" i="1" s="1"/>
  <c r="S762" i="1"/>
  <c r="C763" i="1" s="1"/>
  <c r="R775" i="1"/>
  <c r="S775" i="1" s="1"/>
  <c r="U776" i="1"/>
  <c r="T776" i="1"/>
  <c r="P776" i="1"/>
  <c r="J790" i="1"/>
  <c r="A779" i="1" l="1"/>
  <c r="D779" i="1" s="1"/>
  <c r="E779" i="1" s="1"/>
  <c r="F776" i="1"/>
  <c r="K711" i="1"/>
  <c r="L710" i="1"/>
  <c r="M710" i="1" s="1"/>
  <c r="N710" i="1" s="1"/>
  <c r="C764" i="1"/>
  <c r="J791" i="1"/>
  <c r="P777" i="1"/>
  <c r="R776" i="1"/>
  <c r="T777" i="1"/>
  <c r="U777" i="1"/>
  <c r="A780" i="1" l="1"/>
  <c r="D780" i="1" s="1"/>
  <c r="E780" i="1" s="1"/>
  <c r="F777" i="1"/>
  <c r="L711" i="1"/>
  <c r="M711" i="1" s="1"/>
  <c r="N711" i="1" s="1"/>
  <c r="K712" i="1"/>
  <c r="R777" i="1"/>
  <c r="S777" i="1" s="1"/>
  <c r="U778" i="1"/>
  <c r="T778" i="1"/>
  <c r="C765" i="1"/>
  <c r="P778" i="1"/>
  <c r="J792" i="1"/>
  <c r="A781" i="1" l="1"/>
  <c r="D781" i="1" s="1"/>
  <c r="E781" i="1" s="1"/>
  <c r="F778" i="1"/>
  <c r="L712" i="1"/>
  <c r="M712" i="1" s="1"/>
  <c r="N712" i="1" s="1"/>
  <c r="K713" i="1"/>
  <c r="J793" i="1"/>
  <c r="P779" i="1"/>
  <c r="U779" i="1"/>
  <c r="T779" i="1"/>
  <c r="R778" i="1"/>
  <c r="S778" i="1" s="1"/>
  <c r="C766" i="1"/>
  <c r="A782" i="1" l="1"/>
  <c r="D782" i="1" s="1"/>
  <c r="E782" i="1" s="1"/>
  <c r="F779" i="1"/>
  <c r="L713" i="1"/>
  <c r="M713" i="1" s="1"/>
  <c r="N713" i="1" s="1"/>
  <c r="K714" i="1"/>
  <c r="J794" i="1"/>
  <c r="C767" i="1"/>
  <c r="P780" i="1"/>
  <c r="T780" i="1"/>
  <c r="R779" i="1"/>
  <c r="S779" i="1" s="1"/>
  <c r="U780" i="1"/>
  <c r="A783" i="1" l="1"/>
  <c r="D783" i="1" s="1"/>
  <c r="E783" i="1" s="1"/>
  <c r="F780" i="1"/>
  <c r="K715" i="1"/>
  <c r="L714" i="1"/>
  <c r="M714" i="1" s="1"/>
  <c r="N714" i="1" s="1"/>
  <c r="P781" i="1"/>
  <c r="C768" i="1"/>
  <c r="R780" i="1"/>
  <c r="T781" i="1"/>
  <c r="U781" i="1"/>
  <c r="J795" i="1"/>
  <c r="A784" i="1" l="1"/>
  <c r="D784" i="1" s="1"/>
  <c r="E784" i="1" s="1"/>
  <c r="F781" i="1"/>
  <c r="K716" i="1"/>
  <c r="L715" i="1"/>
  <c r="M715" i="1" s="1"/>
  <c r="N715" i="1" s="1"/>
  <c r="J796" i="1"/>
  <c r="C769" i="1"/>
  <c r="P782" i="1"/>
  <c r="T782" i="1"/>
  <c r="U782" i="1"/>
  <c r="R781" i="1"/>
  <c r="S781" i="1" s="1"/>
  <c r="A785" i="1" l="1"/>
  <c r="D785" i="1" s="1"/>
  <c r="E785" i="1" s="1"/>
  <c r="F782" i="1"/>
  <c r="L716" i="1"/>
  <c r="M716" i="1" s="1"/>
  <c r="N716" i="1" s="1"/>
  <c r="K717" i="1"/>
  <c r="P783" i="1"/>
  <c r="T783" i="1"/>
  <c r="R782" i="1"/>
  <c r="S782" i="1" s="1"/>
  <c r="U783" i="1"/>
  <c r="J797" i="1"/>
  <c r="C770" i="1"/>
  <c r="A786" i="1" l="1"/>
  <c r="D786" i="1" s="1"/>
  <c r="E786" i="1" s="1"/>
  <c r="F783" i="1"/>
  <c r="K718" i="1"/>
  <c r="L717" i="1"/>
  <c r="M717" i="1" s="1"/>
  <c r="N717" i="1" s="1"/>
  <c r="J798" i="1"/>
  <c r="C771" i="1"/>
  <c r="P784" i="1"/>
  <c r="R783" i="1"/>
  <c r="U784" i="1"/>
  <c r="T784" i="1"/>
  <c r="S771" i="1" l="1"/>
  <c r="C772" i="1" s="1"/>
  <c r="A787" i="1"/>
  <c r="D787" i="1" s="1"/>
  <c r="E787" i="1" s="1"/>
  <c r="F784" i="1"/>
  <c r="K719" i="1"/>
  <c r="L718" i="1"/>
  <c r="M718" i="1" s="1"/>
  <c r="N718" i="1" s="1"/>
  <c r="P785" i="1"/>
  <c r="R784" i="1"/>
  <c r="S784" i="1" s="1"/>
  <c r="T785" i="1"/>
  <c r="U785" i="1"/>
  <c r="J799" i="1"/>
  <c r="A788" i="1" l="1"/>
  <c r="D788" i="1" s="1"/>
  <c r="E788" i="1" s="1"/>
  <c r="F785" i="1"/>
  <c r="K720" i="1"/>
  <c r="L719" i="1"/>
  <c r="M719" i="1" s="1"/>
  <c r="N719" i="1" s="1"/>
  <c r="S772" i="1"/>
  <c r="C773" i="1" s="1"/>
  <c r="J800" i="1"/>
  <c r="P786" i="1"/>
  <c r="R785" i="1"/>
  <c r="U786" i="1"/>
  <c r="T786" i="1"/>
  <c r="A789" i="1" l="1"/>
  <c r="D789" i="1" s="1"/>
  <c r="E789" i="1" s="1"/>
  <c r="F786" i="1"/>
  <c r="L720" i="1"/>
  <c r="M720" i="1" s="1"/>
  <c r="N720" i="1" s="1"/>
  <c r="K721" i="1"/>
  <c r="C774" i="1"/>
  <c r="U787" i="1"/>
  <c r="T787" i="1"/>
  <c r="R786" i="1"/>
  <c r="S786" i="1" s="1"/>
  <c r="P787" i="1"/>
  <c r="J801" i="1"/>
  <c r="A790" i="1" l="1"/>
  <c r="D790" i="1" s="1"/>
  <c r="E790" i="1" s="1"/>
  <c r="F787" i="1"/>
  <c r="K722" i="1"/>
  <c r="L721" i="1"/>
  <c r="M721" i="1" s="1"/>
  <c r="N721" i="1" s="1"/>
  <c r="P788" i="1"/>
  <c r="C775" i="1"/>
  <c r="J802" i="1"/>
  <c r="T788" i="1"/>
  <c r="R787" i="1"/>
  <c r="S787" i="1" s="1"/>
  <c r="U788" i="1"/>
  <c r="A791" i="1" l="1"/>
  <c r="D791" i="1" s="1"/>
  <c r="E791" i="1" s="1"/>
  <c r="F788" i="1"/>
  <c r="L722" i="1"/>
  <c r="M722" i="1" s="1"/>
  <c r="N722" i="1" s="1"/>
  <c r="K723" i="1"/>
  <c r="C776" i="1"/>
  <c r="J803" i="1"/>
  <c r="R788" i="1"/>
  <c r="S788" i="1" s="1"/>
  <c r="T789" i="1"/>
  <c r="U789" i="1"/>
  <c r="P789" i="1"/>
  <c r="S776" i="1" l="1"/>
  <c r="C777" i="1" s="1"/>
  <c r="A792" i="1"/>
  <c r="D792" i="1" s="1"/>
  <c r="E792" i="1" s="1"/>
  <c r="F789" i="1"/>
  <c r="L723" i="1"/>
  <c r="M723" i="1" s="1"/>
  <c r="N723" i="1" s="1"/>
  <c r="K724" i="1"/>
  <c r="R789" i="1"/>
  <c r="S789" i="1" s="1"/>
  <c r="U790" i="1"/>
  <c r="T790" i="1"/>
  <c r="P790" i="1"/>
  <c r="J804" i="1"/>
  <c r="A793" i="1" l="1"/>
  <c r="D793" i="1" s="1"/>
  <c r="E793" i="1" s="1"/>
  <c r="F790" i="1"/>
  <c r="L724" i="1"/>
  <c r="M724" i="1" s="1"/>
  <c r="N724" i="1" s="1"/>
  <c r="K725" i="1"/>
  <c r="C778" i="1"/>
  <c r="J805" i="1"/>
  <c r="P791" i="1"/>
  <c r="U791" i="1"/>
  <c r="R790" i="1"/>
  <c r="S790" i="1" s="1"/>
  <c r="T791" i="1"/>
  <c r="A794" i="1" l="1"/>
  <c r="D794" i="1" s="1"/>
  <c r="E794" i="1" s="1"/>
  <c r="F791" i="1"/>
  <c r="L725" i="1"/>
  <c r="M725" i="1" s="1"/>
  <c r="N725" i="1" s="1"/>
  <c r="K726" i="1"/>
  <c r="P792" i="1"/>
  <c r="C779" i="1"/>
  <c r="U792" i="1"/>
  <c r="T792" i="1"/>
  <c r="R791" i="1"/>
  <c r="J806" i="1"/>
  <c r="A795" i="1" l="1"/>
  <c r="D795" i="1" s="1"/>
  <c r="E795" i="1" s="1"/>
  <c r="F792" i="1"/>
  <c r="K727" i="1"/>
  <c r="L726" i="1"/>
  <c r="M726" i="1" s="1"/>
  <c r="N726" i="1" s="1"/>
  <c r="J807" i="1"/>
  <c r="P793" i="1"/>
  <c r="R792" i="1"/>
  <c r="T793" i="1"/>
  <c r="U793" i="1"/>
  <c r="C780" i="1"/>
  <c r="S780" i="1" l="1"/>
  <c r="C781" i="1" s="1"/>
  <c r="A796" i="1"/>
  <c r="D796" i="1" s="1"/>
  <c r="E796" i="1" s="1"/>
  <c r="F793" i="1"/>
  <c r="L727" i="1"/>
  <c r="M727" i="1" s="1"/>
  <c r="N727" i="1" s="1"/>
  <c r="K728" i="1"/>
  <c r="P794" i="1"/>
  <c r="T794" i="1"/>
  <c r="R793" i="1"/>
  <c r="U794" i="1"/>
  <c r="J808" i="1"/>
  <c r="A797" i="1" l="1"/>
  <c r="D797" i="1" s="1"/>
  <c r="E797" i="1" s="1"/>
  <c r="F794" i="1"/>
  <c r="K729" i="1"/>
  <c r="L728" i="1"/>
  <c r="M728" i="1" s="1"/>
  <c r="N728" i="1" s="1"/>
  <c r="P795" i="1"/>
  <c r="U795" i="1"/>
  <c r="R794" i="1"/>
  <c r="S794" i="1" s="1"/>
  <c r="T795" i="1"/>
  <c r="J809" i="1"/>
  <c r="C782" i="1"/>
  <c r="A798" i="1" l="1"/>
  <c r="D798" i="1" s="1"/>
  <c r="E798" i="1" s="1"/>
  <c r="F795" i="1"/>
  <c r="K730" i="1"/>
  <c r="L729" i="1"/>
  <c r="M729" i="1" s="1"/>
  <c r="N729" i="1" s="1"/>
  <c r="C783" i="1"/>
  <c r="J810" i="1"/>
  <c r="P796" i="1"/>
  <c r="T796" i="1"/>
  <c r="R795" i="1"/>
  <c r="S795" i="1" s="1"/>
  <c r="U796" i="1"/>
  <c r="A799" i="1" l="1"/>
  <c r="D799" i="1" s="1"/>
  <c r="E799" i="1" s="1"/>
  <c r="F796" i="1"/>
  <c r="L730" i="1"/>
  <c r="M730" i="1" s="1"/>
  <c r="N730" i="1" s="1"/>
  <c r="K731" i="1"/>
  <c r="S783" i="1"/>
  <c r="C784" i="1" s="1"/>
  <c r="R796" i="1"/>
  <c r="T797" i="1"/>
  <c r="U797" i="1"/>
  <c r="P797" i="1"/>
  <c r="J811" i="1"/>
  <c r="A800" i="1" l="1"/>
  <c r="D800" i="1" s="1"/>
  <c r="E800" i="1" s="1"/>
  <c r="F797" i="1"/>
  <c r="L731" i="1"/>
  <c r="M731" i="1" s="1"/>
  <c r="N731" i="1" s="1"/>
  <c r="K732" i="1"/>
  <c r="J812" i="1"/>
  <c r="C785" i="1"/>
  <c r="R797" i="1"/>
  <c r="S797" i="1" s="1"/>
  <c r="U798" i="1"/>
  <c r="T798" i="1"/>
  <c r="P798" i="1"/>
  <c r="A801" i="1" l="1"/>
  <c r="D801" i="1" s="1"/>
  <c r="E801" i="1" s="1"/>
  <c r="F798" i="1"/>
  <c r="L732" i="1"/>
  <c r="M732" i="1" s="1"/>
  <c r="N732" i="1" s="1"/>
  <c r="K733" i="1"/>
  <c r="S785" i="1"/>
  <c r="C786" i="1" s="1"/>
  <c r="J813" i="1"/>
  <c r="U799" i="1"/>
  <c r="R798" i="1"/>
  <c r="S798" i="1" s="1"/>
  <c r="T799" i="1"/>
  <c r="P799" i="1"/>
  <c r="A802" i="1" l="1"/>
  <c r="D802" i="1" s="1"/>
  <c r="E802" i="1" s="1"/>
  <c r="F799" i="1"/>
  <c r="L733" i="1"/>
  <c r="M733" i="1" s="1"/>
  <c r="N733" i="1" s="1"/>
  <c r="K734" i="1"/>
  <c r="P800" i="1"/>
  <c r="U800" i="1"/>
  <c r="R799" i="1"/>
  <c r="S799" i="1" s="1"/>
  <c r="T800" i="1"/>
  <c r="C787" i="1"/>
  <c r="J814" i="1"/>
  <c r="A803" i="1" l="1"/>
  <c r="D803" i="1" s="1"/>
  <c r="E803" i="1" s="1"/>
  <c r="F800" i="1"/>
  <c r="L734" i="1"/>
  <c r="M734" i="1" s="1"/>
  <c r="N734" i="1" s="1"/>
  <c r="K735" i="1"/>
  <c r="R800" i="1"/>
  <c r="S800" i="1" s="1"/>
  <c r="U801" i="1"/>
  <c r="T801" i="1"/>
  <c r="J815" i="1"/>
  <c r="C788" i="1"/>
  <c r="P801" i="1"/>
  <c r="A804" i="1" l="1"/>
  <c r="D804" i="1" s="1"/>
  <c r="E804" i="1" s="1"/>
  <c r="F801" i="1"/>
  <c r="L735" i="1"/>
  <c r="M735" i="1" s="1"/>
  <c r="N735" i="1" s="1"/>
  <c r="K736" i="1"/>
  <c r="C789" i="1"/>
  <c r="J816" i="1"/>
  <c r="R801" i="1"/>
  <c r="T802" i="1"/>
  <c r="U802" i="1"/>
  <c r="P802" i="1"/>
  <c r="A805" i="1" l="1"/>
  <c r="D805" i="1" s="1"/>
  <c r="E805" i="1" s="1"/>
  <c r="F802" i="1"/>
  <c r="L736" i="1"/>
  <c r="M736" i="1" s="1"/>
  <c r="N736" i="1" s="1"/>
  <c r="K737" i="1"/>
  <c r="U803" i="1"/>
  <c r="T803" i="1"/>
  <c r="R802" i="1"/>
  <c r="S802" i="1" s="1"/>
  <c r="J817" i="1"/>
  <c r="P803" i="1"/>
  <c r="C790" i="1"/>
  <c r="A806" i="1" l="1"/>
  <c r="D806" i="1" s="1"/>
  <c r="E806" i="1" s="1"/>
  <c r="F803" i="1"/>
  <c r="K738" i="1"/>
  <c r="L737" i="1"/>
  <c r="M737" i="1" s="1"/>
  <c r="N737" i="1" s="1"/>
  <c r="J818" i="1"/>
  <c r="C791" i="1"/>
  <c r="P804" i="1"/>
  <c r="U804" i="1"/>
  <c r="R803" i="1"/>
  <c r="S803" i="1" s="1"/>
  <c r="T804" i="1"/>
  <c r="S791" i="1" l="1"/>
  <c r="A807" i="1"/>
  <c r="D807" i="1" s="1"/>
  <c r="E807" i="1" s="1"/>
  <c r="F804" i="1"/>
  <c r="L738" i="1"/>
  <c r="M738" i="1" s="1"/>
  <c r="N738" i="1" s="1"/>
  <c r="K739" i="1"/>
  <c r="P805" i="1"/>
  <c r="R804" i="1"/>
  <c r="S804" i="1" s="1"/>
  <c r="U805" i="1"/>
  <c r="T805" i="1"/>
  <c r="J819" i="1"/>
  <c r="C792" i="1"/>
  <c r="A808" i="1" l="1"/>
  <c r="D808" i="1" s="1"/>
  <c r="E808" i="1" s="1"/>
  <c r="F805" i="1"/>
  <c r="K740" i="1"/>
  <c r="L739" i="1"/>
  <c r="M739" i="1" s="1"/>
  <c r="N739" i="1" s="1"/>
  <c r="S792" i="1"/>
  <c r="C793" i="1" s="1"/>
  <c r="J820" i="1"/>
  <c r="R805" i="1"/>
  <c r="S805" i="1" s="1"/>
  <c r="T806" i="1"/>
  <c r="U806" i="1"/>
  <c r="P806" i="1"/>
  <c r="A809" i="1" l="1"/>
  <c r="F806" i="1"/>
  <c r="L740" i="1"/>
  <c r="M740" i="1" s="1"/>
  <c r="N740" i="1" s="1"/>
  <c r="K741" i="1"/>
  <c r="S793" i="1"/>
  <c r="C794" i="1" s="1"/>
  <c r="J821" i="1"/>
  <c r="R806" i="1"/>
  <c r="U807" i="1"/>
  <c r="T807" i="1"/>
  <c r="P807" i="1"/>
  <c r="D809" i="1" l="1"/>
  <c r="E809" i="1" s="1"/>
  <c r="A810" i="1"/>
  <c r="D810" i="1" s="1"/>
  <c r="E810" i="1" s="1"/>
  <c r="F807" i="1"/>
  <c r="K742" i="1"/>
  <c r="L741" i="1"/>
  <c r="M741" i="1" s="1"/>
  <c r="N741" i="1" s="1"/>
  <c r="J822" i="1"/>
  <c r="P808" i="1"/>
  <c r="T808" i="1"/>
  <c r="R807" i="1"/>
  <c r="U808" i="1"/>
  <c r="C795" i="1"/>
  <c r="A811" i="1" l="1"/>
  <c r="D811" i="1" s="1"/>
  <c r="E811" i="1" s="1"/>
  <c r="F808" i="1"/>
  <c r="K743" i="1"/>
  <c r="L742" i="1"/>
  <c r="M742" i="1" s="1"/>
  <c r="N742" i="1" s="1"/>
  <c r="P809" i="1"/>
  <c r="C796" i="1"/>
  <c r="R808" i="1"/>
  <c r="S808" i="1" s="1"/>
  <c r="U809" i="1"/>
  <c r="T809" i="1"/>
  <c r="J823" i="1"/>
  <c r="S796" i="1" l="1"/>
  <c r="C797" i="1" s="1"/>
  <c r="A812" i="1"/>
  <c r="D812" i="1" s="1"/>
  <c r="E812" i="1" s="1"/>
  <c r="F809" i="1"/>
  <c r="K744" i="1"/>
  <c r="L743" i="1"/>
  <c r="M743" i="1" s="1"/>
  <c r="N743" i="1" s="1"/>
  <c r="P810" i="1"/>
  <c r="R809" i="1"/>
  <c r="S809" i="1" s="1"/>
  <c r="T810" i="1"/>
  <c r="U810" i="1"/>
  <c r="J824" i="1"/>
  <c r="A813" i="1" l="1"/>
  <c r="D813" i="1" s="1"/>
  <c r="E813" i="1" s="1"/>
  <c r="F810" i="1"/>
  <c r="L744" i="1"/>
  <c r="M744" i="1" s="1"/>
  <c r="N744" i="1" s="1"/>
  <c r="K745" i="1"/>
  <c r="T811" i="1"/>
  <c r="R810" i="1"/>
  <c r="S810" i="1" s="1"/>
  <c r="U811" i="1"/>
  <c r="C798" i="1"/>
  <c r="J825" i="1"/>
  <c r="P811" i="1"/>
  <c r="A814" i="1" l="1"/>
  <c r="D814" i="1" s="1"/>
  <c r="E814" i="1" s="1"/>
  <c r="F811" i="1"/>
  <c r="K746" i="1"/>
  <c r="L745" i="1"/>
  <c r="M745" i="1" s="1"/>
  <c r="N745" i="1" s="1"/>
  <c r="J826" i="1"/>
  <c r="C799" i="1"/>
  <c r="P812" i="1"/>
  <c r="T812" i="1"/>
  <c r="R811" i="1"/>
  <c r="S811" i="1" s="1"/>
  <c r="U812" i="1"/>
  <c r="A815" i="1" l="1"/>
  <c r="D815" i="1" s="1"/>
  <c r="E815" i="1" s="1"/>
  <c r="F812" i="1"/>
  <c r="L746" i="1"/>
  <c r="M746" i="1" s="1"/>
  <c r="N746" i="1" s="1"/>
  <c r="K747" i="1"/>
  <c r="R812" i="1"/>
  <c r="S812" i="1" s="1"/>
  <c r="U813" i="1"/>
  <c r="T813" i="1"/>
  <c r="C800" i="1"/>
  <c r="J827" i="1"/>
  <c r="P813" i="1"/>
  <c r="A816" i="1" l="1"/>
  <c r="D816" i="1" s="1"/>
  <c r="E816" i="1" s="1"/>
  <c r="F813" i="1"/>
  <c r="K748" i="1"/>
  <c r="L747" i="1"/>
  <c r="M747" i="1" s="1"/>
  <c r="N747" i="1" s="1"/>
  <c r="C801" i="1"/>
  <c r="P814" i="1"/>
  <c r="U814" i="1"/>
  <c r="R813" i="1"/>
  <c r="T814" i="1"/>
  <c r="J828" i="1"/>
  <c r="S801" i="1" l="1"/>
  <c r="A817" i="1"/>
  <c r="D817" i="1" s="1"/>
  <c r="E817" i="1" s="1"/>
  <c r="F814" i="1"/>
  <c r="K749" i="1"/>
  <c r="L748" i="1"/>
  <c r="M748" i="1" s="1"/>
  <c r="N748" i="1" s="1"/>
  <c r="T815" i="1"/>
  <c r="R814" i="1"/>
  <c r="U815" i="1"/>
  <c r="J829" i="1"/>
  <c r="C802" i="1"/>
  <c r="P815" i="1"/>
  <c r="A818" i="1" l="1"/>
  <c r="D818" i="1" s="1"/>
  <c r="E818" i="1" s="1"/>
  <c r="F815" i="1"/>
  <c r="L749" i="1"/>
  <c r="M749" i="1" s="1"/>
  <c r="N749" i="1" s="1"/>
  <c r="K750" i="1"/>
  <c r="C803" i="1"/>
  <c r="R815" i="1"/>
  <c r="S815" i="1" s="1"/>
  <c r="U816" i="1"/>
  <c r="T816" i="1"/>
  <c r="P816" i="1"/>
  <c r="J830" i="1"/>
  <c r="A819" i="1" l="1"/>
  <c r="D819" i="1" s="1"/>
  <c r="E819" i="1" s="1"/>
  <c r="F816" i="1"/>
  <c r="K751" i="1"/>
  <c r="L750" i="1"/>
  <c r="M750" i="1" s="1"/>
  <c r="N750" i="1" s="1"/>
  <c r="P817" i="1"/>
  <c r="C804" i="1"/>
  <c r="J831" i="1"/>
  <c r="R816" i="1"/>
  <c r="U817" i="1"/>
  <c r="T817" i="1"/>
  <c r="A820" i="1" l="1"/>
  <c r="D820" i="1" s="1"/>
  <c r="E820" i="1" s="1"/>
  <c r="F817" i="1"/>
  <c r="L751" i="1"/>
  <c r="M751" i="1" s="1"/>
  <c r="N751" i="1" s="1"/>
  <c r="K752" i="1"/>
  <c r="C805" i="1"/>
  <c r="R817" i="1"/>
  <c r="S817" i="1" s="1"/>
  <c r="T818" i="1"/>
  <c r="U818" i="1"/>
  <c r="J832" i="1"/>
  <c r="P818" i="1"/>
  <c r="A821" i="1" l="1"/>
  <c r="D821" i="1" s="1"/>
  <c r="E821" i="1" s="1"/>
  <c r="F818" i="1"/>
  <c r="L752" i="1"/>
  <c r="M752" i="1" s="1"/>
  <c r="N752" i="1" s="1"/>
  <c r="K753" i="1"/>
  <c r="J833" i="1"/>
  <c r="T819" i="1"/>
  <c r="R818" i="1"/>
  <c r="U819" i="1"/>
  <c r="P819" i="1"/>
  <c r="C806" i="1"/>
  <c r="A822" i="1" l="1"/>
  <c r="D822" i="1" s="1"/>
  <c r="E822" i="1" s="1"/>
  <c r="F819" i="1"/>
  <c r="L753" i="1"/>
  <c r="M753" i="1" s="1"/>
  <c r="N753" i="1" s="1"/>
  <c r="K754" i="1"/>
  <c r="S806" i="1"/>
  <c r="C807" i="1" s="1"/>
  <c r="J834" i="1"/>
  <c r="P820" i="1"/>
  <c r="R819" i="1"/>
  <c r="S819" i="1" s="1"/>
  <c r="U820" i="1"/>
  <c r="T820" i="1"/>
  <c r="S807" i="1" l="1"/>
  <c r="C808" i="1" s="1"/>
  <c r="A823" i="1"/>
  <c r="D823" i="1" s="1"/>
  <c r="E823" i="1" s="1"/>
  <c r="F820" i="1"/>
  <c r="K755" i="1"/>
  <c r="L754" i="1"/>
  <c r="M754" i="1" s="1"/>
  <c r="N754" i="1" s="1"/>
  <c r="J835" i="1"/>
  <c r="R820" i="1"/>
  <c r="S820" i="1" s="1"/>
  <c r="T821" i="1"/>
  <c r="U821" i="1"/>
  <c r="P821" i="1"/>
  <c r="A824" i="1" l="1"/>
  <c r="D824" i="1" s="1"/>
  <c r="E824" i="1" s="1"/>
  <c r="F821" i="1"/>
  <c r="L755" i="1"/>
  <c r="M755" i="1" s="1"/>
  <c r="N755" i="1" s="1"/>
  <c r="K756" i="1"/>
  <c r="C809" i="1"/>
  <c r="T822" i="1"/>
  <c r="R821" i="1"/>
  <c r="S821" i="1" s="1"/>
  <c r="U822" i="1"/>
  <c r="P822" i="1"/>
  <c r="J836" i="1"/>
  <c r="A825" i="1" l="1"/>
  <c r="D825" i="1" s="1"/>
  <c r="E825" i="1" s="1"/>
  <c r="F822" i="1"/>
  <c r="K757" i="1"/>
  <c r="L756" i="1"/>
  <c r="M756" i="1" s="1"/>
  <c r="N756" i="1" s="1"/>
  <c r="J837" i="1"/>
  <c r="P823" i="1"/>
  <c r="C810" i="1"/>
  <c r="U823" i="1"/>
  <c r="R822" i="1"/>
  <c r="S822" i="1" s="1"/>
  <c r="T823" i="1"/>
  <c r="A826" i="1" l="1"/>
  <c r="D826" i="1" s="1"/>
  <c r="E826" i="1" s="1"/>
  <c r="F823" i="1"/>
  <c r="L757" i="1"/>
  <c r="M757" i="1" s="1"/>
  <c r="N757" i="1" s="1"/>
  <c r="K758" i="1"/>
  <c r="P824" i="1"/>
  <c r="C811" i="1"/>
  <c r="R823" i="1"/>
  <c r="T824" i="1"/>
  <c r="U824" i="1"/>
  <c r="J838" i="1"/>
  <c r="A827" i="1" l="1"/>
  <c r="D827" i="1" s="1"/>
  <c r="E827" i="1" s="1"/>
  <c r="F824" i="1"/>
  <c r="L758" i="1"/>
  <c r="M758" i="1" s="1"/>
  <c r="N758" i="1" s="1"/>
  <c r="K759" i="1"/>
  <c r="C812" i="1"/>
  <c r="J839" i="1"/>
  <c r="R824" i="1"/>
  <c r="U825" i="1"/>
  <c r="T825" i="1"/>
  <c r="P825" i="1"/>
  <c r="A828" i="1" l="1"/>
  <c r="D828" i="1" s="1"/>
  <c r="E828" i="1" s="1"/>
  <c r="F825" i="1"/>
  <c r="K760" i="1"/>
  <c r="L759" i="1"/>
  <c r="M759" i="1" s="1"/>
  <c r="N759" i="1" s="1"/>
  <c r="C813" i="1"/>
  <c r="P826" i="1"/>
  <c r="J840" i="1"/>
  <c r="U826" i="1"/>
  <c r="R825" i="1"/>
  <c r="S825" i="1" s="1"/>
  <c r="T826" i="1"/>
  <c r="S813" i="1" l="1"/>
  <c r="C814" i="1" s="1"/>
  <c r="A829" i="1"/>
  <c r="D829" i="1" s="1"/>
  <c r="E829" i="1" s="1"/>
  <c r="F826" i="1"/>
  <c r="L760" i="1"/>
  <c r="M760" i="1" s="1"/>
  <c r="N760" i="1" s="1"/>
  <c r="K761" i="1"/>
  <c r="J841" i="1"/>
  <c r="P827" i="1"/>
  <c r="T827" i="1"/>
  <c r="R826" i="1"/>
  <c r="S826" i="1" s="1"/>
  <c r="U827" i="1"/>
  <c r="A830" i="1" l="1"/>
  <c r="D830" i="1" s="1"/>
  <c r="E830" i="1" s="1"/>
  <c r="F827" i="1"/>
  <c r="K762" i="1"/>
  <c r="L761" i="1"/>
  <c r="M761" i="1" s="1"/>
  <c r="N761" i="1" s="1"/>
  <c r="S814" i="1"/>
  <c r="C815" i="1" s="1"/>
  <c r="P828" i="1"/>
  <c r="J842" i="1"/>
  <c r="R827" i="1"/>
  <c r="S827" i="1" s="1"/>
  <c r="T828" i="1"/>
  <c r="U828" i="1"/>
  <c r="A831" i="1" l="1"/>
  <c r="D831" i="1" s="1"/>
  <c r="E831" i="1" s="1"/>
  <c r="F828" i="1"/>
  <c r="K763" i="1"/>
  <c r="L762" i="1"/>
  <c r="M762" i="1" s="1"/>
  <c r="N762" i="1" s="1"/>
  <c r="P829" i="1"/>
  <c r="C816" i="1"/>
  <c r="J843" i="1"/>
  <c r="R828" i="1"/>
  <c r="S828" i="1" s="1"/>
  <c r="U829" i="1"/>
  <c r="T829" i="1"/>
  <c r="A832" i="1" l="1"/>
  <c r="D832" i="1" s="1"/>
  <c r="E832" i="1" s="1"/>
  <c r="F829" i="1"/>
  <c r="L763" i="1"/>
  <c r="M763" i="1" s="1"/>
  <c r="N763" i="1" s="1"/>
  <c r="K764" i="1"/>
  <c r="S816" i="1"/>
  <c r="C817" i="1" s="1"/>
  <c r="T830" i="1"/>
  <c r="U830" i="1"/>
  <c r="R829" i="1"/>
  <c r="S829" i="1" s="1"/>
  <c r="J844" i="1"/>
  <c r="P830" i="1"/>
  <c r="A833" i="1" l="1"/>
  <c r="D833" i="1" s="1"/>
  <c r="E833" i="1" s="1"/>
  <c r="F830" i="1"/>
  <c r="L764" i="1"/>
  <c r="M764" i="1" s="1"/>
  <c r="N764" i="1" s="1"/>
  <c r="K765" i="1"/>
  <c r="J845" i="1"/>
  <c r="T831" i="1"/>
  <c r="R830" i="1"/>
  <c r="S830" i="1" s="1"/>
  <c r="U831" i="1"/>
  <c r="P831" i="1"/>
  <c r="C818" i="1"/>
  <c r="S818" i="1" l="1"/>
  <c r="C819" i="1" s="1"/>
  <c r="A834" i="1"/>
  <c r="D834" i="1" s="1"/>
  <c r="E834" i="1" s="1"/>
  <c r="F831" i="1"/>
  <c r="L765" i="1"/>
  <c r="M765" i="1" s="1"/>
  <c r="N765" i="1" s="1"/>
  <c r="K766" i="1"/>
  <c r="U832" i="1"/>
  <c r="R831" i="1"/>
  <c r="S831" i="1" s="1"/>
  <c r="T832" i="1"/>
  <c r="J846" i="1"/>
  <c r="P832" i="1"/>
  <c r="A835" i="1" l="1"/>
  <c r="D835" i="1" s="1"/>
  <c r="E835" i="1" s="1"/>
  <c r="F832" i="1"/>
  <c r="L766" i="1"/>
  <c r="M766" i="1" s="1"/>
  <c r="N766" i="1" s="1"/>
  <c r="K767" i="1"/>
  <c r="P833" i="1"/>
  <c r="C820" i="1"/>
  <c r="R832" i="1"/>
  <c r="S832" i="1" s="1"/>
  <c r="U833" i="1"/>
  <c r="T833" i="1"/>
  <c r="J847" i="1"/>
  <c r="A836" i="1" l="1"/>
  <c r="D836" i="1" s="1"/>
  <c r="E836" i="1" s="1"/>
  <c r="F833" i="1"/>
  <c r="L767" i="1"/>
  <c r="M767" i="1" s="1"/>
  <c r="N767" i="1" s="1"/>
  <c r="K768" i="1"/>
  <c r="J848" i="1"/>
  <c r="C821" i="1"/>
  <c r="P834" i="1"/>
  <c r="T834" i="1"/>
  <c r="U834" i="1"/>
  <c r="R833" i="1"/>
  <c r="A837" i="1" l="1"/>
  <c r="D837" i="1" s="1"/>
  <c r="E837" i="1" s="1"/>
  <c r="F834" i="1"/>
  <c r="L768" i="1"/>
  <c r="M768" i="1" s="1"/>
  <c r="N768" i="1" s="1"/>
  <c r="K769" i="1"/>
  <c r="C822" i="1"/>
  <c r="P835" i="1"/>
  <c r="J849" i="1"/>
  <c r="R834" i="1"/>
  <c r="U835" i="1"/>
  <c r="T835" i="1"/>
  <c r="A838" i="1" l="1"/>
  <c r="D838" i="1" s="1"/>
  <c r="E838" i="1" s="1"/>
  <c r="F835" i="1"/>
  <c r="L769" i="1"/>
  <c r="M769" i="1" s="1"/>
  <c r="N769" i="1" s="1"/>
  <c r="K770" i="1"/>
  <c r="J850" i="1"/>
  <c r="P836" i="1"/>
  <c r="R835" i="1"/>
  <c r="S835" i="1" s="1"/>
  <c r="U836" i="1"/>
  <c r="T836" i="1"/>
  <c r="C823" i="1"/>
  <c r="S823" i="1" l="1"/>
  <c r="A839" i="1"/>
  <c r="D839" i="1" s="1"/>
  <c r="E839" i="1" s="1"/>
  <c r="F836" i="1"/>
  <c r="L770" i="1"/>
  <c r="M770" i="1" s="1"/>
  <c r="N770" i="1" s="1"/>
  <c r="K771" i="1"/>
  <c r="C824" i="1"/>
  <c r="P837" i="1"/>
  <c r="U837" i="1"/>
  <c r="R836" i="1"/>
  <c r="S836" i="1" s="1"/>
  <c r="T837" i="1"/>
  <c r="J851" i="1"/>
  <c r="A840" i="1" l="1"/>
  <c r="D840" i="1" s="1"/>
  <c r="E840" i="1" s="1"/>
  <c r="F837" i="1"/>
  <c r="K772" i="1"/>
  <c r="L771" i="1"/>
  <c r="M771" i="1" s="1"/>
  <c r="N771" i="1" s="1"/>
  <c r="S824" i="1"/>
  <c r="C825" i="1" s="1"/>
  <c r="J852" i="1"/>
  <c r="T838" i="1"/>
  <c r="R837" i="1"/>
  <c r="S837" i="1" s="1"/>
  <c r="U838" i="1"/>
  <c r="P838" i="1"/>
  <c r="A841" i="1" l="1"/>
  <c r="D841" i="1" s="1"/>
  <c r="E841" i="1" s="1"/>
  <c r="F838" i="1"/>
  <c r="L772" i="1"/>
  <c r="M772" i="1" s="1"/>
  <c r="N772" i="1" s="1"/>
  <c r="K773" i="1"/>
  <c r="C826" i="1"/>
  <c r="R838" i="1"/>
  <c r="T839" i="1"/>
  <c r="U839" i="1"/>
  <c r="J853" i="1"/>
  <c r="P839" i="1"/>
  <c r="A842" i="1" l="1"/>
  <c r="D842" i="1" s="1"/>
  <c r="E842" i="1" s="1"/>
  <c r="F839" i="1"/>
  <c r="L773" i="1"/>
  <c r="M773" i="1" s="1"/>
  <c r="N773" i="1" s="1"/>
  <c r="K774" i="1"/>
  <c r="P840" i="1"/>
  <c r="C827" i="1"/>
  <c r="J854" i="1"/>
  <c r="U840" i="1"/>
  <c r="R839" i="1"/>
  <c r="S839" i="1" s="1"/>
  <c r="T840" i="1"/>
  <c r="A843" i="1" l="1"/>
  <c r="D843" i="1" s="1"/>
  <c r="E843" i="1" s="1"/>
  <c r="F840" i="1"/>
  <c r="L774" i="1"/>
  <c r="M774" i="1" s="1"/>
  <c r="N774" i="1" s="1"/>
  <c r="K775" i="1"/>
  <c r="J855" i="1"/>
  <c r="C828" i="1"/>
  <c r="P841" i="1"/>
  <c r="T841" i="1"/>
  <c r="R840" i="1"/>
  <c r="S840" i="1" s="1"/>
  <c r="U841" i="1"/>
  <c r="A844" i="1" l="1"/>
  <c r="D844" i="1" s="1"/>
  <c r="E844" i="1" s="1"/>
  <c r="F841" i="1"/>
  <c r="L775" i="1"/>
  <c r="M775" i="1" s="1"/>
  <c r="N775" i="1" s="1"/>
  <c r="K776" i="1"/>
  <c r="P842" i="1"/>
  <c r="U842" i="1"/>
  <c r="T842" i="1"/>
  <c r="R841" i="1"/>
  <c r="S841" i="1" s="1"/>
  <c r="C829" i="1"/>
  <c r="J856" i="1"/>
  <c r="A845" i="1" l="1"/>
  <c r="D845" i="1" s="1"/>
  <c r="E845" i="1" s="1"/>
  <c r="F842" i="1"/>
  <c r="L776" i="1"/>
  <c r="M776" i="1" s="1"/>
  <c r="N776" i="1" s="1"/>
  <c r="K777" i="1"/>
  <c r="C830" i="1"/>
  <c r="J857" i="1"/>
  <c r="P843" i="1"/>
  <c r="T843" i="1"/>
  <c r="R842" i="1"/>
  <c r="U843" i="1"/>
  <c r="A846" i="1" l="1"/>
  <c r="D846" i="1" s="1"/>
  <c r="E846" i="1" s="1"/>
  <c r="F843" i="1"/>
  <c r="L777" i="1"/>
  <c r="M777" i="1" s="1"/>
  <c r="N777" i="1" s="1"/>
  <c r="K778" i="1"/>
  <c r="P844" i="1"/>
  <c r="J858" i="1"/>
  <c r="C831" i="1"/>
  <c r="U844" i="1"/>
  <c r="R843" i="1"/>
  <c r="T844" i="1"/>
  <c r="A847" i="1" l="1"/>
  <c r="D847" i="1" s="1"/>
  <c r="E847" i="1" s="1"/>
  <c r="F844" i="1"/>
  <c r="L778" i="1"/>
  <c r="M778" i="1" s="1"/>
  <c r="N778" i="1" s="1"/>
  <c r="K779" i="1"/>
  <c r="J859" i="1"/>
  <c r="C832" i="1"/>
  <c r="P845" i="1"/>
  <c r="U845" i="1"/>
  <c r="R844" i="1"/>
  <c r="T845" i="1"/>
  <c r="A848" i="1" l="1"/>
  <c r="D848" i="1" s="1"/>
  <c r="E848" i="1" s="1"/>
  <c r="F845" i="1"/>
  <c r="L779" i="1"/>
  <c r="M779" i="1" s="1"/>
  <c r="N779" i="1" s="1"/>
  <c r="K780" i="1"/>
  <c r="U846" i="1"/>
  <c r="R845" i="1"/>
  <c r="S845" i="1" s="1"/>
  <c r="T846" i="1"/>
  <c r="J860" i="1"/>
  <c r="C833" i="1"/>
  <c r="P846" i="1"/>
  <c r="S833" i="1" l="1"/>
  <c r="C834" i="1" s="1"/>
  <c r="A849" i="1"/>
  <c r="D849" i="1" s="1"/>
  <c r="E849" i="1" s="1"/>
  <c r="F846" i="1"/>
  <c r="L780" i="1"/>
  <c r="M780" i="1" s="1"/>
  <c r="N780" i="1" s="1"/>
  <c r="K781" i="1"/>
  <c r="J861" i="1"/>
  <c r="T847" i="1"/>
  <c r="U847" i="1"/>
  <c r="R846" i="1"/>
  <c r="S846" i="1" s="1"/>
  <c r="P847" i="1"/>
  <c r="A850" i="1" l="1"/>
  <c r="D850" i="1" s="1"/>
  <c r="E850" i="1" s="1"/>
  <c r="F847" i="1"/>
  <c r="K782" i="1"/>
  <c r="L781" i="1"/>
  <c r="M781" i="1" s="1"/>
  <c r="N781" i="1" s="1"/>
  <c r="S834" i="1"/>
  <c r="C835" i="1" s="1"/>
  <c r="P848" i="1"/>
  <c r="J862" i="1"/>
  <c r="T848" i="1"/>
  <c r="R847" i="1"/>
  <c r="S847" i="1" s="1"/>
  <c r="U848" i="1"/>
  <c r="A851" i="1" l="1"/>
  <c r="D851" i="1" s="1"/>
  <c r="E851" i="1" s="1"/>
  <c r="F848" i="1"/>
  <c r="L782" i="1"/>
  <c r="M782" i="1" s="1"/>
  <c r="N782" i="1" s="1"/>
  <c r="K783" i="1"/>
  <c r="P849" i="1"/>
  <c r="C836" i="1"/>
  <c r="R848" i="1"/>
  <c r="S848" i="1" s="1"/>
  <c r="U849" i="1"/>
  <c r="T849" i="1"/>
  <c r="J863" i="1"/>
  <c r="A852" i="1" l="1"/>
  <c r="D852" i="1" s="1"/>
  <c r="E852" i="1" s="1"/>
  <c r="F849" i="1"/>
  <c r="K784" i="1"/>
  <c r="L783" i="1"/>
  <c r="M783" i="1" s="1"/>
  <c r="N783" i="1" s="1"/>
  <c r="J864" i="1"/>
  <c r="C837" i="1"/>
  <c r="P850" i="1"/>
  <c r="R849" i="1"/>
  <c r="S849" i="1" s="1"/>
  <c r="U850" i="1"/>
  <c r="T850" i="1"/>
  <c r="A853" i="1" l="1"/>
  <c r="D853" i="1" s="1"/>
  <c r="E853" i="1" s="1"/>
  <c r="F850" i="1"/>
  <c r="K785" i="1"/>
  <c r="L784" i="1"/>
  <c r="M784" i="1" s="1"/>
  <c r="N784" i="1" s="1"/>
  <c r="J865" i="1"/>
  <c r="P851" i="1"/>
  <c r="C838" i="1"/>
  <c r="T851" i="1"/>
  <c r="U851" i="1"/>
  <c r="R850" i="1"/>
  <c r="S850" i="1" s="1"/>
  <c r="S838" i="1" l="1"/>
  <c r="C839" i="1" s="1"/>
  <c r="A854" i="1"/>
  <c r="D854" i="1" s="1"/>
  <c r="E854" i="1" s="1"/>
  <c r="F851" i="1"/>
  <c r="K786" i="1"/>
  <c r="L785" i="1"/>
  <c r="M785" i="1" s="1"/>
  <c r="N785" i="1" s="1"/>
  <c r="U852" i="1"/>
  <c r="T852" i="1"/>
  <c r="R851" i="1"/>
  <c r="S851" i="1" s="1"/>
  <c r="J866" i="1"/>
  <c r="P852" i="1"/>
  <c r="A855" i="1" l="1"/>
  <c r="D855" i="1" s="1"/>
  <c r="E855" i="1" s="1"/>
  <c r="F852" i="1"/>
  <c r="K787" i="1"/>
  <c r="L786" i="1"/>
  <c r="M786" i="1" s="1"/>
  <c r="N786" i="1" s="1"/>
  <c r="J867" i="1"/>
  <c r="P853" i="1"/>
  <c r="T853" i="1"/>
  <c r="R852" i="1"/>
  <c r="S852" i="1" s="1"/>
  <c r="U853" i="1"/>
  <c r="C840" i="1"/>
  <c r="A856" i="1" l="1"/>
  <c r="D856" i="1" s="1"/>
  <c r="E856" i="1" s="1"/>
  <c r="F853" i="1"/>
  <c r="K788" i="1"/>
  <c r="L787" i="1"/>
  <c r="M787" i="1" s="1"/>
  <c r="N787" i="1" s="1"/>
  <c r="C841" i="1"/>
  <c r="T854" i="1"/>
  <c r="R853" i="1"/>
  <c r="S853" i="1" s="1"/>
  <c r="U854" i="1"/>
  <c r="P854" i="1"/>
  <c r="J868" i="1"/>
  <c r="A857" i="1" l="1"/>
  <c r="D857" i="1" s="1"/>
  <c r="E857" i="1" s="1"/>
  <c r="F854" i="1"/>
  <c r="K789" i="1"/>
  <c r="L788" i="1"/>
  <c r="M788" i="1" s="1"/>
  <c r="N788" i="1" s="1"/>
  <c r="C842" i="1"/>
  <c r="J869" i="1"/>
  <c r="T855" i="1"/>
  <c r="U855" i="1"/>
  <c r="R854" i="1"/>
  <c r="P855" i="1"/>
  <c r="A858" i="1" l="1"/>
  <c r="D858" i="1" s="1"/>
  <c r="E858" i="1" s="1"/>
  <c r="F855" i="1"/>
  <c r="K790" i="1"/>
  <c r="L789" i="1"/>
  <c r="M789" i="1" s="1"/>
  <c r="N789" i="1" s="1"/>
  <c r="S842" i="1"/>
  <c r="C843" i="1" s="1"/>
  <c r="R855" i="1"/>
  <c r="S855" i="1" s="1"/>
  <c r="T856" i="1"/>
  <c r="U856" i="1"/>
  <c r="P856" i="1"/>
  <c r="S843" i="1" l="1"/>
  <c r="C844" i="1" s="1"/>
  <c r="A859" i="1"/>
  <c r="D859" i="1" s="1"/>
  <c r="E859" i="1" s="1"/>
  <c r="F856" i="1"/>
  <c r="K791" i="1"/>
  <c r="L790" i="1"/>
  <c r="M790" i="1" s="1"/>
  <c r="N790" i="1" s="1"/>
  <c r="P857" i="1"/>
  <c r="R856" i="1"/>
  <c r="U857" i="1"/>
  <c r="T857" i="1"/>
  <c r="A860" i="1" l="1"/>
  <c r="D860" i="1" s="1"/>
  <c r="E860" i="1" s="1"/>
  <c r="F857" i="1"/>
  <c r="K792" i="1"/>
  <c r="L791" i="1"/>
  <c r="M791" i="1" s="1"/>
  <c r="N791" i="1" s="1"/>
  <c r="S844" i="1"/>
  <c r="C845" i="1" s="1"/>
  <c r="R857" i="1"/>
  <c r="T858" i="1"/>
  <c r="U858" i="1"/>
  <c r="P858" i="1"/>
  <c r="A861" i="1" l="1"/>
  <c r="D861" i="1" s="1"/>
  <c r="E861" i="1" s="1"/>
  <c r="F858" i="1"/>
  <c r="L792" i="1"/>
  <c r="M792" i="1" s="1"/>
  <c r="N792" i="1" s="1"/>
  <c r="K793" i="1"/>
  <c r="P859" i="1"/>
  <c r="U859" i="1"/>
  <c r="R858" i="1"/>
  <c r="S858" i="1" s="1"/>
  <c r="T859" i="1"/>
  <c r="C846" i="1"/>
  <c r="A862" i="1" l="1"/>
  <c r="D862" i="1" s="1"/>
  <c r="E862" i="1" s="1"/>
  <c r="F859" i="1"/>
  <c r="K794" i="1"/>
  <c r="L793" i="1"/>
  <c r="M793" i="1" s="1"/>
  <c r="N793" i="1" s="1"/>
  <c r="C847" i="1"/>
  <c r="P860" i="1"/>
  <c r="R859" i="1"/>
  <c r="S859" i="1" s="1"/>
  <c r="T860" i="1"/>
  <c r="U860" i="1"/>
  <c r="A863" i="1" l="1"/>
  <c r="D863" i="1" s="1"/>
  <c r="E863" i="1" s="1"/>
  <c r="F860" i="1"/>
  <c r="L794" i="1"/>
  <c r="M794" i="1" s="1"/>
  <c r="N794" i="1" s="1"/>
  <c r="K795" i="1"/>
  <c r="P861" i="1"/>
  <c r="C848" i="1"/>
  <c r="R860" i="1"/>
  <c r="S860" i="1" s="1"/>
  <c r="U861" i="1"/>
  <c r="T861" i="1"/>
  <c r="A864" i="1" l="1"/>
  <c r="D864" i="1" s="1"/>
  <c r="E864" i="1" s="1"/>
  <c r="F861" i="1"/>
  <c r="L795" i="1"/>
  <c r="M795" i="1" s="1"/>
  <c r="N795" i="1" s="1"/>
  <c r="K796" i="1"/>
  <c r="U862" i="1"/>
  <c r="T862" i="1"/>
  <c r="R861" i="1"/>
  <c r="C849" i="1"/>
  <c r="P862" i="1"/>
  <c r="A865" i="1" l="1"/>
  <c r="D865" i="1" s="1"/>
  <c r="E865" i="1" s="1"/>
  <c r="F862" i="1"/>
  <c r="K797" i="1"/>
  <c r="L796" i="1"/>
  <c r="M796" i="1" s="1"/>
  <c r="N796" i="1" s="1"/>
  <c r="P863" i="1"/>
  <c r="U863" i="1"/>
  <c r="T863" i="1"/>
  <c r="R862" i="1"/>
  <c r="S862" i="1" s="1"/>
  <c r="C850" i="1"/>
  <c r="A866" i="1" l="1"/>
  <c r="F863" i="1"/>
  <c r="L797" i="1"/>
  <c r="M797" i="1" s="1"/>
  <c r="N797" i="1" s="1"/>
  <c r="K798" i="1"/>
  <c r="R863" i="1"/>
  <c r="S863" i="1" s="1"/>
  <c r="T864" i="1"/>
  <c r="U864" i="1"/>
  <c r="C851" i="1"/>
  <c r="P864" i="1"/>
  <c r="D866" i="1" l="1"/>
  <c r="E866" i="1" s="1"/>
  <c r="A867" i="1"/>
  <c r="D867" i="1" s="1"/>
  <c r="E867" i="1" s="1"/>
  <c r="F864" i="1"/>
  <c r="K799" i="1"/>
  <c r="L798" i="1"/>
  <c r="M798" i="1" s="1"/>
  <c r="N798" i="1" s="1"/>
  <c r="P865" i="1"/>
  <c r="C852" i="1"/>
  <c r="R864" i="1"/>
  <c r="U865" i="1"/>
  <c r="T865" i="1"/>
  <c r="A868" i="1" l="1"/>
  <c r="D868" i="1" s="1"/>
  <c r="E868" i="1" s="1"/>
  <c r="F865" i="1"/>
  <c r="L799" i="1"/>
  <c r="M799" i="1" s="1"/>
  <c r="N799" i="1" s="1"/>
  <c r="K800" i="1"/>
  <c r="C853" i="1"/>
  <c r="P866" i="1"/>
  <c r="U866" i="1"/>
  <c r="T866" i="1"/>
  <c r="R865" i="1"/>
  <c r="S865" i="1" s="1"/>
  <c r="A869" i="1" l="1"/>
  <c r="F866" i="1"/>
  <c r="L800" i="1"/>
  <c r="M800" i="1" s="1"/>
  <c r="N800" i="1" s="1"/>
  <c r="K801" i="1"/>
  <c r="U867" i="1"/>
  <c r="T867" i="1"/>
  <c r="R866" i="1"/>
  <c r="C854" i="1"/>
  <c r="P867" i="1"/>
  <c r="D869" i="1" l="1"/>
  <c r="E869" i="1" s="1"/>
  <c r="F867" i="1"/>
  <c r="L801" i="1"/>
  <c r="M801" i="1" s="1"/>
  <c r="N801" i="1" s="1"/>
  <c r="K802" i="1"/>
  <c r="S854" i="1"/>
  <c r="C855" i="1" s="1"/>
  <c r="P868" i="1"/>
  <c r="R867" i="1"/>
  <c r="S867" i="1" s="1"/>
  <c r="U868" i="1"/>
  <c r="T868" i="1"/>
  <c r="F868" i="1" l="1"/>
  <c r="L802" i="1"/>
  <c r="M802" i="1" s="1"/>
  <c r="N802" i="1" s="1"/>
  <c r="K803" i="1"/>
  <c r="U869" i="1"/>
  <c r="R868" i="1"/>
  <c r="S868" i="1" s="1"/>
  <c r="T869" i="1"/>
  <c r="C856" i="1"/>
  <c r="P869" i="1"/>
  <c r="S856" i="1" l="1"/>
  <c r="C857" i="1" s="1"/>
  <c r="F869" i="1"/>
  <c r="L803" i="1"/>
  <c r="M803" i="1" s="1"/>
  <c r="N803" i="1" s="1"/>
  <c r="K804" i="1"/>
  <c r="R869" i="1"/>
  <c r="K805" i="1" l="1"/>
  <c r="L804" i="1"/>
  <c r="M804" i="1" s="1"/>
  <c r="N804" i="1" s="1"/>
  <c r="S857" i="1"/>
  <c r="C858" i="1" s="1"/>
  <c r="L805" i="1" l="1"/>
  <c r="M805" i="1" s="1"/>
  <c r="N805" i="1" s="1"/>
  <c r="K806" i="1"/>
  <c r="C859" i="1"/>
  <c r="K807" i="1" l="1"/>
  <c r="L806" i="1"/>
  <c r="M806" i="1" s="1"/>
  <c r="N806" i="1" s="1"/>
  <c r="C860" i="1"/>
  <c r="L807" i="1" l="1"/>
  <c r="M807" i="1" s="1"/>
  <c r="N807" i="1" s="1"/>
  <c r="K808" i="1"/>
  <c r="C861" i="1"/>
  <c r="S861" i="1" l="1"/>
  <c r="C862" i="1" s="1"/>
  <c r="K809" i="1"/>
  <c r="L808" i="1"/>
  <c r="M808" i="1" s="1"/>
  <c r="N808" i="1" s="1"/>
  <c r="L809" i="1" l="1"/>
  <c r="M809" i="1" s="1"/>
  <c r="N809" i="1" s="1"/>
  <c r="K810" i="1"/>
  <c r="C863" i="1"/>
  <c r="K811" i="1" l="1"/>
  <c r="L810" i="1"/>
  <c r="M810" i="1" s="1"/>
  <c r="N810" i="1" s="1"/>
  <c r="C864" i="1"/>
  <c r="L811" i="1" l="1"/>
  <c r="M811" i="1" s="1"/>
  <c r="N811" i="1" s="1"/>
  <c r="K812" i="1"/>
  <c r="S864" i="1"/>
  <c r="C865" i="1" s="1"/>
  <c r="L812" i="1" l="1"/>
  <c r="M812" i="1" s="1"/>
  <c r="N812" i="1" s="1"/>
  <c r="K813" i="1"/>
  <c r="C866" i="1"/>
  <c r="S866" i="1" l="1"/>
  <c r="C867" i="1" s="1"/>
  <c r="L813" i="1"/>
  <c r="M813" i="1" s="1"/>
  <c r="N813" i="1" s="1"/>
  <c r="K814" i="1"/>
  <c r="K815" i="1" l="1"/>
  <c r="L814" i="1"/>
  <c r="M814" i="1" s="1"/>
  <c r="N814" i="1" s="1"/>
  <c r="C868" i="1"/>
  <c r="L815" i="1" l="1"/>
  <c r="M815" i="1" s="1"/>
  <c r="N815" i="1" s="1"/>
  <c r="K816" i="1"/>
  <c r="C869" i="1"/>
  <c r="S869" i="1" l="1"/>
  <c r="K817" i="1"/>
  <c r="L816" i="1"/>
  <c r="M816" i="1" s="1"/>
  <c r="N816" i="1" s="1"/>
  <c r="K818" i="1" l="1"/>
  <c r="L817" i="1"/>
  <c r="M817" i="1" s="1"/>
  <c r="N817" i="1" s="1"/>
  <c r="L818" i="1" l="1"/>
  <c r="M818" i="1" s="1"/>
  <c r="N818" i="1" s="1"/>
  <c r="K819" i="1"/>
  <c r="L819" i="1" l="1"/>
  <c r="M819" i="1" s="1"/>
  <c r="N819" i="1" s="1"/>
  <c r="K820" i="1"/>
  <c r="L820" i="1" l="1"/>
  <c r="M820" i="1" s="1"/>
  <c r="N820" i="1" s="1"/>
  <c r="K821" i="1"/>
  <c r="K822" i="1" l="1"/>
  <c r="L821" i="1"/>
  <c r="M821" i="1" s="1"/>
  <c r="N821" i="1" s="1"/>
  <c r="L822" i="1" l="1"/>
  <c r="M822" i="1" s="1"/>
  <c r="N822" i="1" s="1"/>
  <c r="K823" i="1"/>
  <c r="K824" i="1" l="1"/>
  <c r="L823" i="1"/>
  <c r="M823" i="1" s="1"/>
  <c r="N823" i="1" s="1"/>
  <c r="K825" i="1" l="1"/>
  <c r="L824" i="1"/>
  <c r="M824" i="1" s="1"/>
  <c r="N824" i="1" s="1"/>
  <c r="L825" i="1" l="1"/>
  <c r="M825" i="1" s="1"/>
  <c r="N825" i="1" s="1"/>
  <c r="K826" i="1"/>
  <c r="K827" i="1" l="1"/>
  <c r="L826" i="1"/>
  <c r="M826" i="1" s="1"/>
  <c r="N826" i="1" s="1"/>
  <c r="K828" i="1" l="1"/>
  <c r="L827" i="1"/>
  <c r="M827" i="1" s="1"/>
  <c r="N827" i="1" s="1"/>
  <c r="L828" i="1" l="1"/>
  <c r="M828" i="1" s="1"/>
  <c r="N828" i="1" s="1"/>
  <c r="K829" i="1"/>
  <c r="K830" i="1" l="1"/>
  <c r="L829" i="1"/>
  <c r="M829" i="1" s="1"/>
  <c r="N829" i="1" s="1"/>
  <c r="K831" i="1" l="1"/>
  <c r="L830" i="1"/>
  <c r="M830" i="1" s="1"/>
  <c r="N830" i="1" s="1"/>
  <c r="L831" i="1" l="1"/>
  <c r="M831" i="1" s="1"/>
  <c r="N831" i="1" s="1"/>
  <c r="K832" i="1"/>
  <c r="L832" i="1" l="1"/>
  <c r="M832" i="1" s="1"/>
  <c r="N832" i="1" s="1"/>
  <c r="K833" i="1"/>
  <c r="L833" i="1" l="1"/>
  <c r="M833" i="1" s="1"/>
  <c r="N833" i="1" s="1"/>
  <c r="K834" i="1"/>
  <c r="L834" i="1" l="1"/>
  <c r="M834" i="1" s="1"/>
  <c r="N834" i="1" s="1"/>
  <c r="K835" i="1"/>
  <c r="L835" i="1" l="1"/>
  <c r="M835" i="1" s="1"/>
  <c r="N835" i="1" s="1"/>
  <c r="K836" i="1"/>
  <c r="L836" i="1" l="1"/>
  <c r="M836" i="1" s="1"/>
  <c r="N836" i="1" s="1"/>
  <c r="K837" i="1"/>
  <c r="L837" i="1" l="1"/>
  <c r="M837" i="1" s="1"/>
  <c r="N837" i="1" s="1"/>
  <c r="K838" i="1"/>
  <c r="K839" i="1" l="1"/>
  <c r="L838" i="1"/>
  <c r="M838" i="1" s="1"/>
  <c r="N838" i="1" s="1"/>
  <c r="K840" i="1" l="1"/>
  <c r="L839" i="1"/>
  <c r="M839" i="1" s="1"/>
  <c r="N839" i="1" s="1"/>
  <c r="L840" i="1" l="1"/>
  <c r="M840" i="1" s="1"/>
  <c r="N840" i="1" s="1"/>
  <c r="K841" i="1"/>
  <c r="L841" i="1" l="1"/>
  <c r="M841" i="1" s="1"/>
  <c r="N841" i="1" s="1"/>
  <c r="K842" i="1"/>
  <c r="L842" i="1" l="1"/>
  <c r="M842" i="1" s="1"/>
  <c r="N842" i="1" s="1"/>
  <c r="K843" i="1"/>
  <c r="K844" i="1" l="1"/>
  <c r="L843" i="1"/>
  <c r="M843" i="1" s="1"/>
  <c r="N843" i="1" s="1"/>
  <c r="L844" i="1" l="1"/>
  <c r="M844" i="1" s="1"/>
  <c r="N844" i="1" s="1"/>
  <c r="K845" i="1"/>
  <c r="L845" i="1" l="1"/>
  <c r="M845" i="1" s="1"/>
  <c r="N845" i="1" s="1"/>
  <c r="K846" i="1"/>
  <c r="K847" i="1" l="1"/>
  <c r="L846" i="1"/>
  <c r="M846" i="1" s="1"/>
  <c r="N846" i="1" s="1"/>
  <c r="K848" i="1" l="1"/>
  <c r="L847" i="1"/>
  <c r="M847" i="1" s="1"/>
  <c r="N847" i="1" s="1"/>
  <c r="L848" i="1" l="1"/>
  <c r="M848" i="1" s="1"/>
  <c r="N848" i="1" s="1"/>
  <c r="K849" i="1"/>
  <c r="L849" i="1" l="1"/>
  <c r="M849" i="1" s="1"/>
  <c r="N849" i="1" s="1"/>
  <c r="K850" i="1"/>
  <c r="K851" i="1" l="1"/>
  <c r="L850" i="1"/>
  <c r="M850" i="1" s="1"/>
  <c r="N850" i="1" s="1"/>
  <c r="K852" i="1" l="1"/>
  <c r="L851" i="1"/>
  <c r="M851" i="1" s="1"/>
  <c r="N851" i="1" s="1"/>
  <c r="K853" i="1" l="1"/>
  <c r="L852" i="1"/>
  <c r="M852" i="1" s="1"/>
  <c r="N852" i="1" s="1"/>
  <c r="K854" i="1" l="1"/>
  <c r="L853" i="1"/>
  <c r="M853" i="1" s="1"/>
  <c r="N853" i="1" s="1"/>
  <c r="L854" i="1" l="1"/>
  <c r="M854" i="1" s="1"/>
  <c r="N854" i="1" s="1"/>
  <c r="K855" i="1"/>
  <c r="L855" i="1" l="1"/>
  <c r="M855" i="1" s="1"/>
  <c r="N855" i="1" s="1"/>
  <c r="K856" i="1"/>
  <c r="L856" i="1" l="1"/>
  <c r="M856" i="1" s="1"/>
  <c r="N856" i="1" s="1"/>
  <c r="K857" i="1"/>
  <c r="L857" i="1" l="1"/>
  <c r="M857" i="1" s="1"/>
  <c r="N857" i="1" s="1"/>
  <c r="K858" i="1"/>
  <c r="L858" i="1" l="1"/>
  <c r="M858" i="1" s="1"/>
  <c r="N858" i="1" s="1"/>
  <c r="K859" i="1"/>
  <c r="K860" i="1" l="1"/>
  <c r="L859" i="1"/>
  <c r="M859" i="1" s="1"/>
  <c r="N859" i="1" s="1"/>
  <c r="L860" i="1" l="1"/>
  <c r="M860" i="1" s="1"/>
  <c r="N860" i="1" s="1"/>
  <c r="K861" i="1"/>
  <c r="L861" i="1" l="1"/>
  <c r="M861" i="1" s="1"/>
  <c r="N861" i="1" s="1"/>
  <c r="K862" i="1"/>
  <c r="L862" i="1" l="1"/>
  <c r="M862" i="1" s="1"/>
  <c r="N862" i="1" s="1"/>
  <c r="K863" i="1"/>
  <c r="L863" i="1" l="1"/>
  <c r="M863" i="1" s="1"/>
  <c r="N863" i="1" s="1"/>
  <c r="K864" i="1"/>
  <c r="L864" i="1" l="1"/>
  <c r="M864" i="1" s="1"/>
  <c r="N864" i="1" s="1"/>
  <c r="K865" i="1"/>
  <c r="L865" i="1" l="1"/>
  <c r="M865" i="1" s="1"/>
  <c r="N865" i="1" s="1"/>
  <c r="K866" i="1"/>
  <c r="L866" i="1" l="1"/>
  <c r="M866" i="1" s="1"/>
  <c r="N866" i="1" s="1"/>
  <c r="K867" i="1"/>
  <c r="L867" i="1" l="1"/>
  <c r="M867" i="1" s="1"/>
  <c r="N867" i="1" s="1"/>
  <c r="K868" i="1"/>
  <c r="L868" i="1" l="1"/>
  <c r="M868" i="1" s="1"/>
  <c r="N868" i="1" s="1"/>
  <c r="K869" i="1"/>
  <c r="L869" i="1" l="1"/>
  <c r="M869" i="1" s="1"/>
  <c r="N869" i="1" s="1"/>
  <c r="A5" i="1" l="1"/>
  <c r="A6" i="1"/>
  <c r="E12" i="1" l="1"/>
  <c r="F12" i="1" s="1"/>
  <c r="G676" i="1" s="1"/>
  <c r="G100" i="1" l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9" i="1"/>
  <c r="G861" i="1"/>
  <c r="G863" i="1"/>
  <c r="G865" i="1"/>
  <c r="G867" i="1"/>
  <c r="G869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60" i="1"/>
  <c r="G862" i="1"/>
  <c r="G864" i="1"/>
  <c r="G866" i="1"/>
  <c r="G86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Q16" i="1" l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Q20" i="1" l="1"/>
  <c r="I21" i="1"/>
  <c r="O21" i="1" s="1"/>
  <c r="H23" i="1"/>
  <c r="H24" i="1" s="1"/>
  <c r="H25" i="1" s="1"/>
  <c r="H26" i="1" s="1"/>
  <c r="I22" i="1"/>
  <c r="O22" i="1" s="1"/>
  <c r="B20" i="1" l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Q25" i="1" l="1"/>
  <c r="B25" i="1" s="1"/>
  <c r="Q24" i="1"/>
  <c r="B24" i="1" s="1"/>
  <c r="Q23" i="1"/>
  <c r="Q26" i="1"/>
  <c r="B26" i="1" s="1"/>
  <c r="H28" i="1"/>
  <c r="I27" i="1"/>
  <c r="O27" i="1" s="1"/>
  <c r="B23" i="1" l="1"/>
  <c r="Q27" i="1"/>
  <c r="B27" i="1" s="1"/>
  <c r="H29" i="1"/>
  <c r="I28" i="1"/>
  <c r="O28" i="1" s="1"/>
  <c r="Q28" i="1" l="1"/>
  <c r="H30" i="1"/>
  <c r="I29" i="1"/>
  <c r="O29" i="1" s="1"/>
  <c r="B28" i="1" l="1"/>
  <c r="Q29" i="1"/>
  <c r="B29" i="1" s="1"/>
  <c r="H31" i="1"/>
  <c r="I30" i="1"/>
  <c r="O30" i="1" s="1"/>
  <c r="Q30" i="1" l="1"/>
  <c r="H32" i="1"/>
  <c r="I31" i="1"/>
  <c r="O31" i="1" s="1"/>
  <c r="B30" i="1" l="1"/>
  <c r="Q31" i="1"/>
  <c r="B31" i="1" s="1"/>
  <c r="H33" i="1"/>
  <c r="I32" i="1"/>
  <c r="O32" i="1" s="1"/>
  <c r="Q32" i="1" l="1"/>
  <c r="H34" i="1"/>
  <c r="I33" i="1"/>
  <c r="O33" i="1" s="1"/>
  <c r="B32" i="1" l="1"/>
  <c r="Q33" i="1"/>
  <c r="B33" i="1" s="1"/>
  <c r="H35" i="1"/>
  <c r="I34" i="1"/>
  <c r="O34" i="1" s="1"/>
  <c r="Q34" i="1" l="1"/>
  <c r="H36" i="1"/>
  <c r="I35" i="1"/>
  <c r="O35" i="1" s="1"/>
  <c r="B34" i="1" l="1"/>
  <c r="Q35" i="1"/>
  <c r="B35" i="1" s="1"/>
  <c r="H37" i="1"/>
  <c r="I36" i="1"/>
  <c r="O36" i="1" s="1"/>
  <c r="Q36" i="1" l="1"/>
  <c r="H38" i="1"/>
  <c r="I37" i="1"/>
  <c r="O37" i="1" s="1"/>
  <c r="B36" i="1" l="1"/>
  <c r="Q37" i="1"/>
  <c r="B37" i="1" s="1"/>
  <c r="I38" i="1"/>
  <c r="O38" i="1" s="1"/>
  <c r="H39" i="1"/>
  <c r="Q38" i="1" l="1"/>
  <c r="I39" i="1"/>
  <c r="O39" i="1" s="1"/>
  <c r="H40" i="1"/>
  <c r="B38" i="1" l="1"/>
  <c r="Q39" i="1"/>
  <c r="B39" i="1" s="1"/>
  <c r="H41" i="1"/>
  <c r="I40" i="1"/>
  <c r="O40" i="1" s="1"/>
  <c r="Q40" i="1" l="1"/>
  <c r="H42" i="1"/>
  <c r="I41" i="1"/>
  <c r="O41" i="1" s="1"/>
  <c r="B40" i="1" l="1"/>
  <c r="Q41" i="1"/>
  <c r="B41" i="1" s="1"/>
  <c r="H43" i="1"/>
  <c r="I42" i="1"/>
  <c r="O42" i="1" s="1"/>
  <c r="Q42" i="1" l="1"/>
  <c r="H44" i="1"/>
  <c r="I43" i="1"/>
  <c r="O43" i="1" s="1"/>
  <c r="B42" i="1" l="1"/>
  <c r="Q43" i="1"/>
  <c r="B43" i="1" s="1"/>
  <c r="H45" i="1"/>
  <c r="I44" i="1"/>
  <c r="O44" i="1" s="1"/>
  <c r="Q44" i="1" l="1"/>
  <c r="H46" i="1"/>
  <c r="I45" i="1"/>
  <c r="O45" i="1" s="1"/>
  <c r="B44" i="1" l="1"/>
  <c r="Q45" i="1"/>
  <c r="B45" i="1" s="1"/>
  <c r="H47" i="1"/>
  <c r="I46" i="1"/>
  <c r="O46" i="1" s="1"/>
  <c r="Q46" i="1" l="1"/>
  <c r="H48" i="1"/>
  <c r="I47" i="1"/>
  <c r="O47" i="1" s="1"/>
  <c r="B46" i="1" l="1"/>
  <c r="Q47" i="1"/>
  <c r="B47" i="1" s="1"/>
  <c r="I48" i="1"/>
  <c r="O48" i="1" s="1"/>
  <c r="H49" i="1"/>
  <c r="Q48" i="1" l="1"/>
  <c r="I49" i="1"/>
  <c r="O49" i="1" s="1"/>
  <c r="H50" i="1"/>
  <c r="B48" i="1" l="1"/>
  <c r="Q49" i="1"/>
  <c r="B49" i="1" s="1"/>
  <c r="H51" i="1"/>
  <c r="I50" i="1"/>
  <c r="O50" i="1" s="1"/>
  <c r="Q50" i="1" l="1"/>
  <c r="H52" i="1"/>
  <c r="I51" i="1"/>
  <c r="O51" i="1" s="1"/>
  <c r="B50" i="1" l="1"/>
  <c r="Q51" i="1"/>
  <c r="B51" i="1" s="1"/>
  <c r="H53" i="1"/>
  <c r="I52" i="1"/>
  <c r="O52" i="1" s="1"/>
  <c r="Q52" i="1" l="1"/>
  <c r="H54" i="1"/>
  <c r="I53" i="1"/>
  <c r="O53" i="1" s="1"/>
  <c r="B52" i="1" l="1"/>
  <c r="Q53" i="1"/>
  <c r="B53" i="1" s="1"/>
  <c r="H55" i="1"/>
  <c r="I54" i="1"/>
  <c r="O54" i="1" s="1"/>
  <c r="Q54" i="1" l="1"/>
  <c r="I55" i="1"/>
  <c r="O55" i="1" s="1"/>
  <c r="H56" i="1"/>
  <c r="B54" i="1" l="1"/>
  <c r="Q55" i="1"/>
  <c r="B55" i="1" s="1"/>
  <c r="H57" i="1"/>
  <c r="I56" i="1"/>
  <c r="O56" i="1" s="1"/>
  <c r="Q56" i="1" l="1"/>
  <c r="H58" i="1"/>
  <c r="I57" i="1"/>
  <c r="O57" i="1" s="1"/>
  <c r="B56" i="1" l="1"/>
  <c r="Q57" i="1"/>
  <c r="B57" i="1" s="1"/>
  <c r="H59" i="1"/>
  <c r="I58" i="1"/>
  <c r="O58" i="1" s="1"/>
  <c r="Q58" i="1" l="1"/>
  <c r="I59" i="1"/>
  <c r="O59" i="1" s="1"/>
  <c r="H60" i="1"/>
  <c r="B58" i="1" l="1"/>
  <c r="Q59" i="1"/>
  <c r="B59" i="1" s="1"/>
  <c r="I60" i="1"/>
  <c r="O60" i="1" s="1"/>
  <c r="H61" i="1"/>
  <c r="Q60" i="1" l="1"/>
  <c r="H62" i="1"/>
  <c r="I61" i="1"/>
  <c r="O61" i="1" s="1"/>
  <c r="B60" i="1" l="1"/>
  <c r="Q61" i="1"/>
  <c r="B61" i="1" s="1"/>
  <c r="I62" i="1"/>
  <c r="O62" i="1" s="1"/>
  <c r="H63" i="1"/>
  <c r="Q62" i="1" l="1"/>
  <c r="I63" i="1"/>
  <c r="O63" i="1" s="1"/>
  <c r="H64" i="1"/>
  <c r="B62" i="1" l="1"/>
  <c r="Q63" i="1"/>
  <c r="B63" i="1" s="1"/>
  <c r="H65" i="1"/>
  <c r="I64" i="1"/>
  <c r="O64" i="1" s="1"/>
  <c r="Q64" i="1" l="1"/>
  <c r="I65" i="1"/>
  <c r="O65" i="1" s="1"/>
  <c r="H66" i="1"/>
  <c r="B64" i="1" l="1"/>
  <c r="Q65" i="1"/>
  <c r="B65" i="1" s="1"/>
  <c r="H67" i="1"/>
  <c r="I66" i="1"/>
  <c r="O66" i="1" s="1"/>
  <c r="Q66" i="1" l="1"/>
  <c r="H68" i="1"/>
  <c r="I67" i="1"/>
  <c r="O67" i="1" s="1"/>
  <c r="B66" i="1" l="1"/>
  <c r="Q67" i="1"/>
  <c r="B67" i="1" s="1"/>
  <c r="H69" i="1"/>
  <c r="I68" i="1"/>
  <c r="O68" i="1" s="1"/>
  <c r="Q68" i="1" l="1"/>
  <c r="I69" i="1"/>
  <c r="O69" i="1" s="1"/>
  <c r="H70" i="1"/>
  <c r="B68" i="1" l="1"/>
  <c r="Q69" i="1"/>
  <c r="B69" i="1" s="1"/>
  <c r="H71" i="1"/>
  <c r="I70" i="1"/>
  <c r="O70" i="1" s="1"/>
  <c r="Q70" i="1" l="1"/>
  <c r="I71" i="1"/>
  <c r="O71" i="1" s="1"/>
  <c r="H72" i="1"/>
  <c r="B70" i="1" l="1"/>
  <c r="Q71" i="1"/>
  <c r="B71" i="1" s="1"/>
  <c r="H73" i="1"/>
  <c r="I72" i="1"/>
  <c r="O72" i="1" s="1"/>
  <c r="Q72" i="1" l="1"/>
  <c r="H74" i="1"/>
  <c r="I73" i="1"/>
  <c r="O73" i="1" s="1"/>
  <c r="B72" i="1" l="1"/>
  <c r="Q73" i="1"/>
  <c r="B73" i="1" s="1"/>
  <c r="H75" i="1"/>
  <c r="I74" i="1"/>
  <c r="O74" i="1" s="1"/>
  <c r="Q74" i="1" l="1"/>
  <c r="H76" i="1"/>
  <c r="I75" i="1"/>
  <c r="O75" i="1" s="1"/>
  <c r="B74" i="1" l="1"/>
  <c r="Q75" i="1"/>
  <c r="B75" i="1" s="1"/>
  <c r="H77" i="1"/>
  <c r="I76" i="1"/>
  <c r="O76" i="1" s="1"/>
  <c r="Q76" i="1" l="1"/>
  <c r="H78" i="1"/>
  <c r="I77" i="1"/>
  <c r="O77" i="1" s="1"/>
  <c r="B76" i="1" l="1"/>
  <c r="Q77" i="1"/>
  <c r="B77" i="1" s="1"/>
  <c r="H79" i="1"/>
  <c r="I78" i="1"/>
  <c r="O78" i="1" s="1"/>
  <c r="Q78" i="1" l="1"/>
  <c r="H80" i="1"/>
  <c r="I79" i="1"/>
  <c r="O79" i="1" s="1"/>
  <c r="B78" i="1" l="1"/>
  <c r="Q79" i="1"/>
  <c r="B79" i="1" s="1"/>
  <c r="H81" i="1"/>
  <c r="I80" i="1"/>
  <c r="O80" i="1" s="1"/>
  <c r="Q80" i="1" l="1"/>
  <c r="I81" i="1"/>
  <c r="O81" i="1" s="1"/>
  <c r="H82" i="1"/>
  <c r="B80" i="1" l="1"/>
  <c r="Q81" i="1"/>
  <c r="B81" i="1" s="1"/>
  <c r="I82" i="1"/>
  <c r="O82" i="1" s="1"/>
  <c r="H83" i="1"/>
  <c r="Q82" i="1" l="1"/>
  <c r="H84" i="1"/>
  <c r="I83" i="1"/>
  <c r="O83" i="1" s="1"/>
  <c r="B82" i="1" l="1"/>
  <c r="Q83" i="1"/>
  <c r="B83" i="1" s="1"/>
  <c r="H85" i="1"/>
  <c r="I84" i="1"/>
  <c r="O84" i="1" s="1"/>
  <c r="Q84" i="1" l="1"/>
  <c r="I85" i="1"/>
  <c r="O85" i="1" s="1"/>
  <c r="H86" i="1"/>
  <c r="B84" i="1" l="1"/>
  <c r="Q85" i="1"/>
  <c r="B85" i="1" s="1"/>
  <c r="I86" i="1"/>
  <c r="O86" i="1" s="1"/>
  <c r="H87" i="1"/>
  <c r="Q86" i="1" l="1"/>
  <c r="H88" i="1"/>
  <c r="I87" i="1"/>
  <c r="O87" i="1" s="1"/>
  <c r="B86" i="1" l="1"/>
  <c r="Q87" i="1"/>
  <c r="B87" i="1" s="1"/>
  <c r="I88" i="1"/>
  <c r="O88" i="1" s="1"/>
  <c r="H89" i="1"/>
  <c r="Q88" i="1" l="1"/>
  <c r="H90" i="1"/>
  <c r="I89" i="1"/>
  <c r="O89" i="1" s="1"/>
  <c r="B88" i="1" l="1"/>
  <c r="Q89" i="1"/>
  <c r="B89" i="1" s="1"/>
  <c r="I90" i="1"/>
  <c r="O90" i="1" s="1"/>
  <c r="H91" i="1"/>
  <c r="Q90" i="1" l="1"/>
  <c r="H92" i="1"/>
  <c r="I91" i="1"/>
  <c r="O91" i="1" s="1"/>
  <c r="B90" i="1" l="1"/>
  <c r="Q91" i="1"/>
  <c r="B91" i="1" s="1"/>
  <c r="H93" i="1"/>
  <c r="I92" i="1"/>
  <c r="O92" i="1" s="1"/>
  <c r="Q92" i="1" l="1"/>
  <c r="H94" i="1"/>
  <c r="I93" i="1"/>
  <c r="O93" i="1" s="1"/>
  <c r="B92" i="1" l="1"/>
  <c r="Q93" i="1"/>
  <c r="B93" i="1" s="1"/>
  <c r="H95" i="1"/>
  <c r="I94" i="1"/>
  <c r="O94" i="1" s="1"/>
  <c r="Q94" i="1" l="1"/>
  <c r="H96" i="1"/>
  <c r="I95" i="1"/>
  <c r="O95" i="1" s="1"/>
  <c r="B94" i="1" l="1"/>
  <c r="Q95" i="1"/>
  <c r="B95" i="1" s="1"/>
  <c r="H97" i="1"/>
  <c r="I96" i="1"/>
  <c r="O96" i="1" s="1"/>
  <c r="Q96" i="1" l="1"/>
  <c r="H98" i="1"/>
  <c r="I97" i="1"/>
  <c r="O97" i="1" s="1"/>
  <c r="B96" i="1" l="1"/>
  <c r="Q97" i="1"/>
  <c r="B97" i="1" s="1"/>
  <c r="H99" i="1"/>
  <c r="I98" i="1"/>
  <c r="O98" i="1" s="1"/>
  <c r="Q98" i="1" l="1"/>
  <c r="H100" i="1"/>
  <c r="I99" i="1"/>
  <c r="O99" i="1" s="1"/>
  <c r="B98" i="1" l="1"/>
  <c r="Q99" i="1"/>
  <c r="B99" i="1" s="1"/>
  <c r="H101" i="1"/>
  <c r="I100" i="1"/>
  <c r="O100" i="1" s="1"/>
  <c r="Q100" i="1" l="1"/>
  <c r="H102" i="1"/>
  <c r="I101" i="1"/>
  <c r="O101" i="1" s="1"/>
  <c r="B100" i="1" l="1"/>
  <c r="Q101" i="1"/>
  <c r="B101" i="1" s="1"/>
  <c r="I102" i="1"/>
  <c r="O102" i="1" s="1"/>
  <c r="H103" i="1"/>
  <c r="Q102" i="1" l="1"/>
  <c r="H104" i="1"/>
  <c r="I103" i="1"/>
  <c r="O103" i="1" s="1"/>
  <c r="B102" i="1" l="1"/>
  <c r="Q103" i="1"/>
  <c r="B103" i="1" s="1"/>
  <c r="H105" i="1"/>
  <c r="I104" i="1"/>
  <c r="O104" i="1" s="1"/>
  <c r="Q104" i="1" l="1"/>
  <c r="H106" i="1"/>
  <c r="I105" i="1"/>
  <c r="O105" i="1" s="1"/>
  <c r="B104" i="1" l="1"/>
  <c r="Q105" i="1"/>
  <c r="B105" i="1" s="1"/>
  <c r="H107" i="1"/>
  <c r="I106" i="1"/>
  <c r="O106" i="1" s="1"/>
  <c r="Q106" i="1" l="1"/>
  <c r="H108" i="1"/>
  <c r="I107" i="1"/>
  <c r="O107" i="1" s="1"/>
  <c r="B106" i="1" l="1"/>
  <c r="Q107" i="1"/>
  <c r="B107" i="1" s="1"/>
  <c r="H109" i="1"/>
  <c r="I108" i="1"/>
  <c r="O108" i="1" s="1"/>
  <c r="Q108" i="1" l="1"/>
  <c r="H110" i="1"/>
  <c r="I109" i="1"/>
  <c r="O109" i="1" s="1"/>
  <c r="B108" i="1" l="1"/>
  <c r="Q109" i="1"/>
  <c r="B109" i="1" s="1"/>
  <c r="H111" i="1"/>
  <c r="I110" i="1"/>
  <c r="O110" i="1" s="1"/>
  <c r="Q110" i="1" l="1"/>
  <c r="H112" i="1"/>
  <c r="I111" i="1"/>
  <c r="O111" i="1" s="1"/>
  <c r="B110" i="1" l="1"/>
  <c r="Q111" i="1"/>
  <c r="B111" i="1" s="1"/>
  <c r="I112" i="1"/>
  <c r="O112" i="1" s="1"/>
  <c r="H113" i="1"/>
  <c r="Q112" i="1" l="1"/>
  <c r="H114" i="1"/>
  <c r="I113" i="1"/>
  <c r="O113" i="1" s="1"/>
  <c r="B112" i="1" l="1"/>
  <c r="Q113" i="1"/>
  <c r="B113" i="1" s="1"/>
  <c r="I114" i="1"/>
  <c r="O114" i="1" s="1"/>
  <c r="H115" i="1"/>
  <c r="Q114" i="1" l="1"/>
  <c r="H116" i="1"/>
  <c r="I115" i="1"/>
  <c r="O115" i="1" s="1"/>
  <c r="B114" i="1" l="1"/>
  <c r="Q115" i="1"/>
  <c r="B115" i="1" s="1"/>
  <c r="H117" i="1"/>
  <c r="I116" i="1"/>
  <c r="O116" i="1" s="1"/>
  <c r="Q116" i="1" l="1"/>
  <c r="H118" i="1"/>
  <c r="I117" i="1"/>
  <c r="O117" i="1" s="1"/>
  <c r="B116" i="1" l="1"/>
  <c r="Q117" i="1"/>
  <c r="B117" i="1" s="1"/>
  <c r="H119" i="1"/>
  <c r="I118" i="1"/>
  <c r="O118" i="1" s="1"/>
  <c r="Q118" i="1" l="1"/>
  <c r="I119" i="1"/>
  <c r="O119" i="1" s="1"/>
  <c r="H120" i="1"/>
  <c r="B118" i="1" l="1"/>
  <c r="Q119" i="1"/>
  <c r="B119" i="1" s="1"/>
  <c r="H121" i="1"/>
  <c r="I120" i="1"/>
  <c r="O120" i="1" s="1"/>
  <c r="Q120" i="1" l="1"/>
  <c r="H122" i="1"/>
  <c r="I121" i="1"/>
  <c r="O121" i="1" s="1"/>
  <c r="B120" i="1" l="1"/>
  <c r="Q121" i="1"/>
  <c r="B121" i="1" s="1"/>
  <c r="H123" i="1"/>
  <c r="I122" i="1"/>
  <c r="O122" i="1" s="1"/>
  <c r="Q122" i="1" l="1"/>
  <c r="H124" i="1"/>
  <c r="I123" i="1"/>
  <c r="O123" i="1" s="1"/>
  <c r="B122" i="1" l="1"/>
  <c r="Q123" i="1"/>
  <c r="B123" i="1" s="1"/>
  <c r="I124" i="1"/>
  <c r="O124" i="1" s="1"/>
  <c r="H125" i="1"/>
  <c r="Q124" i="1" l="1"/>
  <c r="I125" i="1"/>
  <c r="O125" i="1" s="1"/>
  <c r="H126" i="1"/>
  <c r="B124" i="1" l="1"/>
  <c r="Q125" i="1"/>
  <c r="B125" i="1" s="1"/>
  <c r="H127" i="1"/>
  <c r="I126" i="1"/>
  <c r="O126" i="1" s="1"/>
  <c r="Q126" i="1" l="1"/>
  <c r="H128" i="1"/>
  <c r="I127" i="1"/>
  <c r="O127" i="1" s="1"/>
  <c r="B126" i="1" l="1"/>
  <c r="Q127" i="1"/>
  <c r="B127" i="1" s="1"/>
  <c r="I128" i="1"/>
  <c r="O128" i="1" s="1"/>
  <c r="H129" i="1"/>
  <c r="Q128" i="1" l="1"/>
  <c r="H130" i="1"/>
  <c r="I129" i="1"/>
  <c r="O129" i="1" s="1"/>
  <c r="B128" i="1" l="1"/>
  <c r="Q129" i="1"/>
  <c r="B129" i="1" s="1"/>
  <c r="H131" i="1"/>
  <c r="I130" i="1"/>
  <c r="O130" i="1" s="1"/>
  <c r="Q130" i="1" l="1"/>
  <c r="H132" i="1"/>
  <c r="I131" i="1"/>
  <c r="O131" i="1" s="1"/>
  <c r="B130" i="1" l="1"/>
  <c r="Q131" i="1"/>
  <c r="B131" i="1" s="1"/>
  <c r="H133" i="1"/>
  <c r="I132" i="1"/>
  <c r="O132" i="1" s="1"/>
  <c r="Q132" i="1" l="1"/>
  <c r="H134" i="1"/>
  <c r="I133" i="1"/>
  <c r="O133" i="1" s="1"/>
  <c r="B132" i="1" l="1"/>
  <c r="Q133" i="1"/>
  <c r="B133" i="1" s="1"/>
  <c r="H135" i="1"/>
  <c r="I134" i="1"/>
  <c r="O134" i="1" s="1"/>
  <c r="Q134" i="1" l="1"/>
  <c r="H136" i="1"/>
  <c r="I135" i="1"/>
  <c r="O135" i="1" s="1"/>
  <c r="B134" i="1" l="1"/>
  <c r="Q135" i="1"/>
  <c r="B135" i="1" s="1"/>
  <c r="H137" i="1"/>
  <c r="I136" i="1"/>
  <c r="O136" i="1" s="1"/>
  <c r="Q136" i="1" l="1"/>
  <c r="H138" i="1"/>
  <c r="I137" i="1"/>
  <c r="O137" i="1" s="1"/>
  <c r="B136" i="1" l="1"/>
  <c r="Q137" i="1"/>
  <c r="B137" i="1" s="1"/>
  <c r="H139" i="1"/>
  <c r="I138" i="1"/>
  <c r="O138" i="1" s="1"/>
  <c r="Q138" i="1" l="1"/>
  <c r="H140" i="1"/>
  <c r="I139" i="1"/>
  <c r="O139" i="1" s="1"/>
  <c r="B138" i="1" l="1"/>
  <c r="Q139" i="1"/>
  <c r="B139" i="1" s="1"/>
  <c r="H141" i="1"/>
  <c r="I140" i="1"/>
  <c r="O140" i="1" s="1"/>
  <c r="Q140" i="1" l="1"/>
  <c r="H142" i="1"/>
  <c r="I141" i="1"/>
  <c r="O141" i="1" s="1"/>
  <c r="B140" i="1" l="1"/>
  <c r="Q141" i="1"/>
  <c r="B141" i="1" s="1"/>
  <c r="H143" i="1"/>
  <c r="I142" i="1"/>
  <c r="O142" i="1" s="1"/>
  <c r="Q142" i="1" l="1"/>
  <c r="H144" i="1"/>
  <c r="I143" i="1"/>
  <c r="O143" i="1" s="1"/>
  <c r="B142" i="1" l="1"/>
  <c r="Q143" i="1"/>
  <c r="B143" i="1" s="1"/>
  <c r="H145" i="1"/>
  <c r="I144" i="1"/>
  <c r="O144" i="1" s="1"/>
  <c r="Q144" i="1" l="1"/>
  <c r="H146" i="1"/>
  <c r="I145" i="1"/>
  <c r="O145" i="1" s="1"/>
  <c r="B144" i="1" l="1"/>
  <c r="Q145" i="1"/>
  <c r="B145" i="1" s="1"/>
  <c r="I146" i="1"/>
  <c r="O146" i="1" s="1"/>
  <c r="H147" i="1"/>
  <c r="Q146" i="1" l="1"/>
  <c r="H148" i="1"/>
  <c r="I147" i="1"/>
  <c r="O147" i="1" s="1"/>
  <c r="B146" i="1" l="1"/>
  <c r="Q147" i="1"/>
  <c r="B147" i="1" s="1"/>
  <c r="H149" i="1"/>
  <c r="I148" i="1"/>
  <c r="O148" i="1" s="1"/>
  <c r="Q148" i="1" l="1"/>
  <c r="H150" i="1"/>
  <c r="I149" i="1"/>
  <c r="O149" i="1" s="1"/>
  <c r="B148" i="1" l="1"/>
  <c r="Q149" i="1"/>
  <c r="B149" i="1" s="1"/>
  <c r="I150" i="1"/>
  <c r="O150" i="1" s="1"/>
  <c r="H151" i="1"/>
  <c r="Q150" i="1" l="1"/>
  <c r="I151" i="1"/>
  <c r="O151" i="1" s="1"/>
  <c r="H152" i="1"/>
  <c r="B150" i="1" l="1"/>
  <c r="Q151" i="1"/>
  <c r="B151" i="1" s="1"/>
  <c r="I152" i="1"/>
  <c r="O152" i="1" s="1"/>
  <c r="H153" i="1"/>
  <c r="Q152" i="1" l="1"/>
  <c r="I153" i="1"/>
  <c r="O153" i="1" s="1"/>
  <c r="H154" i="1"/>
  <c r="B152" i="1" l="1"/>
  <c r="Q153" i="1"/>
  <c r="B153" i="1" s="1"/>
  <c r="H155" i="1"/>
  <c r="I154" i="1"/>
  <c r="O154" i="1" s="1"/>
  <c r="Q154" i="1" l="1"/>
  <c r="H156" i="1"/>
  <c r="I155" i="1"/>
  <c r="O155" i="1" s="1"/>
  <c r="B154" i="1" l="1"/>
  <c r="Q155" i="1"/>
  <c r="B155" i="1" s="1"/>
  <c r="H157" i="1"/>
  <c r="I156" i="1"/>
  <c r="O156" i="1" s="1"/>
  <c r="Q156" i="1" l="1"/>
  <c r="H158" i="1"/>
  <c r="I157" i="1"/>
  <c r="O157" i="1" s="1"/>
  <c r="B156" i="1" l="1"/>
  <c r="Q157" i="1"/>
  <c r="B157" i="1" s="1"/>
  <c r="H159" i="1"/>
  <c r="I158" i="1"/>
  <c r="O158" i="1" s="1"/>
  <c r="Q158" i="1" l="1"/>
  <c r="H160" i="1"/>
  <c r="I159" i="1"/>
  <c r="O159" i="1" s="1"/>
  <c r="B158" i="1" l="1"/>
  <c r="Q159" i="1"/>
  <c r="B159" i="1" s="1"/>
  <c r="H161" i="1"/>
  <c r="I160" i="1"/>
  <c r="O160" i="1" s="1"/>
  <c r="Q160" i="1" l="1"/>
  <c r="H162" i="1"/>
  <c r="I161" i="1"/>
  <c r="O161" i="1" s="1"/>
  <c r="B160" i="1" l="1"/>
  <c r="Q161" i="1"/>
  <c r="B161" i="1" s="1"/>
  <c r="H163" i="1"/>
  <c r="I162" i="1"/>
  <c r="O162" i="1" s="1"/>
  <c r="Q162" i="1" l="1"/>
  <c r="H164" i="1"/>
  <c r="I163" i="1"/>
  <c r="O163" i="1" s="1"/>
  <c r="B162" i="1" l="1"/>
  <c r="Q163" i="1"/>
  <c r="B163" i="1" s="1"/>
  <c r="H165" i="1"/>
  <c r="I164" i="1"/>
  <c r="O164" i="1" s="1"/>
  <c r="Q164" i="1" l="1"/>
  <c r="I165" i="1"/>
  <c r="O165" i="1" s="1"/>
  <c r="H166" i="1"/>
  <c r="B164" i="1" l="1"/>
  <c r="Q165" i="1"/>
  <c r="B165" i="1" s="1"/>
  <c r="H167" i="1"/>
  <c r="I166" i="1"/>
  <c r="O166" i="1" s="1"/>
  <c r="Q166" i="1" l="1"/>
  <c r="H168" i="1"/>
  <c r="I167" i="1"/>
  <c r="O167" i="1" s="1"/>
  <c r="B166" i="1" l="1"/>
  <c r="Q167" i="1"/>
  <c r="B167" i="1" s="1"/>
  <c r="H169" i="1"/>
  <c r="I168" i="1"/>
  <c r="O168" i="1" s="1"/>
  <c r="Q168" i="1" l="1"/>
  <c r="H170" i="1"/>
  <c r="I169" i="1"/>
  <c r="O169" i="1" s="1"/>
  <c r="B168" i="1" l="1"/>
  <c r="Q169" i="1"/>
  <c r="B169" i="1" s="1"/>
  <c r="I170" i="1"/>
  <c r="O170" i="1" s="1"/>
  <c r="H171" i="1"/>
  <c r="Q170" i="1" l="1"/>
  <c r="I171" i="1"/>
  <c r="O171" i="1" s="1"/>
  <c r="H172" i="1"/>
  <c r="B170" i="1" l="1"/>
  <c r="Q171" i="1"/>
  <c r="B171" i="1" s="1"/>
  <c r="H173" i="1"/>
  <c r="I172" i="1"/>
  <c r="O172" i="1" s="1"/>
  <c r="Q172" i="1" l="1"/>
  <c r="H174" i="1"/>
  <c r="I173" i="1"/>
  <c r="O173" i="1" s="1"/>
  <c r="B172" i="1" l="1"/>
  <c r="Q173" i="1"/>
  <c r="B173" i="1" s="1"/>
  <c r="H175" i="1"/>
  <c r="I174" i="1"/>
  <c r="O174" i="1" s="1"/>
  <c r="Q174" i="1" l="1"/>
  <c r="H176" i="1"/>
  <c r="I175" i="1"/>
  <c r="O175" i="1" s="1"/>
  <c r="B174" i="1" l="1"/>
  <c r="Q175" i="1"/>
  <c r="B175" i="1" s="1"/>
  <c r="H177" i="1"/>
  <c r="I176" i="1"/>
  <c r="O176" i="1" s="1"/>
  <c r="Q176" i="1" l="1"/>
  <c r="H178" i="1"/>
  <c r="I177" i="1"/>
  <c r="O177" i="1" s="1"/>
  <c r="B176" i="1" l="1"/>
  <c r="Q177" i="1"/>
  <c r="B177" i="1" s="1"/>
  <c r="H179" i="1"/>
  <c r="I178" i="1"/>
  <c r="O178" i="1" s="1"/>
  <c r="Q178" i="1" l="1"/>
  <c r="H180" i="1"/>
  <c r="I179" i="1"/>
  <c r="O179" i="1" s="1"/>
  <c r="B178" i="1" l="1"/>
  <c r="Q179" i="1"/>
  <c r="B179" i="1" s="1"/>
  <c r="H181" i="1"/>
  <c r="I180" i="1"/>
  <c r="O180" i="1" s="1"/>
  <c r="Q180" i="1" l="1"/>
  <c r="H182" i="1"/>
  <c r="I181" i="1"/>
  <c r="O181" i="1" s="1"/>
  <c r="Q181" i="1" s="1"/>
  <c r="B181" i="1" s="1"/>
  <c r="B180" i="1" l="1"/>
  <c r="H183" i="1"/>
  <c r="I182" i="1"/>
  <c r="O182" i="1" s="1"/>
  <c r="Q182" i="1" s="1"/>
  <c r="B182" i="1" s="1"/>
  <c r="H184" i="1" l="1"/>
  <c r="I183" i="1"/>
  <c r="O183" i="1" s="1"/>
  <c r="Q183" i="1" s="1"/>
  <c r="B183" i="1" l="1"/>
  <c r="H185" i="1"/>
  <c r="I184" i="1"/>
  <c r="O184" i="1" s="1"/>
  <c r="Q184" i="1" s="1"/>
  <c r="B184" i="1" s="1"/>
  <c r="H186" i="1" l="1"/>
  <c r="I185" i="1"/>
  <c r="O185" i="1" s="1"/>
  <c r="Q185" i="1" s="1"/>
  <c r="B185" i="1" l="1"/>
  <c r="H187" i="1"/>
  <c r="I186" i="1"/>
  <c r="O186" i="1" s="1"/>
  <c r="Q186" i="1" s="1"/>
  <c r="B186" i="1" s="1"/>
  <c r="I187" i="1" l="1"/>
  <c r="O187" i="1" s="1"/>
  <c r="Q187" i="1" s="1"/>
  <c r="H188" i="1"/>
  <c r="B187" i="1" l="1"/>
  <c r="H189" i="1"/>
  <c r="I188" i="1"/>
  <c r="O188" i="1" s="1"/>
  <c r="Q188" i="1" s="1"/>
  <c r="B188" i="1" s="1"/>
  <c r="H190" i="1" l="1"/>
  <c r="I189" i="1"/>
  <c r="O189" i="1" s="1"/>
  <c r="Q189" i="1" s="1"/>
  <c r="B189" i="1" l="1"/>
  <c r="H191" i="1"/>
  <c r="I190" i="1"/>
  <c r="O190" i="1" s="1"/>
  <c r="Q190" i="1" s="1"/>
  <c r="B190" i="1" s="1"/>
  <c r="I191" i="1" l="1"/>
  <c r="O191" i="1" s="1"/>
  <c r="Q191" i="1" s="1"/>
  <c r="H192" i="1"/>
  <c r="B191" i="1" l="1"/>
  <c r="H193" i="1"/>
  <c r="I192" i="1"/>
  <c r="O192" i="1" s="1"/>
  <c r="Q192" i="1" s="1"/>
  <c r="B192" i="1" s="1"/>
  <c r="H194" i="1" l="1"/>
  <c r="I193" i="1"/>
  <c r="O193" i="1" s="1"/>
  <c r="Q193" i="1" s="1"/>
  <c r="B193" i="1" l="1"/>
  <c r="H195" i="1"/>
  <c r="I194" i="1"/>
  <c r="O194" i="1" s="1"/>
  <c r="Q194" i="1" s="1"/>
  <c r="B194" i="1" s="1"/>
  <c r="H196" i="1" l="1"/>
  <c r="I195" i="1"/>
  <c r="O195" i="1" s="1"/>
  <c r="Q195" i="1" s="1"/>
  <c r="B195" i="1" l="1"/>
  <c r="H197" i="1"/>
  <c r="I196" i="1"/>
  <c r="O196" i="1" s="1"/>
  <c r="Q196" i="1" s="1"/>
  <c r="B196" i="1" s="1"/>
  <c r="H198" i="1" l="1"/>
  <c r="I197" i="1"/>
  <c r="O197" i="1" s="1"/>
  <c r="Q197" i="1" s="1"/>
  <c r="B197" i="1" l="1"/>
  <c r="H199" i="1"/>
  <c r="I198" i="1"/>
  <c r="O198" i="1" s="1"/>
  <c r="Q198" i="1" s="1"/>
  <c r="B198" i="1" s="1"/>
  <c r="H200" i="1" l="1"/>
  <c r="I199" i="1"/>
  <c r="O199" i="1" s="1"/>
  <c r="Q199" i="1" s="1"/>
  <c r="B199" i="1" l="1"/>
  <c r="H201" i="1"/>
  <c r="I200" i="1"/>
  <c r="O200" i="1" s="1"/>
  <c r="Q200" i="1" s="1"/>
  <c r="B200" i="1" s="1"/>
  <c r="H202" i="1" l="1"/>
  <c r="I201" i="1"/>
  <c r="O201" i="1" s="1"/>
  <c r="Q201" i="1" s="1"/>
  <c r="B201" i="1" l="1"/>
  <c r="H203" i="1"/>
  <c r="I202" i="1"/>
  <c r="O202" i="1" s="1"/>
  <c r="Q202" i="1" s="1"/>
  <c r="B202" i="1" s="1"/>
  <c r="H204" i="1" l="1"/>
  <c r="I203" i="1"/>
  <c r="O203" i="1" s="1"/>
  <c r="Q203" i="1" s="1"/>
  <c r="B203" i="1" l="1"/>
  <c r="H205" i="1"/>
  <c r="I204" i="1"/>
  <c r="O204" i="1" s="1"/>
  <c r="Q204" i="1" s="1"/>
  <c r="B204" i="1" s="1"/>
  <c r="H206" i="1" l="1"/>
  <c r="I205" i="1"/>
  <c r="O205" i="1" s="1"/>
  <c r="Q205" i="1" s="1"/>
  <c r="B205" i="1" l="1"/>
  <c r="H207" i="1"/>
  <c r="I206" i="1"/>
  <c r="O206" i="1" s="1"/>
  <c r="Q206" i="1" s="1"/>
  <c r="B206" i="1" s="1"/>
  <c r="I207" i="1" l="1"/>
  <c r="O207" i="1" s="1"/>
  <c r="Q207" i="1" s="1"/>
  <c r="H208" i="1"/>
  <c r="B207" i="1" l="1"/>
  <c r="H209" i="1"/>
  <c r="I208" i="1"/>
  <c r="O208" i="1" s="1"/>
  <c r="Q208" i="1" s="1"/>
  <c r="B208" i="1" s="1"/>
  <c r="H210" i="1" l="1"/>
  <c r="I209" i="1"/>
  <c r="O209" i="1" s="1"/>
  <c r="Q209" i="1" s="1"/>
  <c r="B209" i="1" l="1"/>
  <c r="H211" i="1"/>
  <c r="I210" i="1"/>
  <c r="O210" i="1" s="1"/>
  <c r="Q210" i="1" s="1"/>
  <c r="B210" i="1" s="1"/>
  <c r="H212" i="1" l="1"/>
  <c r="I211" i="1"/>
  <c r="O211" i="1" s="1"/>
  <c r="Q211" i="1" s="1"/>
  <c r="B211" i="1" l="1"/>
  <c r="H213" i="1"/>
  <c r="I212" i="1"/>
  <c r="O212" i="1" s="1"/>
  <c r="Q212" i="1" s="1"/>
  <c r="B212" i="1" s="1"/>
  <c r="H214" i="1" l="1"/>
  <c r="I213" i="1"/>
  <c r="O213" i="1" s="1"/>
  <c r="Q213" i="1" s="1"/>
  <c r="B213" i="1" l="1"/>
  <c r="H215" i="1"/>
  <c r="I214" i="1"/>
  <c r="O214" i="1" s="1"/>
  <c r="Q214" i="1" s="1"/>
  <c r="B214" i="1" s="1"/>
  <c r="H216" i="1" l="1"/>
  <c r="I215" i="1"/>
  <c r="O215" i="1" s="1"/>
  <c r="Q215" i="1" s="1"/>
  <c r="B215" i="1" l="1"/>
  <c r="H217" i="1"/>
  <c r="I216" i="1"/>
  <c r="O216" i="1" s="1"/>
  <c r="Q216" i="1" s="1"/>
  <c r="B216" i="1" s="1"/>
  <c r="H218" i="1" l="1"/>
  <c r="I217" i="1"/>
  <c r="O217" i="1" s="1"/>
  <c r="Q217" i="1" s="1"/>
  <c r="B217" i="1" l="1"/>
  <c r="H219" i="1"/>
  <c r="I218" i="1"/>
  <c r="O218" i="1" s="1"/>
  <c r="Q218" i="1" s="1"/>
  <c r="B218" i="1" s="1"/>
  <c r="H220" i="1" l="1"/>
  <c r="I219" i="1"/>
  <c r="O219" i="1" s="1"/>
  <c r="Q219" i="1" s="1"/>
  <c r="B219" i="1" l="1"/>
  <c r="H221" i="1"/>
  <c r="I220" i="1"/>
  <c r="O220" i="1" s="1"/>
  <c r="Q220" i="1" s="1"/>
  <c r="B220" i="1" s="1"/>
  <c r="H222" i="1" l="1"/>
  <c r="I221" i="1"/>
  <c r="O221" i="1" s="1"/>
  <c r="Q221" i="1" s="1"/>
  <c r="B221" i="1" l="1"/>
  <c r="H223" i="1"/>
  <c r="I222" i="1"/>
  <c r="O222" i="1" s="1"/>
  <c r="Q222" i="1" s="1"/>
  <c r="B222" i="1" s="1"/>
  <c r="H224" i="1" l="1"/>
  <c r="I223" i="1"/>
  <c r="O223" i="1" s="1"/>
  <c r="Q223" i="1" s="1"/>
  <c r="B223" i="1" l="1"/>
  <c r="H225" i="1"/>
  <c r="I224" i="1"/>
  <c r="O224" i="1" s="1"/>
  <c r="Q224" i="1" s="1"/>
  <c r="B224" i="1" s="1"/>
  <c r="H226" i="1" l="1"/>
  <c r="I225" i="1"/>
  <c r="O225" i="1" s="1"/>
  <c r="Q225" i="1" s="1"/>
  <c r="B225" i="1" l="1"/>
  <c r="H227" i="1"/>
  <c r="I226" i="1"/>
  <c r="O226" i="1" s="1"/>
  <c r="Q226" i="1" s="1"/>
  <c r="B226" i="1" s="1"/>
  <c r="H228" i="1" l="1"/>
  <c r="I227" i="1"/>
  <c r="O227" i="1" s="1"/>
  <c r="Q227" i="1" s="1"/>
  <c r="B227" i="1" l="1"/>
  <c r="H229" i="1"/>
  <c r="I228" i="1"/>
  <c r="O228" i="1" s="1"/>
  <c r="Q228" i="1" s="1"/>
  <c r="B228" i="1" s="1"/>
  <c r="I229" i="1" l="1"/>
  <c r="O229" i="1" s="1"/>
  <c r="Q229" i="1" s="1"/>
  <c r="H230" i="1"/>
  <c r="B229" i="1" l="1"/>
  <c r="H231" i="1"/>
  <c r="I230" i="1"/>
  <c r="O230" i="1" s="1"/>
  <c r="Q230" i="1" s="1"/>
  <c r="B230" i="1" s="1"/>
  <c r="H232" i="1" l="1"/>
  <c r="I231" i="1"/>
  <c r="O231" i="1" s="1"/>
  <c r="Q231" i="1" s="1"/>
  <c r="B231" i="1" l="1"/>
  <c r="H233" i="1"/>
  <c r="I232" i="1"/>
  <c r="O232" i="1" s="1"/>
  <c r="Q232" i="1" s="1"/>
  <c r="B232" i="1" s="1"/>
  <c r="H234" i="1" l="1"/>
  <c r="I233" i="1"/>
  <c r="O233" i="1" s="1"/>
  <c r="Q233" i="1" s="1"/>
  <c r="B233" i="1" l="1"/>
  <c r="H235" i="1"/>
  <c r="I234" i="1"/>
  <c r="O234" i="1" s="1"/>
  <c r="Q234" i="1" s="1"/>
  <c r="B234" i="1" s="1"/>
  <c r="H236" i="1" l="1"/>
  <c r="I235" i="1"/>
  <c r="O235" i="1" s="1"/>
  <c r="Q235" i="1" s="1"/>
  <c r="B235" i="1" l="1"/>
  <c r="H237" i="1"/>
  <c r="I236" i="1"/>
  <c r="O236" i="1" s="1"/>
  <c r="Q236" i="1" s="1"/>
  <c r="B236" i="1" s="1"/>
  <c r="H238" i="1" l="1"/>
  <c r="I237" i="1"/>
  <c r="O237" i="1" s="1"/>
  <c r="Q237" i="1" s="1"/>
  <c r="B237" i="1" l="1"/>
  <c r="H239" i="1"/>
  <c r="I238" i="1"/>
  <c r="O238" i="1" s="1"/>
  <c r="Q238" i="1" s="1"/>
  <c r="B238" i="1" s="1"/>
  <c r="H240" i="1" l="1"/>
  <c r="I239" i="1"/>
  <c r="O239" i="1" s="1"/>
  <c r="Q239" i="1" s="1"/>
  <c r="B239" i="1" l="1"/>
  <c r="H241" i="1"/>
  <c r="I240" i="1"/>
  <c r="O240" i="1" s="1"/>
  <c r="Q240" i="1" s="1"/>
  <c r="B240" i="1" s="1"/>
  <c r="H242" i="1" l="1"/>
  <c r="I241" i="1"/>
  <c r="O241" i="1" s="1"/>
  <c r="Q241" i="1" s="1"/>
  <c r="B241" i="1" l="1"/>
  <c r="H243" i="1"/>
  <c r="I242" i="1"/>
  <c r="O242" i="1" s="1"/>
  <c r="Q242" i="1" s="1"/>
  <c r="B242" i="1" s="1"/>
  <c r="H244" i="1" l="1"/>
  <c r="I243" i="1"/>
  <c r="O243" i="1" s="1"/>
  <c r="Q243" i="1" s="1"/>
  <c r="B243" i="1" l="1"/>
  <c r="H245" i="1"/>
  <c r="I244" i="1"/>
  <c r="O244" i="1" s="1"/>
  <c r="Q244" i="1" s="1"/>
  <c r="B244" i="1" s="1"/>
  <c r="H246" i="1" l="1"/>
  <c r="I245" i="1"/>
  <c r="O245" i="1" s="1"/>
  <c r="Q245" i="1" s="1"/>
  <c r="B245" i="1" l="1"/>
  <c r="H247" i="1"/>
  <c r="I246" i="1"/>
  <c r="O246" i="1" s="1"/>
  <c r="Q246" i="1" s="1"/>
  <c r="B246" i="1" s="1"/>
  <c r="I247" i="1" l="1"/>
  <c r="O247" i="1" s="1"/>
  <c r="Q247" i="1" s="1"/>
  <c r="H248" i="1"/>
  <c r="B247" i="1" l="1"/>
  <c r="I248" i="1"/>
  <c r="O248" i="1" s="1"/>
  <c r="Q248" i="1" s="1"/>
  <c r="B248" i="1" s="1"/>
  <c r="H249" i="1"/>
  <c r="H250" i="1" l="1"/>
  <c r="I249" i="1"/>
  <c r="O249" i="1" s="1"/>
  <c r="Q249" i="1" s="1"/>
  <c r="B249" i="1" l="1"/>
  <c r="I250" i="1"/>
  <c r="O250" i="1" s="1"/>
  <c r="Q250" i="1" s="1"/>
  <c r="B250" i="1" s="1"/>
  <c r="H251" i="1"/>
  <c r="H252" i="1" l="1"/>
  <c r="I251" i="1"/>
  <c r="O251" i="1" s="1"/>
  <c r="Q251" i="1" s="1"/>
  <c r="B251" i="1" l="1"/>
  <c r="H253" i="1"/>
  <c r="I252" i="1"/>
  <c r="O252" i="1" s="1"/>
  <c r="Q252" i="1" s="1"/>
  <c r="B252" i="1" s="1"/>
  <c r="H254" i="1" l="1"/>
  <c r="I253" i="1"/>
  <c r="O253" i="1" s="1"/>
  <c r="Q253" i="1" s="1"/>
  <c r="B253" i="1" l="1"/>
  <c r="H255" i="1"/>
  <c r="I254" i="1"/>
  <c r="O254" i="1" s="1"/>
  <c r="Q254" i="1" s="1"/>
  <c r="B254" i="1" s="1"/>
  <c r="H256" i="1" l="1"/>
  <c r="I255" i="1"/>
  <c r="O255" i="1" s="1"/>
  <c r="Q255" i="1" s="1"/>
  <c r="B255" i="1" l="1"/>
  <c r="I256" i="1"/>
  <c r="O256" i="1" s="1"/>
  <c r="Q256" i="1" s="1"/>
  <c r="B256" i="1" s="1"/>
  <c r="H257" i="1"/>
  <c r="I257" i="1" l="1"/>
  <c r="O257" i="1" s="1"/>
  <c r="Q257" i="1" s="1"/>
  <c r="H258" i="1"/>
  <c r="B257" i="1" l="1"/>
  <c r="H259" i="1"/>
  <c r="I258" i="1"/>
  <c r="O258" i="1" s="1"/>
  <c r="Q258" i="1" s="1"/>
  <c r="B258" i="1" s="1"/>
  <c r="I259" i="1" l="1"/>
  <c r="O259" i="1" s="1"/>
  <c r="Q259" i="1" s="1"/>
  <c r="H260" i="1"/>
  <c r="B259" i="1" l="1"/>
  <c r="H261" i="1"/>
  <c r="I260" i="1"/>
  <c r="O260" i="1" s="1"/>
  <c r="Q260" i="1" s="1"/>
  <c r="B260" i="1" s="1"/>
  <c r="I261" i="1" l="1"/>
  <c r="O261" i="1" s="1"/>
  <c r="Q261" i="1" s="1"/>
  <c r="H262" i="1"/>
  <c r="B261" i="1" l="1"/>
  <c r="H263" i="1"/>
  <c r="I262" i="1"/>
  <c r="O262" i="1" s="1"/>
  <c r="Q262" i="1" s="1"/>
  <c r="B262" i="1" s="1"/>
  <c r="H264" i="1" l="1"/>
  <c r="I263" i="1"/>
  <c r="O263" i="1" s="1"/>
  <c r="Q263" i="1" s="1"/>
  <c r="B263" i="1" l="1"/>
  <c r="H265" i="1"/>
  <c r="I264" i="1"/>
  <c r="O264" i="1" s="1"/>
  <c r="Q264" i="1" s="1"/>
  <c r="B264" i="1" s="1"/>
  <c r="I265" i="1" l="1"/>
  <c r="O265" i="1" s="1"/>
  <c r="Q265" i="1" s="1"/>
  <c r="H266" i="1"/>
  <c r="B265" i="1" l="1"/>
  <c r="H267" i="1"/>
  <c r="I266" i="1"/>
  <c r="O266" i="1" s="1"/>
  <c r="Q266" i="1" s="1"/>
  <c r="B266" i="1" s="1"/>
  <c r="H268" i="1" l="1"/>
  <c r="I267" i="1"/>
  <c r="O267" i="1" s="1"/>
  <c r="Q267" i="1" s="1"/>
  <c r="B267" i="1" l="1"/>
  <c r="H269" i="1"/>
  <c r="I268" i="1"/>
  <c r="O268" i="1" s="1"/>
  <c r="Q268" i="1" s="1"/>
  <c r="B268" i="1" s="1"/>
  <c r="H270" i="1" l="1"/>
  <c r="I269" i="1"/>
  <c r="O269" i="1" s="1"/>
  <c r="Q269" i="1" s="1"/>
  <c r="B269" i="1" l="1"/>
  <c r="H271" i="1"/>
  <c r="I270" i="1"/>
  <c r="O270" i="1" s="1"/>
  <c r="Q270" i="1" s="1"/>
  <c r="B270" i="1" s="1"/>
  <c r="I271" i="1" l="1"/>
  <c r="O271" i="1" s="1"/>
  <c r="Q271" i="1" s="1"/>
  <c r="H272" i="1"/>
  <c r="B271" i="1" l="1"/>
  <c r="I272" i="1"/>
  <c r="O272" i="1" s="1"/>
  <c r="Q272" i="1" s="1"/>
  <c r="B272" i="1" s="1"/>
  <c r="H273" i="1"/>
  <c r="I273" i="1" l="1"/>
  <c r="O273" i="1" s="1"/>
  <c r="Q273" i="1" s="1"/>
  <c r="H274" i="1"/>
  <c r="B273" i="1" l="1"/>
  <c r="H275" i="1"/>
  <c r="I274" i="1"/>
  <c r="O274" i="1" s="1"/>
  <c r="Q274" i="1" s="1"/>
  <c r="B274" i="1" s="1"/>
  <c r="H276" i="1" l="1"/>
  <c r="I275" i="1"/>
  <c r="O275" i="1" s="1"/>
  <c r="Q275" i="1" s="1"/>
  <c r="B275" i="1" l="1"/>
  <c r="I276" i="1"/>
  <c r="O276" i="1" s="1"/>
  <c r="Q276" i="1" s="1"/>
  <c r="B276" i="1" s="1"/>
  <c r="H277" i="1"/>
  <c r="H278" i="1" l="1"/>
  <c r="I277" i="1"/>
  <c r="O277" i="1" s="1"/>
  <c r="Q277" i="1" s="1"/>
  <c r="B277" i="1" l="1"/>
  <c r="H279" i="1"/>
  <c r="I278" i="1"/>
  <c r="O278" i="1" s="1"/>
  <c r="Q278" i="1" s="1"/>
  <c r="B278" i="1" s="1"/>
  <c r="I279" i="1" l="1"/>
  <c r="O279" i="1" s="1"/>
  <c r="Q279" i="1" s="1"/>
  <c r="H280" i="1"/>
  <c r="B279" i="1" l="1"/>
  <c r="I280" i="1"/>
  <c r="O280" i="1" s="1"/>
  <c r="Q280" i="1" s="1"/>
  <c r="B280" i="1" s="1"/>
  <c r="H281" i="1"/>
  <c r="H282" i="1" l="1"/>
  <c r="I281" i="1"/>
  <c r="O281" i="1" s="1"/>
  <c r="Q281" i="1" s="1"/>
  <c r="B281" i="1" l="1"/>
  <c r="H283" i="1"/>
  <c r="I282" i="1"/>
  <c r="O282" i="1" s="1"/>
  <c r="Q282" i="1" s="1"/>
  <c r="B282" i="1" s="1"/>
  <c r="I283" i="1" l="1"/>
  <c r="O283" i="1" s="1"/>
  <c r="Q283" i="1" s="1"/>
  <c r="H284" i="1"/>
  <c r="B283" i="1" l="1"/>
  <c r="H285" i="1"/>
  <c r="I284" i="1"/>
  <c r="O284" i="1" s="1"/>
  <c r="Q284" i="1" s="1"/>
  <c r="B284" i="1" s="1"/>
  <c r="H286" i="1" l="1"/>
  <c r="I285" i="1"/>
  <c r="O285" i="1" s="1"/>
  <c r="Q285" i="1" s="1"/>
  <c r="B285" i="1" l="1"/>
  <c r="H287" i="1"/>
  <c r="I286" i="1"/>
  <c r="O286" i="1" s="1"/>
  <c r="Q286" i="1" s="1"/>
  <c r="B286" i="1" s="1"/>
  <c r="H288" i="1" l="1"/>
  <c r="I287" i="1"/>
  <c r="O287" i="1" s="1"/>
  <c r="Q287" i="1" s="1"/>
  <c r="B287" i="1" l="1"/>
  <c r="I288" i="1"/>
  <c r="O288" i="1" s="1"/>
  <c r="Q288" i="1" s="1"/>
  <c r="B288" i="1" s="1"/>
  <c r="H289" i="1"/>
  <c r="I289" i="1" l="1"/>
  <c r="O289" i="1" s="1"/>
  <c r="Q289" i="1" s="1"/>
  <c r="H290" i="1"/>
  <c r="B289" i="1" l="1"/>
  <c r="H291" i="1"/>
  <c r="I290" i="1"/>
  <c r="O290" i="1" s="1"/>
  <c r="Q290" i="1" s="1"/>
  <c r="B290" i="1" s="1"/>
  <c r="I291" i="1" l="1"/>
  <c r="O291" i="1" s="1"/>
  <c r="Q291" i="1" s="1"/>
  <c r="H292" i="1"/>
  <c r="B291" i="1" l="1"/>
  <c r="H293" i="1"/>
  <c r="I292" i="1"/>
  <c r="O292" i="1" s="1"/>
  <c r="Q292" i="1" s="1"/>
  <c r="B292" i="1" s="1"/>
  <c r="H294" i="1" l="1"/>
  <c r="I293" i="1"/>
  <c r="O293" i="1" s="1"/>
  <c r="Q293" i="1" s="1"/>
  <c r="B293" i="1" l="1"/>
  <c r="H295" i="1"/>
  <c r="I294" i="1"/>
  <c r="O294" i="1" s="1"/>
  <c r="Q294" i="1" s="1"/>
  <c r="B294" i="1" s="1"/>
  <c r="H296" i="1" l="1"/>
  <c r="I295" i="1"/>
  <c r="O295" i="1" s="1"/>
  <c r="Q295" i="1" s="1"/>
  <c r="B295" i="1" l="1"/>
  <c r="H297" i="1"/>
  <c r="I296" i="1"/>
  <c r="O296" i="1" s="1"/>
  <c r="Q296" i="1" s="1"/>
  <c r="B296" i="1" s="1"/>
  <c r="H298" i="1" l="1"/>
  <c r="I297" i="1"/>
  <c r="O297" i="1" s="1"/>
  <c r="Q297" i="1" s="1"/>
  <c r="B297" i="1" l="1"/>
  <c r="I298" i="1"/>
  <c r="O298" i="1" s="1"/>
  <c r="Q298" i="1" s="1"/>
  <c r="B298" i="1" s="1"/>
  <c r="H299" i="1"/>
  <c r="I299" i="1" l="1"/>
  <c r="O299" i="1" s="1"/>
  <c r="Q299" i="1" s="1"/>
  <c r="H300" i="1"/>
  <c r="B299" i="1" l="1"/>
  <c r="I300" i="1"/>
  <c r="O300" i="1" s="1"/>
  <c r="Q300" i="1" s="1"/>
  <c r="B300" i="1" s="1"/>
  <c r="H301" i="1"/>
  <c r="H302" i="1" l="1"/>
  <c r="I301" i="1"/>
  <c r="O301" i="1" s="1"/>
  <c r="Q301" i="1" s="1"/>
  <c r="B301" i="1" l="1"/>
  <c r="H303" i="1"/>
  <c r="I302" i="1"/>
  <c r="O302" i="1" s="1"/>
  <c r="Q302" i="1" s="1"/>
  <c r="B302" i="1" s="1"/>
  <c r="I303" i="1" l="1"/>
  <c r="O303" i="1" s="1"/>
  <c r="Q303" i="1" s="1"/>
  <c r="H304" i="1"/>
  <c r="B303" i="1" l="1"/>
  <c r="I304" i="1"/>
  <c r="O304" i="1" s="1"/>
  <c r="Q304" i="1" s="1"/>
  <c r="B304" i="1" s="1"/>
  <c r="H305" i="1"/>
  <c r="I305" i="1" l="1"/>
  <c r="O305" i="1" s="1"/>
  <c r="Q305" i="1" s="1"/>
  <c r="H306" i="1"/>
  <c r="B305" i="1" l="1"/>
  <c r="H307" i="1"/>
  <c r="I306" i="1"/>
  <c r="O306" i="1" s="1"/>
  <c r="Q306" i="1" s="1"/>
  <c r="B306" i="1" s="1"/>
  <c r="I307" i="1" l="1"/>
  <c r="O307" i="1" s="1"/>
  <c r="Q307" i="1" s="1"/>
  <c r="H308" i="1"/>
  <c r="B307" i="1" l="1"/>
  <c r="H309" i="1"/>
  <c r="I308" i="1"/>
  <c r="O308" i="1" s="1"/>
  <c r="Q308" i="1" s="1"/>
  <c r="B308" i="1" s="1"/>
  <c r="H310" i="1" l="1"/>
  <c r="I309" i="1"/>
  <c r="O309" i="1" s="1"/>
  <c r="Q309" i="1" s="1"/>
  <c r="B309" i="1" l="1"/>
  <c r="H311" i="1"/>
  <c r="I310" i="1"/>
  <c r="O310" i="1" s="1"/>
  <c r="Q310" i="1" s="1"/>
  <c r="B310" i="1" s="1"/>
  <c r="H312" i="1" l="1"/>
  <c r="I311" i="1"/>
  <c r="O311" i="1" s="1"/>
  <c r="Q311" i="1" s="1"/>
  <c r="B311" i="1" l="1"/>
  <c r="I312" i="1"/>
  <c r="O312" i="1" s="1"/>
  <c r="Q312" i="1" s="1"/>
  <c r="B312" i="1" s="1"/>
  <c r="H313" i="1"/>
  <c r="H314" i="1" l="1"/>
  <c r="I313" i="1"/>
  <c r="O313" i="1" s="1"/>
  <c r="Q313" i="1" s="1"/>
  <c r="B313" i="1" l="1"/>
  <c r="I314" i="1"/>
  <c r="O314" i="1" s="1"/>
  <c r="Q314" i="1" s="1"/>
  <c r="B314" i="1" s="1"/>
  <c r="H315" i="1"/>
  <c r="I315" i="1" l="1"/>
  <c r="O315" i="1" s="1"/>
  <c r="Q315" i="1" s="1"/>
  <c r="H316" i="1"/>
  <c r="B315" i="1" l="1"/>
  <c r="H317" i="1"/>
  <c r="I316" i="1"/>
  <c r="O316" i="1" s="1"/>
  <c r="Q316" i="1" s="1"/>
  <c r="B316" i="1" s="1"/>
  <c r="I317" i="1" l="1"/>
  <c r="O317" i="1" s="1"/>
  <c r="Q317" i="1" s="1"/>
  <c r="H318" i="1"/>
  <c r="B317" i="1" l="1"/>
  <c r="H319" i="1"/>
  <c r="I318" i="1"/>
  <c r="O318" i="1" s="1"/>
  <c r="Q318" i="1" s="1"/>
  <c r="B318" i="1" s="1"/>
  <c r="H320" i="1" l="1"/>
  <c r="I319" i="1"/>
  <c r="O319" i="1" s="1"/>
  <c r="Q319" i="1" s="1"/>
  <c r="B319" i="1" l="1"/>
  <c r="I320" i="1"/>
  <c r="O320" i="1" s="1"/>
  <c r="Q320" i="1" s="1"/>
  <c r="B320" i="1" s="1"/>
  <c r="H321" i="1"/>
  <c r="H322" i="1" l="1"/>
  <c r="I321" i="1"/>
  <c r="O321" i="1" s="1"/>
  <c r="Q321" i="1" s="1"/>
  <c r="B321" i="1" l="1"/>
  <c r="I322" i="1"/>
  <c r="O322" i="1" s="1"/>
  <c r="Q322" i="1" s="1"/>
  <c r="B322" i="1" s="1"/>
  <c r="H323" i="1"/>
  <c r="H324" i="1" l="1"/>
  <c r="I323" i="1"/>
  <c r="O323" i="1" s="1"/>
  <c r="Q323" i="1" s="1"/>
  <c r="B323" i="1" l="1"/>
  <c r="I324" i="1"/>
  <c r="O324" i="1" s="1"/>
  <c r="Q324" i="1" s="1"/>
  <c r="B324" i="1" s="1"/>
  <c r="H325" i="1"/>
  <c r="H326" i="1" l="1"/>
  <c r="I325" i="1"/>
  <c r="O325" i="1" s="1"/>
  <c r="Q325" i="1" s="1"/>
  <c r="B325" i="1" l="1"/>
  <c r="I326" i="1"/>
  <c r="O326" i="1" s="1"/>
  <c r="Q326" i="1" s="1"/>
  <c r="B326" i="1" s="1"/>
  <c r="H327" i="1"/>
  <c r="I327" i="1" l="1"/>
  <c r="O327" i="1" s="1"/>
  <c r="Q327" i="1" s="1"/>
  <c r="H328" i="1"/>
  <c r="B327" i="1" l="1"/>
  <c r="I328" i="1"/>
  <c r="O328" i="1" s="1"/>
  <c r="Q328" i="1" s="1"/>
  <c r="B328" i="1" s="1"/>
  <c r="H329" i="1"/>
  <c r="I329" i="1" l="1"/>
  <c r="O329" i="1" s="1"/>
  <c r="Q329" i="1" s="1"/>
  <c r="H330" i="1"/>
  <c r="B329" i="1" l="1"/>
  <c r="H331" i="1"/>
  <c r="I330" i="1"/>
  <c r="O330" i="1" s="1"/>
  <c r="Q330" i="1" s="1"/>
  <c r="B330" i="1" s="1"/>
  <c r="I331" i="1" l="1"/>
  <c r="O331" i="1" s="1"/>
  <c r="Q331" i="1" s="1"/>
  <c r="H332" i="1"/>
  <c r="B331" i="1" l="1"/>
  <c r="I332" i="1"/>
  <c r="O332" i="1" s="1"/>
  <c r="Q332" i="1" s="1"/>
  <c r="B332" i="1" s="1"/>
  <c r="H333" i="1"/>
  <c r="H334" i="1" l="1"/>
  <c r="I333" i="1"/>
  <c r="O333" i="1" s="1"/>
  <c r="Q333" i="1" s="1"/>
  <c r="B333" i="1" l="1"/>
  <c r="H335" i="1"/>
  <c r="I334" i="1"/>
  <c r="O334" i="1" s="1"/>
  <c r="Q334" i="1" s="1"/>
  <c r="B334" i="1" s="1"/>
  <c r="H336" i="1" l="1"/>
  <c r="I335" i="1"/>
  <c r="O335" i="1" s="1"/>
  <c r="Q335" i="1" s="1"/>
  <c r="B335" i="1" l="1"/>
  <c r="I336" i="1"/>
  <c r="O336" i="1" s="1"/>
  <c r="Q336" i="1" s="1"/>
  <c r="B336" i="1" s="1"/>
  <c r="H337" i="1"/>
  <c r="I337" i="1" l="1"/>
  <c r="O337" i="1" s="1"/>
  <c r="Q337" i="1" s="1"/>
  <c r="H338" i="1"/>
  <c r="B337" i="1" l="1"/>
  <c r="I338" i="1"/>
  <c r="O338" i="1" s="1"/>
  <c r="Q338" i="1" s="1"/>
  <c r="B338" i="1" s="1"/>
  <c r="H339" i="1"/>
  <c r="H340" i="1" l="1"/>
  <c r="I339" i="1"/>
  <c r="O339" i="1" s="1"/>
  <c r="Q339" i="1" s="1"/>
  <c r="B339" i="1" l="1"/>
  <c r="H341" i="1"/>
  <c r="I340" i="1"/>
  <c r="O340" i="1" s="1"/>
  <c r="Q340" i="1" s="1"/>
  <c r="B340" i="1" s="1"/>
  <c r="H342" i="1" l="1"/>
  <c r="I341" i="1"/>
  <c r="O341" i="1" s="1"/>
  <c r="Q341" i="1" s="1"/>
  <c r="B341" i="1" l="1"/>
  <c r="I342" i="1"/>
  <c r="O342" i="1" s="1"/>
  <c r="Q342" i="1" s="1"/>
  <c r="B342" i="1" s="1"/>
  <c r="H343" i="1"/>
  <c r="I343" i="1" l="1"/>
  <c r="O343" i="1" s="1"/>
  <c r="Q343" i="1" s="1"/>
  <c r="H344" i="1"/>
  <c r="B343" i="1" l="1"/>
  <c r="H345" i="1"/>
  <c r="I344" i="1"/>
  <c r="O344" i="1" s="1"/>
  <c r="Q344" i="1" s="1"/>
  <c r="B344" i="1" s="1"/>
  <c r="I345" i="1" l="1"/>
  <c r="O345" i="1" s="1"/>
  <c r="Q345" i="1" s="1"/>
  <c r="H346" i="1"/>
  <c r="B345" i="1" l="1"/>
  <c r="I346" i="1"/>
  <c r="O346" i="1" s="1"/>
  <c r="Q346" i="1" s="1"/>
  <c r="B346" i="1" s="1"/>
  <c r="H347" i="1"/>
  <c r="I347" i="1" l="1"/>
  <c r="O347" i="1" s="1"/>
  <c r="Q347" i="1" s="1"/>
  <c r="H348" i="1"/>
  <c r="B347" i="1" l="1"/>
  <c r="I348" i="1"/>
  <c r="O348" i="1" s="1"/>
  <c r="Q348" i="1" s="1"/>
  <c r="B348" i="1" s="1"/>
  <c r="H349" i="1"/>
  <c r="H350" i="1" l="1"/>
  <c r="I349" i="1"/>
  <c r="O349" i="1" s="1"/>
  <c r="Q349" i="1" s="1"/>
  <c r="B349" i="1" l="1"/>
  <c r="H351" i="1"/>
  <c r="I350" i="1"/>
  <c r="O350" i="1" s="1"/>
  <c r="Q350" i="1" s="1"/>
  <c r="B350" i="1" s="1"/>
  <c r="H352" i="1" l="1"/>
  <c r="I351" i="1"/>
  <c r="O351" i="1" s="1"/>
  <c r="Q351" i="1" s="1"/>
  <c r="B351" i="1" l="1"/>
  <c r="I352" i="1"/>
  <c r="O352" i="1" s="1"/>
  <c r="Q352" i="1" s="1"/>
  <c r="B352" i="1" s="1"/>
  <c r="H353" i="1"/>
  <c r="H354" i="1" l="1"/>
  <c r="I353" i="1"/>
  <c r="O353" i="1" s="1"/>
  <c r="Q353" i="1" s="1"/>
  <c r="B353" i="1" l="1"/>
  <c r="H355" i="1"/>
  <c r="I354" i="1"/>
  <c r="O354" i="1" s="1"/>
  <c r="Q354" i="1" s="1"/>
  <c r="B354" i="1" s="1"/>
  <c r="I355" i="1" l="1"/>
  <c r="O355" i="1" s="1"/>
  <c r="Q355" i="1" s="1"/>
  <c r="H356" i="1"/>
  <c r="B355" i="1" l="1"/>
  <c r="H357" i="1"/>
  <c r="I356" i="1"/>
  <c r="O356" i="1" s="1"/>
  <c r="Q356" i="1" s="1"/>
  <c r="B356" i="1" s="1"/>
  <c r="I357" i="1" l="1"/>
  <c r="O357" i="1" s="1"/>
  <c r="Q357" i="1" s="1"/>
  <c r="H358" i="1"/>
  <c r="B357" i="1" l="1"/>
  <c r="H359" i="1"/>
  <c r="I358" i="1"/>
  <c r="O358" i="1" s="1"/>
  <c r="Q358" i="1" s="1"/>
  <c r="B358" i="1" s="1"/>
  <c r="H360" i="1" l="1"/>
  <c r="I359" i="1"/>
  <c r="O359" i="1" s="1"/>
  <c r="Q359" i="1" s="1"/>
  <c r="B359" i="1" l="1"/>
  <c r="I360" i="1"/>
  <c r="O360" i="1" s="1"/>
  <c r="Q360" i="1" s="1"/>
  <c r="B360" i="1" s="1"/>
  <c r="H361" i="1"/>
  <c r="I361" i="1" l="1"/>
  <c r="O361" i="1" s="1"/>
  <c r="Q361" i="1" s="1"/>
  <c r="H362" i="1"/>
  <c r="B361" i="1" l="1"/>
  <c r="H363" i="1"/>
  <c r="I362" i="1"/>
  <c r="O362" i="1" s="1"/>
  <c r="Q362" i="1" s="1"/>
  <c r="B362" i="1" s="1"/>
  <c r="I363" i="1" l="1"/>
  <c r="O363" i="1" s="1"/>
  <c r="Q363" i="1" s="1"/>
  <c r="H364" i="1"/>
  <c r="B363" i="1" l="1"/>
  <c r="H365" i="1"/>
  <c r="I364" i="1"/>
  <c r="O364" i="1" s="1"/>
  <c r="Q364" i="1" s="1"/>
  <c r="B364" i="1" s="1"/>
  <c r="I365" i="1" l="1"/>
  <c r="O365" i="1" s="1"/>
  <c r="Q365" i="1" s="1"/>
  <c r="H366" i="1"/>
  <c r="B365" i="1" l="1"/>
  <c r="H367" i="1"/>
  <c r="I366" i="1"/>
  <c r="O366" i="1" s="1"/>
  <c r="Q366" i="1" s="1"/>
  <c r="B366" i="1" s="1"/>
  <c r="I367" i="1" l="1"/>
  <c r="O367" i="1" s="1"/>
  <c r="Q367" i="1" s="1"/>
  <c r="H368" i="1"/>
  <c r="B367" i="1" l="1"/>
  <c r="I368" i="1"/>
  <c r="O368" i="1" s="1"/>
  <c r="Q368" i="1" s="1"/>
  <c r="B368" i="1" s="1"/>
  <c r="H369" i="1"/>
  <c r="I369" i="1" l="1"/>
  <c r="O369" i="1" s="1"/>
  <c r="Q369" i="1" s="1"/>
  <c r="H370" i="1"/>
  <c r="B369" i="1" l="1"/>
  <c r="I370" i="1"/>
  <c r="O370" i="1" s="1"/>
  <c r="Q370" i="1" s="1"/>
  <c r="B370" i="1" s="1"/>
  <c r="H371" i="1"/>
  <c r="H372" i="1" l="1"/>
  <c r="I371" i="1"/>
  <c r="O371" i="1" s="1"/>
  <c r="Q371" i="1" s="1"/>
  <c r="B371" i="1" l="1"/>
  <c r="H373" i="1"/>
  <c r="I372" i="1"/>
  <c r="O372" i="1" s="1"/>
  <c r="Q372" i="1" s="1"/>
  <c r="B372" i="1" s="1"/>
  <c r="H374" i="1" l="1"/>
  <c r="I373" i="1"/>
  <c r="O373" i="1" s="1"/>
  <c r="Q373" i="1" s="1"/>
  <c r="B373" i="1" l="1"/>
  <c r="H375" i="1"/>
  <c r="I374" i="1"/>
  <c r="O374" i="1" s="1"/>
  <c r="Q374" i="1" s="1"/>
  <c r="B374" i="1" s="1"/>
  <c r="H376" i="1" l="1"/>
  <c r="I375" i="1"/>
  <c r="O375" i="1" s="1"/>
  <c r="Q375" i="1" s="1"/>
  <c r="B375" i="1" l="1"/>
  <c r="I376" i="1"/>
  <c r="O376" i="1" s="1"/>
  <c r="Q376" i="1" s="1"/>
  <c r="B376" i="1" s="1"/>
  <c r="H377" i="1"/>
  <c r="I377" i="1" l="1"/>
  <c r="O377" i="1" s="1"/>
  <c r="Q377" i="1" s="1"/>
  <c r="H378" i="1"/>
  <c r="B377" i="1" l="1"/>
  <c r="I378" i="1"/>
  <c r="O378" i="1" s="1"/>
  <c r="Q378" i="1" s="1"/>
  <c r="B378" i="1" s="1"/>
  <c r="H379" i="1"/>
  <c r="I379" i="1" l="1"/>
  <c r="O379" i="1" s="1"/>
  <c r="Q379" i="1" s="1"/>
  <c r="H380" i="1"/>
  <c r="B379" i="1" l="1"/>
  <c r="I380" i="1"/>
  <c r="O380" i="1" s="1"/>
  <c r="Q380" i="1" s="1"/>
  <c r="B380" i="1" s="1"/>
  <c r="H381" i="1"/>
  <c r="H382" i="1" l="1"/>
  <c r="I381" i="1"/>
  <c r="O381" i="1" s="1"/>
  <c r="Q381" i="1" s="1"/>
  <c r="B381" i="1" l="1"/>
  <c r="H383" i="1"/>
  <c r="I382" i="1"/>
  <c r="O382" i="1" s="1"/>
  <c r="Q382" i="1" s="1"/>
  <c r="B382" i="1" s="1"/>
  <c r="H384" i="1" l="1"/>
  <c r="I383" i="1"/>
  <c r="O383" i="1" s="1"/>
  <c r="Q383" i="1" s="1"/>
  <c r="B383" i="1" l="1"/>
  <c r="I384" i="1"/>
  <c r="O384" i="1" s="1"/>
  <c r="Q384" i="1" s="1"/>
  <c r="B384" i="1" s="1"/>
  <c r="H385" i="1"/>
  <c r="I385" i="1" l="1"/>
  <c r="O385" i="1" s="1"/>
  <c r="Q385" i="1" s="1"/>
  <c r="H386" i="1"/>
  <c r="B385" i="1" l="1"/>
  <c r="H387" i="1"/>
  <c r="I386" i="1"/>
  <c r="O386" i="1" s="1"/>
  <c r="Q386" i="1" s="1"/>
  <c r="B386" i="1" s="1"/>
  <c r="I387" i="1" l="1"/>
  <c r="O387" i="1" s="1"/>
  <c r="Q387" i="1" s="1"/>
  <c r="H388" i="1"/>
  <c r="B387" i="1" l="1"/>
  <c r="H389" i="1"/>
  <c r="I388" i="1"/>
  <c r="O388" i="1" s="1"/>
  <c r="Q388" i="1" s="1"/>
  <c r="B388" i="1" s="1"/>
  <c r="H390" i="1" l="1"/>
  <c r="I389" i="1"/>
  <c r="O389" i="1" s="1"/>
  <c r="Q389" i="1" s="1"/>
  <c r="B389" i="1" l="1"/>
  <c r="H391" i="1"/>
  <c r="I390" i="1"/>
  <c r="O390" i="1" s="1"/>
  <c r="Q390" i="1" s="1"/>
  <c r="B390" i="1" s="1"/>
  <c r="I391" i="1" l="1"/>
  <c r="O391" i="1" s="1"/>
  <c r="Q391" i="1" s="1"/>
  <c r="H392" i="1"/>
  <c r="B391" i="1" l="1"/>
  <c r="I392" i="1"/>
  <c r="O392" i="1" s="1"/>
  <c r="Q392" i="1" s="1"/>
  <c r="B392" i="1" s="1"/>
  <c r="H393" i="1"/>
  <c r="H394" i="1" l="1"/>
  <c r="I393" i="1"/>
  <c r="O393" i="1" s="1"/>
  <c r="Q393" i="1" s="1"/>
  <c r="B393" i="1" l="1"/>
  <c r="H395" i="1"/>
  <c r="I394" i="1"/>
  <c r="O394" i="1" s="1"/>
  <c r="Q394" i="1" s="1"/>
  <c r="B394" i="1" s="1"/>
  <c r="H396" i="1" l="1"/>
  <c r="I395" i="1"/>
  <c r="O395" i="1" s="1"/>
  <c r="Q395" i="1" s="1"/>
  <c r="B395" i="1" l="1"/>
  <c r="H397" i="1"/>
  <c r="I396" i="1"/>
  <c r="O396" i="1" s="1"/>
  <c r="Q396" i="1" s="1"/>
  <c r="B396" i="1" s="1"/>
  <c r="I397" i="1" l="1"/>
  <c r="O397" i="1" s="1"/>
  <c r="Q397" i="1" s="1"/>
  <c r="H398" i="1"/>
  <c r="B397" i="1" l="1"/>
  <c r="I398" i="1"/>
  <c r="O398" i="1" s="1"/>
  <c r="Q398" i="1" s="1"/>
  <c r="B398" i="1" s="1"/>
  <c r="H399" i="1"/>
  <c r="I399" i="1" l="1"/>
  <c r="O399" i="1" s="1"/>
  <c r="Q399" i="1" s="1"/>
  <c r="H400" i="1"/>
  <c r="B399" i="1" l="1"/>
  <c r="I400" i="1"/>
  <c r="O400" i="1" s="1"/>
  <c r="Q400" i="1" s="1"/>
  <c r="B400" i="1" s="1"/>
  <c r="H401" i="1"/>
  <c r="H402" i="1" l="1"/>
  <c r="I401" i="1"/>
  <c r="O401" i="1" s="1"/>
  <c r="Q401" i="1" s="1"/>
  <c r="B401" i="1" l="1"/>
  <c r="I402" i="1"/>
  <c r="O402" i="1" s="1"/>
  <c r="Q402" i="1" s="1"/>
  <c r="B402" i="1" s="1"/>
  <c r="H403" i="1"/>
  <c r="H404" i="1" l="1"/>
  <c r="I403" i="1"/>
  <c r="O403" i="1" s="1"/>
  <c r="Q403" i="1" s="1"/>
  <c r="B403" i="1" l="1"/>
  <c r="I404" i="1"/>
  <c r="O404" i="1" s="1"/>
  <c r="Q404" i="1" s="1"/>
  <c r="B404" i="1" s="1"/>
  <c r="H405" i="1"/>
  <c r="I405" i="1" l="1"/>
  <c r="O405" i="1" s="1"/>
  <c r="Q405" i="1" s="1"/>
  <c r="H406" i="1"/>
  <c r="B405" i="1" l="1"/>
  <c r="I406" i="1"/>
  <c r="O406" i="1" s="1"/>
  <c r="Q406" i="1" s="1"/>
  <c r="B406" i="1" s="1"/>
  <c r="H407" i="1"/>
  <c r="H408" i="1" l="1"/>
  <c r="I407" i="1"/>
  <c r="O407" i="1" s="1"/>
  <c r="Q407" i="1" s="1"/>
  <c r="B407" i="1" l="1"/>
  <c r="H409" i="1"/>
  <c r="I408" i="1"/>
  <c r="O408" i="1" s="1"/>
  <c r="Q408" i="1" s="1"/>
  <c r="B408" i="1" s="1"/>
  <c r="H410" i="1" l="1"/>
  <c r="I409" i="1"/>
  <c r="O409" i="1" s="1"/>
  <c r="Q409" i="1" s="1"/>
  <c r="B409" i="1" l="1"/>
  <c r="H411" i="1"/>
  <c r="I410" i="1"/>
  <c r="O410" i="1" s="1"/>
  <c r="Q410" i="1" s="1"/>
  <c r="B410" i="1" s="1"/>
  <c r="I411" i="1" l="1"/>
  <c r="O411" i="1" s="1"/>
  <c r="Q411" i="1" s="1"/>
  <c r="H412" i="1"/>
  <c r="B411" i="1" l="1"/>
  <c r="H413" i="1"/>
  <c r="I412" i="1"/>
  <c r="O412" i="1" s="1"/>
  <c r="Q412" i="1" s="1"/>
  <c r="B412" i="1" s="1"/>
  <c r="H414" i="1" l="1"/>
  <c r="I413" i="1"/>
  <c r="O413" i="1" s="1"/>
  <c r="Q413" i="1" s="1"/>
  <c r="B413" i="1" l="1"/>
  <c r="I414" i="1"/>
  <c r="O414" i="1" s="1"/>
  <c r="Q414" i="1" s="1"/>
  <c r="B414" i="1" s="1"/>
  <c r="H415" i="1"/>
  <c r="H416" i="1" l="1"/>
  <c r="I415" i="1"/>
  <c r="O415" i="1" s="1"/>
  <c r="Q415" i="1" s="1"/>
  <c r="B415" i="1" l="1"/>
  <c r="I416" i="1"/>
  <c r="O416" i="1" s="1"/>
  <c r="Q416" i="1" s="1"/>
  <c r="B416" i="1" s="1"/>
  <c r="H417" i="1"/>
  <c r="I417" i="1" l="1"/>
  <c r="O417" i="1" s="1"/>
  <c r="Q417" i="1" s="1"/>
  <c r="H418" i="1"/>
  <c r="B417" i="1" l="1"/>
  <c r="I418" i="1"/>
  <c r="O418" i="1" s="1"/>
  <c r="Q418" i="1" s="1"/>
  <c r="B418" i="1" s="1"/>
  <c r="H419" i="1"/>
  <c r="H420" i="1" l="1"/>
  <c r="I419" i="1"/>
  <c r="O419" i="1" s="1"/>
  <c r="Q419" i="1" s="1"/>
  <c r="B419" i="1" l="1"/>
  <c r="H421" i="1"/>
  <c r="I420" i="1"/>
  <c r="O420" i="1" s="1"/>
  <c r="Q420" i="1" s="1"/>
  <c r="B420" i="1" s="1"/>
  <c r="H422" i="1" l="1"/>
  <c r="I421" i="1"/>
  <c r="O421" i="1" s="1"/>
  <c r="Q421" i="1" s="1"/>
  <c r="B421" i="1" l="1"/>
  <c r="I422" i="1"/>
  <c r="O422" i="1" s="1"/>
  <c r="Q422" i="1" s="1"/>
  <c r="B422" i="1" s="1"/>
  <c r="H423" i="1"/>
  <c r="I423" i="1" l="1"/>
  <c r="O423" i="1" s="1"/>
  <c r="Q423" i="1" s="1"/>
  <c r="H424" i="1"/>
  <c r="B423" i="1" l="1"/>
  <c r="I424" i="1"/>
  <c r="O424" i="1" s="1"/>
  <c r="Q424" i="1" s="1"/>
  <c r="B424" i="1" s="1"/>
  <c r="H425" i="1"/>
  <c r="H426" i="1" l="1"/>
  <c r="I425" i="1"/>
  <c r="O425" i="1" s="1"/>
  <c r="Q425" i="1" s="1"/>
  <c r="B425" i="1" l="1"/>
  <c r="I426" i="1"/>
  <c r="O426" i="1" s="1"/>
  <c r="Q426" i="1" s="1"/>
  <c r="B426" i="1" s="1"/>
  <c r="H427" i="1"/>
  <c r="H428" i="1" l="1"/>
  <c r="I427" i="1"/>
  <c r="O427" i="1" s="1"/>
  <c r="Q427" i="1" s="1"/>
  <c r="B427" i="1" l="1"/>
  <c r="H429" i="1"/>
  <c r="I428" i="1"/>
  <c r="O428" i="1" s="1"/>
  <c r="Q428" i="1" s="1"/>
  <c r="B428" i="1" s="1"/>
  <c r="H430" i="1" l="1"/>
  <c r="I429" i="1"/>
  <c r="O429" i="1" s="1"/>
  <c r="Q429" i="1" s="1"/>
  <c r="B429" i="1" l="1"/>
  <c r="I430" i="1"/>
  <c r="O430" i="1" s="1"/>
  <c r="Q430" i="1" s="1"/>
  <c r="B430" i="1" s="1"/>
  <c r="H431" i="1"/>
  <c r="I431" i="1" l="1"/>
  <c r="O431" i="1" s="1"/>
  <c r="Q431" i="1" s="1"/>
  <c r="H432" i="1"/>
  <c r="B431" i="1" l="1"/>
  <c r="H433" i="1"/>
  <c r="I432" i="1"/>
  <c r="O432" i="1" s="1"/>
  <c r="Q432" i="1" s="1"/>
  <c r="B432" i="1" s="1"/>
  <c r="I433" i="1" l="1"/>
  <c r="O433" i="1" s="1"/>
  <c r="Q433" i="1" s="1"/>
  <c r="H434" i="1"/>
  <c r="B433" i="1" l="1"/>
  <c r="H435" i="1"/>
  <c r="I434" i="1"/>
  <c r="O434" i="1" s="1"/>
  <c r="Q434" i="1" s="1"/>
  <c r="B434" i="1" s="1"/>
  <c r="I435" i="1" l="1"/>
  <c r="O435" i="1" s="1"/>
  <c r="Q435" i="1" s="1"/>
  <c r="H436" i="1"/>
  <c r="B435" i="1" l="1"/>
  <c r="H437" i="1"/>
  <c r="I436" i="1"/>
  <c r="O436" i="1" s="1"/>
  <c r="Q436" i="1" s="1"/>
  <c r="B436" i="1" s="1"/>
  <c r="I437" i="1" l="1"/>
  <c r="O437" i="1" s="1"/>
  <c r="Q437" i="1" s="1"/>
  <c r="H438" i="1"/>
  <c r="B437" i="1" l="1"/>
  <c r="I438" i="1"/>
  <c r="O438" i="1" s="1"/>
  <c r="Q438" i="1" s="1"/>
  <c r="B438" i="1" s="1"/>
  <c r="H439" i="1"/>
  <c r="H440" i="1" l="1"/>
  <c r="I439" i="1"/>
  <c r="O439" i="1" s="1"/>
  <c r="Q439" i="1" s="1"/>
  <c r="B439" i="1" l="1"/>
  <c r="H441" i="1"/>
  <c r="I440" i="1"/>
  <c r="O440" i="1" s="1"/>
  <c r="Q440" i="1" s="1"/>
  <c r="B440" i="1" s="1"/>
  <c r="I441" i="1" l="1"/>
  <c r="O441" i="1" s="1"/>
  <c r="Q441" i="1" s="1"/>
  <c r="H442" i="1"/>
  <c r="B441" i="1" l="1"/>
  <c r="I442" i="1"/>
  <c r="O442" i="1" s="1"/>
  <c r="Q442" i="1" s="1"/>
  <c r="B442" i="1" s="1"/>
  <c r="H443" i="1"/>
  <c r="I443" i="1" l="1"/>
  <c r="O443" i="1" s="1"/>
  <c r="Q443" i="1" s="1"/>
  <c r="H444" i="1"/>
  <c r="B443" i="1" l="1"/>
  <c r="H445" i="1"/>
  <c r="I444" i="1"/>
  <c r="O444" i="1" s="1"/>
  <c r="Q444" i="1" s="1"/>
  <c r="B444" i="1" s="1"/>
  <c r="H446" i="1" l="1"/>
  <c r="I445" i="1"/>
  <c r="O445" i="1" s="1"/>
  <c r="Q445" i="1" s="1"/>
  <c r="B445" i="1" l="1"/>
  <c r="I446" i="1"/>
  <c r="O446" i="1" s="1"/>
  <c r="Q446" i="1" s="1"/>
  <c r="B446" i="1" s="1"/>
  <c r="H447" i="1"/>
  <c r="I447" i="1" l="1"/>
  <c r="O447" i="1" s="1"/>
  <c r="Q447" i="1" s="1"/>
  <c r="H448" i="1"/>
  <c r="B447" i="1" l="1"/>
  <c r="H449" i="1"/>
  <c r="I448" i="1"/>
  <c r="O448" i="1" s="1"/>
  <c r="Q448" i="1" s="1"/>
  <c r="B448" i="1" s="1"/>
  <c r="H450" i="1" l="1"/>
  <c r="I449" i="1"/>
  <c r="O449" i="1" s="1"/>
  <c r="Q449" i="1" s="1"/>
  <c r="B449" i="1" l="1"/>
  <c r="I450" i="1"/>
  <c r="O450" i="1" s="1"/>
  <c r="Q450" i="1" s="1"/>
  <c r="B450" i="1" s="1"/>
  <c r="H451" i="1"/>
  <c r="H452" i="1" l="1"/>
  <c r="I451" i="1"/>
  <c r="O451" i="1" s="1"/>
  <c r="Q451" i="1" s="1"/>
  <c r="B451" i="1" l="1"/>
  <c r="I452" i="1"/>
  <c r="O452" i="1" s="1"/>
  <c r="Q452" i="1" s="1"/>
  <c r="B452" i="1" s="1"/>
  <c r="H453" i="1"/>
  <c r="H454" i="1" l="1"/>
  <c r="I453" i="1"/>
  <c r="O453" i="1" s="1"/>
  <c r="Q453" i="1" s="1"/>
  <c r="B453" i="1" l="1"/>
  <c r="H455" i="1"/>
  <c r="I454" i="1"/>
  <c r="O454" i="1" s="1"/>
  <c r="Q454" i="1" s="1"/>
  <c r="B454" i="1" s="1"/>
  <c r="I455" i="1" l="1"/>
  <c r="O455" i="1" s="1"/>
  <c r="Q455" i="1" s="1"/>
  <c r="H456" i="1"/>
  <c r="B455" i="1" l="1"/>
  <c r="H457" i="1"/>
  <c r="I456" i="1"/>
  <c r="O456" i="1" s="1"/>
  <c r="Q456" i="1" s="1"/>
  <c r="B456" i="1" s="1"/>
  <c r="H458" i="1" l="1"/>
  <c r="I457" i="1"/>
  <c r="O457" i="1" s="1"/>
  <c r="Q457" i="1" s="1"/>
  <c r="B457" i="1" l="1"/>
  <c r="H459" i="1"/>
  <c r="I458" i="1"/>
  <c r="O458" i="1" s="1"/>
  <c r="Q458" i="1" s="1"/>
  <c r="B458" i="1" s="1"/>
  <c r="H460" i="1" l="1"/>
  <c r="I459" i="1"/>
  <c r="O459" i="1" s="1"/>
  <c r="Q459" i="1" s="1"/>
  <c r="B459" i="1" l="1"/>
  <c r="I460" i="1"/>
  <c r="O460" i="1" s="1"/>
  <c r="Q460" i="1" s="1"/>
  <c r="B460" i="1" s="1"/>
  <c r="H461" i="1"/>
  <c r="I461" i="1" l="1"/>
  <c r="O461" i="1" s="1"/>
  <c r="Q461" i="1" s="1"/>
  <c r="H462" i="1"/>
  <c r="B461" i="1" l="1"/>
  <c r="I462" i="1"/>
  <c r="O462" i="1" s="1"/>
  <c r="Q462" i="1" s="1"/>
  <c r="B462" i="1" s="1"/>
  <c r="H463" i="1"/>
  <c r="I463" i="1" l="1"/>
  <c r="O463" i="1" s="1"/>
  <c r="Q463" i="1" s="1"/>
  <c r="H464" i="1"/>
  <c r="B463" i="1" l="1"/>
  <c r="H465" i="1"/>
  <c r="I464" i="1"/>
  <c r="O464" i="1" s="1"/>
  <c r="Q464" i="1" s="1"/>
  <c r="B464" i="1" s="1"/>
  <c r="I465" i="1" l="1"/>
  <c r="O465" i="1" s="1"/>
  <c r="Q465" i="1" s="1"/>
  <c r="H466" i="1"/>
  <c r="B465" i="1" l="1"/>
  <c r="H467" i="1"/>
  <c r="I466" i="1"/>
  <c r="O466" i="1" s="1"/>
  <c r="Q466" i="1" s="1"/>
  <c r="B466" i="1" s="1"/>
  <c r="I467" i="1" l="1"/>
  <c r="O467" i="1" s="1"/>
  <c r="Q467" i="1" s="1"/>
  <c r="H468" i="1"/>
  <c r="B467" i="1" l="1"/>
  <c r="H469" i="1"/>
  <c r="I468" i="1"/>
  <c r="O468" i="1" s="1"/>
  <c r="Q468" i="1" s="1"/>
  <c r="B468" i="1" s="1"/>
  <c r="I469" i="1" l="1"/>
  <c r="O469" i="1" s="1"/>
  <c r="Q469" i="1" s="1"/>
  <c r="H470" i="1"/>
  <c r="B469" i="1" l="1"/>
  <c r="H471" i="1"/>
  <c r="I470" i="1"/>
  <c r="O470" i="1" s="1"/>
  <c r="Q470" i="1" s="1"/>
  <c r="B470" i="1" s="1"/>
  <c r="H472" i="1" l="1"/>
  <c r="I471" i="1"/>
  <c r="O471" i="1" s="1"/>
  <c r="Q471" i="1" s="1"/>
  <c r="B471" i="1" l="1"/>
  <c r="I472" i="1"/>
  <c r="O472" i="1" s="1"/>
  <c r="Q472" i="1" s="1"/>
  <c r="B472" i="1" s="1"/>
  <c r="H473" i="1"/>
  <c r="I473" i="1" l="1"/>
  <c r="O473" i="1" s="1"/>
  <c r="Q473" i="1" s="1"/>
  <c r="H474" i="1"/>
  <c r="B473" i="1" l="1"/>
  <c r="H475" i="1"/>
  <c r="I474" i="1"/>
  <c r="O474" i="1" s="1"/>
  <c r="Q474" i="1" s="1"/>
  <c r="B474" i="1" s="1"/>
  <c r="I475" i="1" l="1"/>
  <c r="O475" i="1" s="1"/>
  <c r="Q475" i="1" s="1"/>
  <c r="H476" i="1"/>
  <c r="B475" i="1" l="1"/>
  <c r="H477" i="1"/>
  <c r="I476" i="1"/>
  <c r="O476" i="1" s="1"/>
  <c r="Q476" i="1" s="1"/>
  <c r="B476" i="1" s="1"/>
  <c r="I477" i="1" l="1"/>
  <c r="O477" i="1" s="1"/>
  <c r="Q477" i="1" s="1"/>
  <c r="H478" i="1"/>
  <c r="B477" i="1" l="1"/>
  <c r="I478" i="1"/>
  <c r="O478" i="1" s="1"/>
  <c r="Q478" i="1" s="1"/>
  <c r="B478" i="1" s="1"/>
  <c r="H479" i="1"/>
  <c r="H480" i="1" l="1"/>
  <c r="I479" i="1"/>
  <c r="O479" i="1" s="1"/>
  <c r="Q479" i="1" s="1"/>
  <c r="B479" i="1" l="1"/>
  <c r="H481" i="1"/>
  <c r="I480" i="1"/>
  <c r="O480" i="1" s="1"/>
  <c r="Q480" i="1" s="1"/>
  <c r="B480" i="1" s="1"/>
  <c r="I481" i="1" l="1"/>
  <c r="O481" i="1" s="1"/>
  <c r="Q481" i="1" s="1"/>
  <c r="H482" i="1"/>
  <c r="B481" i="1" l="1"/>
  <c r="H483" i="1"/>
  <c r="I482" i="1"/>
  <c r="O482" i="1" s="1"/>
  <c r="Q482" i="1" s="1"/>
  <c r="B482" i="1" s="1"/>
  <c r="H484" i="1" l="1"/>
  <c r="I483" i="1"/>
  <c r="O483" i="1" s="1"/>
  <c r="Q483" i="1" s="1"/>
  <c r="B483" i="1" l="1"/>
  <c r="H485" i="1"/>
  <c r="I484" i="1"/>
  <c r="O484" i="1" s="1"/>
  <c r="Q484" i="1" s="1"/>
  <c r="B484" i="1" s="1"/>
  <c r="I485" i="1" l="1"/>
  <c r="O485" i="1" s="1"/>
  <c r="Q485" i="1" s="1"/>
  <c r="H486" i="1"/>
  <c r="B485" i="1" l="1"/>
  <c r="H487" i="1"/>
  <c r="I486" i="1"/>
  <c r="O486" i="1" s="1"/>
  <c r="Q486" i="1" s="1"/>
  <c r="B486" i="1" s="1"/>
  <c r="I487" i="1" l="1"/>
  <c r="O487" i="1" s="1"/>
  <c r="Q487" i="1" s="1"/>
  <c r="H488" i="1"/>
  <c r="B487" i="1" l="1"/>
  <c r="H489" i="1"/>
  <c r="I488" i="1"/>
  <c r="O488" i="1" s="1"/>
  <c r="Q488" i="1" s="1"/>
  <c r="B488" i="1" s="1"/>
  <c r="I489" i="1" l="1"/>
  <c r="O489" i="1" s="1"/>
  <c r="Q489" i="1" s="1"/>
  <c r="H490" i="1"/>
  <c r="B489" i="1" l="1"/>
  <c r="I490" i="1"/>
  <c r="O490" i="1" s="1"/>
  <c r="Q490" i="1" s="1"/>
  <c r="B490" i="1" s="1"/>
  <c r="H491" i="1"/>
  <c r="I491" i="1" l="1"/>
  <c r="O491" i="1" s="1"/>
  <c r="Q491" i="1" s="1"/>
  <c r="H492" i="1"/>
  <c r="B491" i="1" l="1"/>
  <c r="H493" i="1"/>
  <c r="I492" i="1"/>
  <c r="O492" i="1" s="1"/>
  <c r="Q492" i="1" s="1"/>
  <c r="B492" i="1" s="1"/>
  <c r="I493" i="1" l="1"/>
  <c r="O493" i="1" s="1"/>
  <c r="Q493" i="1" s="1"/>
  <c r="H494" i="1"/>
  <c r="B493" i="1" l="1"/>
  <c r="H495" i="1"/>
  <c r="I494" i="1"/>
  <c r="O494" i="1" s="1"/>
  <c r="Q494" i="1" s="1"/>
  <c r="B494" i="1" s="1"/>
  <c r="H496" i="1" l="1"/>
  <c r="I495" i="1"/>
  <c r="O495" i="1" s="1"/>
  <c r="Q495" i="1" s="1"/>
  <c r="B495" i="1" l="1"/>
  <c r="H497" i="1"/>
  <c r="I496" i="1"/>
  <c r="O496" i="1" s="1"/>
  <c r="Q496" i="1" s="1"/>
  <c r="B496" i="1" s="1"/>
  <c r="I497" i="1" l="1"/>
  <c r="O497" i="1" s="1"/>
  <c r="Q497" i="1" s="1"/>
  <c r="H498" i="1"/>
  <c r="B497" i="1" l="1"/>
  <c r="H499" i="1"/>
  <c r="I498" i="1"/>
  <c r="O498" i="1" s="1"/>
  <c r="Q498" i="1" s="1"/>
  <c r="B498" i="1" s="1"/>
  <c r="I499" i="1" l="1"/>
  <c r="O499" i="1" s="1"/>
  <c r="Q499" i="1" s="1"/>
  <c r="H500" i="1"/>
  <c r="B499" i="1" l="1"/>
  <c r="H501" i="1"/>
  <c r="I500" i="1"/>
  <c r="O500" i="1" s="1"/>
  <c r="Q500" i="1" s="1"/>
  <c r="B500" i="1" s="1"/>
  <c r="H502" i="1" l="1"/>
  <c r="I501" i="1"/>
  <c r="O501" i="1" s="1"/>
  <c r="Q501" i="1" s="1"/>
  <c r="B501" i="1" l="1"/>
  <c r="I502" i="1"/>
  <c r="O502" i="1" s="1"/>
  <c r="Q502" i="1" s="1"/>
  <c r="B502" i="1" s="1"/>
  <c r="H503" i="1"/>
  <c r="H504" i="1" l="1"/>
  <c r="I503" i="1"/>
  <c r="O503" i="1" s="1"/>
  <c r="Q503" i="1" s="1"/>
  <c r="B503" i="1" l="1"/>
  <c r="H505" i="1"/>
  <c r="I504" i="1"/>
  <c r="O504" i="1" s="1"/>
  <c r="Q504" i="1" s="1"/>
  <c r="B504" i="1" s="1"/>
  <c r="I505" i="1" l="1"/>
  <c r="O505" i="1" s="1"/>
  <c r="Q505" i="1" s="1"/>
  <c r="H506" i="1"/>
  <c r="B505" i="1" l="1"/>
  <c r="H507" i="1"/>
  <c r="I506" i="1"/>
  <c r="O506" i="1" s="1"/>
  <c r="Q506" i="1" s="1"/>
  <c r="B506" i="1" s="1"/>
  <c r="H508" i="1" l="1"/>
  <c r="I507" i="1"/>
  <c r="O507" i="1" s="1"/>
  <c r="Q507" i="1" s="1"/>
  <c r="B507" i="1" l="1"/>
  <c r="H509" i="1"/>
  <c r="I508" i="1"/>
  <c r="O508" i="1" s="1"/>
  <c r="Q508" i="1" s="1"/>
  <c r="B508" i="1" s="1"/>
  <c r="I509" i="1" l="1"/>
  <c r="O509" i="1" s="1"/>
  <c r="Q509" i="1" s="1"/>
  <c r="H510" i="1"/>
  <c r="B509" i="1" l="1"/>
  <c r="H511" i="1"/>
  <c r="I510" i="1"/>
  <c r="O510" i="1" s="1"/>
  <c r="Q510" i="1" s="1"/>
  <c r="B510" i="1" s="1"/>
  <c r="H512" i="1" l="1"/>
  <c r="I511" i="1"/>
  <c r="O511" i="1" s="1"/>
  <c r="Q511" i="1" s="1"/>
  <c r="B511" i="1" l="1"/>
  <c r="H513" i="1"/>
  <c r="I512" i="1"/>
  <c r="O512" i="1" s="1"/>
  <c r="Q512" i="1" s="1"/>
  <c r="B512" i="1" s="1"/>
  <c r="H514" i="1" l="1"/>
  <c r="I513" i="1"/>
  <c r="O513" i="1" s="1"/>
  <c r="Q513" i="1" s="1"/>
  <c r="B513" i="1" l="1"/>
  <c r="H515" i="1"/>
  <c r="I514" i="1"/>
  <c r="O514" i="1" s="1"/>
  <c r="Q514" i="1" s="1"/>
  <c r="B514" i="1" s="1"/>
  <c r="H516" i="1" l="1"/>
  <c r="I515" i="1"/>
  <c r="O515" i="1" s="1"/>
  <c r="Q515" i="1" s="1"/>
  <c r="B515" i="1" l="1"/>
  <c r="H517" i="1"/>
  <c r="I516" i="1"/>
  <c r="O516" i="1" s="1"/>
  <c r="Q516" i="1" s="1"/>
  <c r="B516" i="1" s="1"/>
  <c r="I517" i="1" l="1"/>
  <c r="O517" i="1" s="1"/>
  <c r="Q517" i="1" s="1"/>
  <c r="H518" i="1"/>
  <c r="B517" i="1" l="1"/>
  <c r="I518" i="1"/>
  <c r="O518" i="1" s="1"/>
  <c r="Q518" i="1" s="1"/>
  <c r="B518" i="1" s="1"/>
  <c r="H519" i="1"/>
  <c r="H520" i="1" l="1"/>
  <c r="I519" i="1"/>
  <c r="O519" i="1" s="1"/>
  <c r="Q519" i="1" s="1"/>
  <c r="B519" i="1" l="1"/>
  <c r="I520" i="1"/>
  <c r="O520" i="1" s="1"/>
  <c r="Q520" i="1" s="1"/>
  <c r="B520" i="1" s="1"/>
  <c r="H521" i="1"/>
  <c r="H522" i="1" l="1"/>
  <c r="I521" i="1"/>
  <c r="O521" i="1" s="1"/>
  <c r="Q521" i="1" s="1"/>
  <c r="B521" i="1" l="1"/>
  <c r="I522" i="1"/>
  <c r="O522" i="1" s="1"/>
  <c r="Q522" i="1" s="1"/>
  <c r="B522" i="1" s="1"/>
  <c r="H523" i="1"/>
  <c r="H524" i="1" l="1"/>
  <c r="I523" i="1"/>
  <c r="O523" i="1" s="1"/>
  <c r="Q523" i="1" s="1"/>
  <c r="B523" i="1" s="1"/>
  <c r="H525" i="1" l="1"/>
  <c r="I524" i="1"/>
  <c r="O524" i="1" s="1"/>
  <c r="Q524" i="1" s="1"/>
  <c r="B524" i="1" l="1"/>
  <c r="I525" i="1"/>
  <c r="O525" i="1" s="1"/>
  <c r="Q525" i="1" s="1"/>
  <c r="B525" i="1" s="1"/>
  <c r="H526" i="1"/>
  <c r="H527" i="1" l="1"/>
  <c r="I526" i="1"/>
  <c r="O526" i="1" s="1"/>
  <c r="Q526" i="1" s="1"/>
  <c r="B526" i="1" l="1"/>
  <c r="H528" i="1"/>
  <c r="I527" i="1"/>
  <c r="O527" i="1" s="1"/>
  <c r="Q527" i="1" s="1"/>
  <c r="B527" i="1" s="1"/>
  <c r="I528" i="1" l="1"/>
  <c r="O528" i="1" s="1"/>
  <c r="Q528" i="1" s="1"/>
  <c r="H529" i="1"/>
  <c r="B528" i="1" l="1"/>
  <c r="H530" i="1"/>
  <c r="I529" i="1"/>
  <c r="O529" i="1" s="1"/>
  <c r="Q529" i="1" s="1"/>
  <c r="B529" i="1" s="1"/>
  <c r="H531" i="1" l="1"/>
  <c r="I530" i="1"/>
  <c r="O530" i="1" s="1"/>
  <c r="Q530" i="1" s="1"/>
  <c r="B530" i="1" l="1"/>
  <c r="H532" i="1"/>
  <c r="I531" i="1"/>
  <c r="O531" i="1" s="1"/>
  <c r="Q531" i="1" s="1"/>
  <c r="B531" i="1" s="1"/>
  <c r="H533" i="1" l="1"/>
  <c r="I532" i="1"/>
  <c r="O532" i="1" s="1"/>
  <c r="Q532" i="1" s="1"/>
  <c r="B532" i="1" l="1"/>
  <c r="I533" i="1"/>
  <c r="O533" i="1" s="1"/>
  <c r="Q533" i="1" s="1"/>
  <c r="B533" i="1" s="1"/>
  <c r="H534" i="1"/>
  <c r="H535" i="1" l="1"/>
  <c r="I534" i="1"/>
  <c r="O534" i="1" s="1"/>
  <c r="Q534" i="1" s="1"/>
  <c r="B534" i="1" l="1"/>
  <c r="H536" i="1"/>
  <c r="I535" i="1"/>
  <c r="O535" i="1" s="1"/>
  <c r="Q535" i="1" s="1"/>
  <c r="B535" i="1" s="1"/>
  <c r="H537" i="1" l="1"/>
  <c r="I536" i="1"/>
  <c r="O536" i="1" s="1"/>
  <c r="Q536" i="1" s="1"/>
  <c r="B536" i="1" l="1"/>
  <c r="H538" i="1"/>
  <c r="I537" i="1"/>
  <c r="O537" i="1" s="1"/>
  <c r="Q537" i="1" s="1"/>
  <c r="B537" i="1" s="1"/>
  <c r="H539" i="1" l="1"/>
  <c r="I538" i="1"/>
  <c r="O538" i="1" s="1"/>
  <c r="Q538" i="1" s="1"/>
  <c r="B538" i="1" l="1"/>
  <c r="H540" i="1"/>
  <c r="I539" i="1"/>
  <c r="O539" i="1" s="1"/>
  <c r="Q539" i="1" s="1"/>
  <c r="B539" i="1" s="1"/>
  <c r="I540" i="1" l="1"/>
  <c r="O540" i="1" s="1"/>
  <c r="Q540" i="1" s="1"/>
  <c r="H541" i="1"/>
  <c r="B540" i="1" l="1"/>
  <c r="H542" i="1"/>
  <c r="I541" i="1"/>
  <c r="O541" i="1" s="1"/>
  <c r="Q541" i="1" s="1"/>
  <c r="B541" i="1" s="1"/>
  <c r="I542" i="1" l="1"/>
  <c r="O542" i="1" s="1"/>
  <c r="Q542" i="1" s="1"/>
  <c r="H543" i="1"/>
  <c r="B542" i="1" l="1"/>
  <c r="H544" i="1"/>
  <c r="I543" i="1"/>
  <c r="O543" i="1" s="1"/>
  <c r="Q543" i="1" s="1"/>
  <c r="B543" i="1" s="1"/>
  <c r="I544" i="1" l="1"/>
  <c r="O544" i="1" s="1"/>
  <c r="Q544" i="1" s="1"/>
  <c r="H545" i="1"/>
  <c r="B544" i="1" l="1"/>
  <c r="H546" i="1"/>
  <c r="I545" i="1"/>
  <c r="O545" i="1" s="1"/>
  <c r="Q545" i="1" s="1"/>
  <c r="B545" i="1" s="1"/>
  <c r="H547" i="1" l="1"/>
  <c r="I546" i="1"/>
  <c r="O546" i="1" s="1"/>
  <c r="Q546" i="1" s="1"/>
  <c r="B546" i="1" l="1"/>
  <c r="H548" i="1"/>
  <c r="I547" i="1"/>
  <c r="O547" i="1" s="1"/>
  <c r="Q547" i="1" s="1"/>
  <c r="B547" i="1" s="1"/>
  <c r="I548" i="1" l="1"/>
  <c r="O548" i="1" s="1"/>
  <c r="Q548" i="1" s="1"/>
  <c r="H549" i="1"/>
  <c r="B548" i="1" l="1"/>
  <c r="I549" i="1"/>
  <c r="O549" i="1" s="1"/>
  <c r="Q549" i="1" s="1"/>
  <c r="B549" i="1" s="1"/>
  <c r="H550" i="1"/>
  <c r="I550" i="1" l="1"/>
  <c r="O550" i="1" s="1"/>
  <c r="Q550" i="1" s="1"/>
  <c r="H551" i="1"/>
  <c r="B550" i="1" l="1"/>
  <c r="H552" i="1"/>
  <c r="I551" i="1"/>
  <c r="O551" i="1" s="1"/>
  <c r="Q551" i="1" s="1"/>
  <c r="B551" i="1" s="1"/>
  <c r="H553" i="1" l="1"/>
  <c r="I552" i="1"/>
  <c r="O552" i="1" s="1"/>
  <c r="Q552" i="1" s="1"/>
  <c r="B552" i="1" l="1"/>
  <c r="I553" i="1"/>
  <c r="O553" i="1" s="1"/>
  <c r="Q553" i="1" s="1"/>
  <c r="B553" i="1" s="1"/>
  <c r="H554" i="1"/>
  <c r="H555" i="1" l="1"/>
  <c r="I554" i="1"/>
  <c r="O554" i="1" s="1"/>
  <c r="Q554" i="1" s="1"/>
  <c r="B554" i="1" l="1"/>
  <c r="H556" i="1"/>
  <c r="I555" i="1"/>
  <c r="O555" i="1" s="1"/>
  <c r="Q555" i="1" s="1"/>
  <c r="B555" i="1" s="1"/>
  <c r="H557" i="1" l="1"/>
  <c r="I556" i="1"/>
  <c r="O556" i="1" s="1"/>
  <c r="Q556" i="1" s="1"/>
  <c r="B556" i="1" l="1"/>
  <c r="I557" i="1"/>
  <c r="O557" i="1" s="1"/>
  <c r="Q557" i="1" s="1"/>
  <c r="B557" i="1" s="1"/>
  <c r="H558" i="1"/>
  <c r="I558" i="1" l="1"/>
  <c r="O558" i="1" s="1"/>
  <c r="Q558" i="1" s="1"/>
  <c r="H559" i="1"/>
  <c r="B558" i="1" l="1"/>
  <c r="I559" i="1"/>
  <c r="O559" i="1" s="1"/>
  <c r="Q559" i="1" s="1"/>
  <c r="B559" i="1" s="1"/>
  <c r="H560" i="1"/>
  <c r="H561" i="1" l="1"/>
  <c r="I560" i="1"/>
  <c r="O560" i="1" s="1"/>
  <c r="Q560" i="1" s="1"/>
  <c r="B560" i="1" l="1"/>
  <c r="I561" i="1"/>
  <c r="O561" i="1" s="1"/>
  <c r="Q561" i="1" s="1"/>
  <c r="B561" i="1" s="1"/>
  <c r="H562" i="1"/>
  <c r="H563" i="1" l="1"/>
  <c r="I562" i="1"/>
  <c r="O562" i="1" s="1"/>
  <c r="Q562" i="1" s="1"/>
  <c r="B562" i="1" l="1"/>
  <c r="I563" i="1"/>
  <c r="O563" i="1" s="1"/>
  <c r="Q563" i="1" s="1"/>
  <c r="B563" i="1" s="1"/>
  <c r="H564" i="1"/>
  <c r="I564" i="1" l="1"/>
  <c r="O564" i="1" s="1"/>
  <c r="Q564" i="1" s="1"/>
  <c r="H565" i="1"/>
  <c r="B564" i="1" l="1"/>
  <c r="H566" i="1"/>
  <c r="I565" i="1"/>
  <c r="O565" i="1" s="1"/>
  <c r="Q565" i="1" s="1"/>
  <c r="B565" i="1" s="1"/>
  <c r="H567" i="1" l="1"/>
  <c r="I566" i="1"/>
  <c r="O566" i="1" s="1"/>
  <c r="Q566" i="1" s="1"/>
  <c r="B566" i="1" l="1"/>
  <c r="I567" i="1"/>
  <c r="O567" i="1" s="1"/>
  <c r="Q567" i="1" s="1"/>
  <c r="B567" i="1" s="1"/>
  <c r="H568" i="1"/>
  <c r="H569" i="1" l="1"/>
  <c r="I568" i="1"/>
  <c r="O568" i="1" s="1"/>
  <c r="Q568" i="1" s="1"/>
  <c r="B568" i="1" l="1"/>
  <c r="H570" i="1"/>
  <c r="I569" i="1"/>
  <c r="O569" i="1" s="1"/>
  <c r="Q569" i="1" s="1"/>
  <c r="B569" i="1" s="1"/>
  <c r="H571" i="1" l="1"/>
  <c r="I570" i="1"/>
  <c r="O570" i="1" s="1"/>
  <c r="Q570" i="1" s="1"/>
  <c r="B570" i="1" l="1"/>
  <c r="H572" i="1"/>
  <c r="I571" i="1"/>
  <c r="O571" i="1" s="1"/>
  <c r="Q571" i="1" s="1"/>
  <c r="B571" i="1" s="1"/>
  <c r="H573" i="1" l="1"/>
  <c r="I572" i="1"/>
  <c r="O572" i="1" s="1"/>
  <c r="Q572" i="1" s="1"/>
  <c r="B572" i="1" l="1"/>
  <c r="H574" i="1"/>
  <c r="I573" i="1"/>
  <c r="O573" i="1" s="1"/>
  <c r="Q573" i="1" s="1"/>
  <c r="B573" i="1" s="1"/>
  <c r="H575" i="1" l="1"/>
  <c r="I574" i="1"/>
  <c r="O574" i="1" s="1"/>
  <c r="Q574" i="1" s="1"/>
  <c r="B574" i="1" l="1"/>
  <c r="H576" i="1"/>
  <c r="I575" i="1"/>
  <c r="O575" i="1" s="1"/>
  <c r="Q575" i="1" s="1"/>
  <c r="B575" i="1" s="1"/>
  <c r="H577" i="1" l="1"/>
  <c r="I576" i="1"/>
  <c r="O576" i="1" s="1"/>
  <c r="Q576" i="1" s="1"/>
  <c r="B576" i="1" l="1"/>
  <c r="H578" i="1"/>
  <c r="I577" i="1"/>
  <c r="O577" i="1" s="1"/>
  <c r="Q577" i="1" s="1"/>
  <c r="B577" i="1" s="1"/>
  <c r="H579" i="1" l="1"/>
  <c r="I578" i="1"/>
  <c r="O578" i="1" s="1"/>
  <c r="Q578" i="1" s="1"/>
  <c r="B578" i="1" l="1"/>
  <c r="H580" i="1"/>
  <c r="I579" i="1"/>
  <c r="O579" i="1" s="1"/>
  <c r="Q579" i="1" s="1"/>
  <c r="B579" i="1" s="1"/>
  <c r="H581" i="1" l="1"/>
  <c r="I580" i="1"/>
  <c r="O580" i="1" s="1"/>
  <c r="Q580" i="1" s="1"/>
  <c r="B580" i="1" l="1"/>
  <c r="H582" i="1"/>
  <c r="I581" i="1"/>
  <c r="O581" i="1" s="1"/>
  <c r="Q581" i="1" s="1"/>
  <c r="B581" i="1" s="1"/>
  <c r="I582" i="1" l="1"/>
  <c r="O582" i="1" s="1"/>
  <c r="Q582" i="1" s="1"/>
  <c r="H583" i="1"/>
  <c r="B582" i="1" l="1"/>
  <c r="H584" i="1"/>
  <c r="I583" i="1"/>
  <c r="O583" i="1" s="1"/>
  <c r="Q583" i="1" s="1"/>
  <c r="B583" i="1" s="1"/>
  <c r="I584" i="1" l="1"/>
  <c r="O584" i="1" s="1"/>
  <c r="Q584" i="1" s="1"/>
  <c r="H585" i="1"/>
  <c r="B584" i="1" l="1"/>
  <c r="H586" i="1"/>
  <c r="I585" i="1"/>
  <c r="O585" i="1" s="1"/>
  <c r="Q585" i="1" s="1"/>
  <c r="B585" i="1" s="1"/>
  <c r="I586" i="1" l="1"/>
  <c r="O586" i="1" s="1"/>
  <c r="Q586" i="1" s="1"/>
  <c r="H587" i="1"/>
  <c r="B586" i="1" l="1"/>
  <c r="H588" i="1"/>
  <c r="I587" i="1"/>
  <c r="O587" i="1" s="1"/>
  <c r="Q587" i="1" s="1"/>
  <c r="B587" i="1" s="1"/>
  <c r="I588" i="1" l="1"/>
  <c r="O588" i="1" s="1"/>
  <c r="Q588" i="1" s="1"/>
  <c r="H589" i="1"/>
  <c r="B588" i="1" l="1"/>
  <c r="H590" i="1"/>
  <c r="I589" i="1"/>
  <c r="O589" i="1" s="1"/>
  <c r="Q589" i="1" s="1"/>
  <c r="B589" i="1" s="1"/>
  <c r="H591" i="1" l="1"/>
  <c r="I590" i="1"/>
  <c r="O590" i="1" s="1"/>
  <c r="Q590" i="1" s="1"/>
  <c r="B590" i="1" l="1"/>
  <c r="H592" i="1"/>
  <c r="I591" i="1"/>
  <c r="O591" i="1" s="1"/>
  <c r="Q591" i="1" s="1"/>
  <c r="B591" i="1" s="1"/>
  <c r="I592" i="1" l="1"/>
  <c r="O592" i="1" s="1"/>
  <c r="Q592" i="1" s="1"/>
  <c r="H593" i="1"/>
  <c r="B592" i="1" l="1"/>
  <c r="I593" i="1"/>
  <c r="O593" i="1" s="1"/>
  <c r="Q593" i="1" s="1"/>
  <c r="B593" i="1" s="1"/>
  <c r="H594" i="1"/>
  <c r="H595" i="1" l="1"/>
  <c r="I594" i="1"/>
  <c r="O594" i="1" s="1"/>
  <c r="Q594" i="1" s="1"/>
  <c r="B594" i="1" l="1"/>
  <c r="H596" i="1"/>
  <c r="I595" i="1"/>
  <c r="O595" i="1" s="1"/>
  <c r="Q595" i="1" s="1"/>
  <c r="B595" i="1" s="1"/>
  <c r="H597" i="1" l="1"/>
  <c r="I596" i="1"/>
  <c r="O596" i="1" s="1"/>
  <c r="Q596" i="1" s="1"/>
  <c r="B596" i="1" l="1"/>
  <c r="H598" i="1"/>
  <c r="I597" i="1"/>
  <c r="O597" i="1" s="1"/>
  <c r="Q597" i="1" s="1"/>
  <c r="B597" i="1" s="1"/>
  <c r="I598" i="1" l="1"/>
  <c r="O598" i="1" s="1"/>
  <c r="Q598" i="1" s="1"/>
  <c r="H599" i="1"/>
  <c r="B598" i="1" l="1"/>
  <c r="H600" i="1"/>
  <c r="I599" i="1"/>
  <c r="O599" i="1" s="1"/>
  <c r="Q599" i="1" s="1"/>
  <c r="B599" i="1" s="1"/>
  <c r="H601" i="1" l="1"/>
  <c r="I600" i="1"/>
  <c r="O600" i="1" s="1"/>
  <c r="Q600" i="1" s="1"/>
  <c r="B600" i="1" l="1"/>
  <c r="H602" i="1"/>
  <c r="I601" i="1"/>
  <c r="O601" i="1" s="1"/>
  <c r="Q601" i="1" s="1"/>
  <c r="B601" i="1" s="1"/>
  <c r="H603" i="1" l="1"/>
  <c r="I602" i="1"/>
  <c r="O602" i="1" s="1"/>
  <c r="Q602" i="1" s="1"/>
  <c r="B602" i="1" l="1"/>
  <c r="H604" i="1"/>
  <c r="I603" i="1"/>
  <c r="O603" i="1" s="1"/>
  <c r="Q603" i="1" s="1"/>
  <c r="B603" i="1" s="1"/>
  <c r="I604" i="1" l="1"/>
  <c r="O604" i="1" s="1"/>
  <c r="Q604" i="1" s="1"/>
  <c r="H605" i="1"/>
  <c r="B604" i="1" l="1"/>
  <c r="I605" i="1"/>
  <c r="O605" i="1" s="1"/>
  <c r="Q605" i="1" s="1"/>
  <c r="B605" i="1" s="1"/>
  <c r="H606" i="1"/>
  <c r="H607" i="1" l="1"/>
  <c r="I606" i="1"/>
  <c r="O606" i="1" s="1"/>
  <c r="Q606" i="1" s="1"/>
  <c r="B606" i="1" l="1"/>
  <c r="I607" i="1"/>
  <c r="O607" i="1" s="1"/>
  <c r="Q607" i="1" s="1"/>
  <c r="B607" i="1" s="1"/>
  <c r="H608" i="1"/>
  <c r="H609" i="1" l="1"/>
  <c r="I608" i="1"/>
  <c r="O608" i="1" s="1"/>
  <c r="Q608" i="1" s="1"/>
  <c r="B608" i="1" l="1"/>
  <c r="H610" i="1"/>
  <c r="I609" i="1"/>
  <c r="O609" i="1" s="1"/>
  <c r="Q609" i="1" s="1"/>
  <c r="B609" i="1" s="1"/>
  <c r="H611" i="1" l="1"/>
  <c r="I610" i="1"/>
  <c r="O610" i="1" s="1"/>
  <c r="Q610" i="1" s="1"/>
  <c r="B610" i="1" l="1"/>
  <c r="H612" i="1"/>
  <c r="I611" i="1"/>
  <c r="O611" i="1" s="1"/>
  <c r="Q611" i="1" s="1"/>
  <c r="B611" i="1" s="1"/>
  <c r="I612" i="1" l="1"/>
  <c r="O612" i="1" s="1"/>
  <c r="Q612" i="1" s="1"/>
  <c r="H613" i="1"/>
  <c r="B612" i="1" l="1"/>
  <c r="H614" i="1"/>
  <c r="I613" i="1"/>
  <c r="O613" i="1" s="1"/>
  <c r="Q613" i="1" s="1"/>
  <c r="B613" i="1" s="1"/>
  <c r="H615" i="1" l="1"/>
  <c r="I614" i="1"/>
  <c r="O614" i="1" s="1"/>
  <c r="Q614" i="1" s="1"/>
  <c r="B614" i="1" l="1"/>
  <c r="H616" i="1"/>
  <c r="I615" i="1"/>
  <c r="O615" i="1" s="1"/>
  <c r="Q615" i="1" s="1"/>
  <c r="B615" i="1" s="1"/>
  <c r="I616" i="1" l="1"/>
  <c r="O616" i="1" s="1"/>
  <c r="Q616" i="1" s="1"/>
  <c r="H617" i="1"/>
  <c r="B616" i="1" l="1"/>
  <c r="H618" i="1"/>
  <c r="I617" i="1"/>
  <c r="O617" i="1" s="1"/>
  <c r="Q617" i="1" s="1"/>
  <c r="B617" i="1" s="1"/>
  <c r="H619" i="1" l="1"/>
  <c r="I618" i="1"/>
  <c r="O618" i="1" s="1"/>
  <c r="Q618" i="1" s="1"/>
  <c r="B618" i="1" l="1"/>
  <c r="H620" i="1"/>
  <c r="I619" i="1"/>
  <c r="O619" i="1" s="1"/>
  <c r="Q619" i="1" s="1"/>
  <c r="B619" i="1" s="1"/>
  <c r="H621" i="1" l="1"/>
  <c r="I620" i="1"/>
  <c r="O620" i="1" s="1"/>
  <c r="Q620" i="1" s="1"/>
  <c r="B620" i="1" l="1"/>
  <c r="H622" i="1"/>
  <c r="I621" i="1"/>
  <c r="O621" i="1" s="1"/>
  <c r="Q621" i="1" s="1"/>
  <c r="B621" i="1" s="1"/>
  <c r="H623" i="1" l="1"/>
  <c r="I622" i="1"/>
  <c r="O622" i="1" s="1"/>
  <c r="Q622" i="1" s="1"/>
  <c r="B622" i="1" l="1"/>
  <c r="I623" i="1"/>
  <c r="O623" i="1" s="1"/>
  <c r="Q623" i="1" s="1"/>
  <c r="B623" i="1" s="1"/>
  <c r="H624" i="1"/>
  <c r="I624" i="1" l="1"/>
  <c r="O624" i="1" s="1"/>
  <c r="Q624" i="1" s="1"/>
  <c r="H625" i="1"/>
  <c r="B624" i="1" l="1"/>
  <c r="H626" i="1"/>
  <c r="I625" i="1"/>
  <c r="O625" i="1" s="1"/>
  <c r="Q625" i="1" s="1"/>
  <c r="B625" i="1" s="1"/>
  <c r="I626" i="1" l="1"/>
  <c r="O626" i="1" s="1"/>
  <c r="Q626" i="1" s="1"/>
  <c r="H627" i="1"/>
  <c r="B626" i="1" l="1"/>
  <c r="H628" i="1"/>
  <c r="I627" i="1"/>
  <c r="O627" i="1" s="1"/>
  <c r="Q627" i="1" s="1"/>
  <c r="B627" i="1" s="1"/>
  <c r="I628" i="1" l="1"/>
  <c r="O628" i="1" s="1"/>
  <c r="Q628" i="1" s="1"/>
  <c r="H629" i="1"/>
  <c r="B628" i="1" l="1"/>
  <c r="I629" i="1"/>
  <c r="O629" i="1" s="1"/>
  <c r="Q629" i="1" s="1"/>
  <c r="B629" i="1" s="1"/>
  <c r="H630" i="1"/>
  <c r="I630" i="1" l="1"/>
  <c r="O630" i="1" s="1"/>
  <c r="Q630" i="1" s="1"/>
  <c r="H631" i="1"/>
  <c r="B630" i="1" l="1"/>
  <c r="I631" i="1"/>
  <c r="O631" i="1" s="1"/>
  <c r="Q631" i="1" s="1"/>
  <c r="B631" i="1" s="1"/>
  <c r="H632" i="1"/>
  <c r="I632" i="1" l="1"/>
  <c r="O632" i="1" s="1"/>
  <c r="Q632" i="1" s="1"/>
  <c r="H633" i="1"/>
  <c r="B632" i="1" l="1"/>
  <c r="H634" i="1"/>
  <c r="I633" i="1"/>
  <c r="O633" i="1" s="1"/>
  <c r="Q633" i="1" s="1"/>
  <c r="B633" i="1" s="1"/>
  <c r="H635" i="1" l="1"/>
  <c r="I634" i="1"/>
  <c r="O634" i="1" s="1"/>
  <c r="Q634" i="1" s="1"/>
  <c r="B634" i="1" l="1"/>
  <c r="H636" i="1"/>
  <c r="I635" i="1"/>
  <c r="O635" i="1" s="1"/>
  <c r="Q635" i="1" s="1"/>
  <c r="B635" i="1" s="1"/>
  <c r="I636" i="1" l="1"/>
  <c r="O636" i="1" s="1"/>
  <c r="Q636" i="1" s="1"/>
  <c r="H637" i="1"/>
  <c r="B636" i="1" l="1"/>
  <c r="I637" i="1"/>
  <c r="O637" i="1" s="1"/>
  <c r="Q637" i="1" s="1"/>
  <c r="B637" i="1" s="1"/>
  <c r="H638" i="1"/>
  <c r="H639" i="1" l="1"/>
  <c r="I638" i="1"/>
  <c r="O638" i="1" s="1"/>
  <c r="Q638" i="1" s="1"/>
  <c r="B638" i="1" l="1"/>
  <c r="I639" i="1"/>
  <c r="O639" i="1" s="1"/>
  <c r="Q639" i="1" s="1"/>
  <c r="B639" i="1" s="1"/>
  <c r="H640" i="1"/>
  <c r="H641" i="1" l="1"/>
  <c r="I640" i="1"/>
  <c r="O640" i="1" s="1"/>
  <c r="Q640" i="1" s="1"/>
  <c r="B640" i="1" l="1"/>
  <c r="H642" i="1"/>
  <c r="I641" i="1"/>
  <c r="O641" i="1" s="1"/>
  <c r="Q641" i="1" s="1"/>
  <c r="B641" i="1" s="1"/>
  <c r="H643" i="1" l="1"/>
  <c r="I642" i="1"/>
  <c r="O642" i="1" s="1"/>
  <c r="Q642" i="1" s="1"/>
  <c r="B642" i="1" l="1"/>
  <c r="H644" i="1"/>
  <c r="I643" i="1"/>
  <c r="O643" i="1" s="1"/>
  <c r="Q643" i="1" s="1"/>
  <c r="B643" i="1" s="1"/>
  <c r="I644" i="1" l="1"/>
  <c r="O644" i="1" s="1"/>
  <c r="Q644" i="1" s="1"/>
  <c r="H645" i="1"/>
  <c r="B644" i="1" l="1"/>
  <c r="I645" i="1"/>
  <c r="O645" i="1" s="1"/>
  <c r="Q645" i="1" s="1"/>
  <c r="B645" i="1" s="1"/>
  <c r="H646" i="1"/>
  <c r="I646" i="1" l="1"/>
  <c r="O646" i="1" s="1"/>
  <c r="Q646" i="1" s="1"/>
  <c r="H647" i="1"/>
  <c r="B646" i="1" l="1"/>
  <c r="I647" i="1"/>
  <c r="O647" i="1" s="1"/>
  <c r="Q647" i="1" s="1"/>
  <c r="B647" i="1" s="1"/>
  <c r="H648" i="1"/>
  <c r="H649" i="1" l="1"/>
  <c r="I648" i="1"/>
  <c r="O648" i="1" s="1"/>
  <c r="Q648" i="1" s="1"/>
  <c r="B648" i="1" l="1"/>
  <c r="H650" i="1"/>
  <c r="I649" i="1"/>
  <c r="O649" i="1" s="1"/>
  <c r="Q649" i="1" s="1"/>
  <c r="B649" i="1" s="1"/>
  <c r="I650" i="1" l="1"/>
  <c r="O650" i="1" s="1"/>
  <c r="Q650" i="1" s="1"/>
  <c r="H651" i="1"/>
  <c r="B650" i="1" l="1"/>
  <c r="H652" i="1"/>
  <c r="I651" i="1"/>
  <c r="O651" i="1" s="1"/>
  <c r="Q651" i="1" s="1"/>
  <c r="B651" i="1" s="1"/>
  <c r="H653" i="1" l="1"/>
  <c r="I652" i="1"/>
  <c r="O652" i="1" s="1"/>
  <c r="Q652" i="1" s="1"/>
  <c r="B652" i="1" l="1"/>
  <c r="H654" i="1"/>
  <c r="I653" i="1"/>
  <c r="O653" i="1" s="1"/>
  <c r="Q653" i="1" s="1"/>
  <c r="B653" i="1" s="1"/>
  <c r="I654" i="1" l="1"/>
  <c r="O654" i="1" s="1"/>
  <c r="Q654" i="1" s="1"/>
  <c r="H655" i="1"/>
  <c r="B654" i="1" l="1"/>
  <c r="H656" i="1"/>
  <c r="I655" i="1"/>
  <c r="O655" i="1" s="1"/>
  <c r="Q655" i="1" s="1"/>
  <c r="B655" i="1" s="1"/>
  <c r="I656" i="1" l="1"/>
  <c r="O656" i="1" s="1"/>
  <c r="Q656" i="1" s="1"/>
  <c r="H657" i="1"/>
  <c r="B656" i="1" l="1"/>
  <c r="H658" i="1"/>
  <c r="I657" i="1"/>
  <c r="O657" i="1" s="1"/>
  <c r="Q657" i="1" s="1"/>
  <c r="B657" i="1" s="1"/>
  <c r="H659" i="1" l="1"/>
  <c r="I658" i="1"/>
  <c r="O658" i="1" s="1"/>
  <c r="Q658" i="1" s="1"/>
  <c r="B658" i="1" l="1"/>
  <c r="I659" i="1"/>
  <c r="O659" i="1" s="1"/>
  <c r="Q659" i="1" s="1"/>
  <c r="B659" i="1" s="1"/>
  <c r="H660" i="1"/>
  <c r="H661" i="1" l="1"/>
  <c r="I660" i="1"/>
  <c r="O660" i="1" s="1"/>
  <c r="Q660" i="1" s="1"/>
  <c r="B660" i="1" l="1"/>
  <c r="H662" i="1"/>
  <c r="I661" i="1"/>
  <c r="O661" i="1" s="1"/>
  <c r="Q661" i="1" s="1"/>
  <c r="B661" i="1" s="1"/>
  <c r="H663" i="1" l="1"/>
  <c r="I662" i="1"/>
  <c r="O662" i="1" s="1"/>
  <c r="Q662" i="1" s="1"/>
  <c r="B662" i="1" l="1"/>
  <c r="H664" i="1"/>
  <c r="I663" i="1"/>
  <c r="O663" i="1" s="1"/>
  <c r="Q663" i="1" s="1"/>
  <c r="B663" i="1" s="1"/>
  <c r="H665" i="1" l="1"/>
  <c r="I664" i="1"/>
  <c r="O664" i="1" s="1"/>
  <c r="Q664" i="1" s="1"/>
  <c r="B664" i="1" l="1"/>
  <c r="H666" i="1"/>
  <c r="I665" i="1"/>
  <c r="O665" i="1" s="1"/>
  <c r="Q665" i="1" s="1"/>
  <c r="B665" i="1" s="1"/>
  <c r="I666" i="1" l="1"/>
  <c r="O666" i="1" s="1"/>
  <c r="Q666" i="1" s="1"/>
  <c r="H667" i="1"/>
  <c r="B666" i="1" l="1"/>
  <c r="H668" i="1"/>
  <c r="I667" i="1"/>
  <c r="O667" i="1" s="1"/>
  <c r="Q667" i="1" s="1"/>
  <c r="B667" i="1" s="1"/>
  <c r="I668" i="1" l="1"/>
  <c r="O668" i="1" s="1"/>
  <c r="Q668" i="1" s="1"/>
  <c r="H669" i="1"/>
  <c r="B668" i="1" l="1"/>
  <c r="H670" i="1"/>
  <c r="I669" i="1"/>
  <c r="O669" i="1" s="1"/>
  <c r="Q669" i="1" s="1"/>
  <c r="B669" i="1" s="1"/>
  <c r="H671" i="1" l="1"/>
  <c r="I670" i="1"/>
  <c r="O670" i="1" s="1"/>
  <c r="Q670" i="1" s="1"/>
  <c r="B670" i="1" l="1"/>
  <c r="H672" i="1"/>
  <c r="I671" i="1"/>
  <c r="O671" i="1" s="1"/>
  <c r="Q671" i="1" s="1"/>
  <c r="B671" i="1" s="1"/>
  <c r="I672" i="1" l="1"/>
  <c r="O672" i="1" s="1"/>
  <c r="Q672" i="1" s="1"/>
  <c r="H673" i="1"/>
  <c r="B672" i="1" l="1"/>
  <c r="H674" i="1"/>
  <c r="I673" i="1"/>
  <c r="O673" i="1" s="1"/>
  <c r="Q673" i="1" s="1"/>
  <c r="B673" i="1" s="1"/>
  <c r="H675" i="1" l="1"/>
  <c r="H676" i="1" s="1"/>
  <c r="I676" i="1" s="1"/>
  <c r="O676" i="1" s="1"/>
  <c r="Q676" i="1" s="1"/>
  <c r="B676" i="1" s="1"/>
  <c r="I674" i="1"/>
  <c r="O674" i="1" s="1"/>
  <c r="Q674" i="1" s="1"/>
  <c r="B674" i="1" l="1"/>
  <c r="I675" i="1"/>
  <c r="O675" i="1" s="1"/>
  <c r="Q675" i="1" s="1"/>
  <c r="B675" i="1" s="1"/>
  <c r="H677" i="1" l="1"/>
  <c r="I677" i="1" l="1"/>
  <c r="O677" i="1" s="1"/>
  <c r="Q677" i="1" s="1"/>
  <c r="B677" i="1" s="1"/>
  <c r="H678" i="1"/>
  <c r="H679" i="1" l="1"/>
  <c r="I678" i="1"/>
  <c r="O678" i="1" s="1"/>
  <c r="Q678" i="1" s="1"/>
  <c r="B678" i="1" l="1"/>
  <c r="H680" i="1"/>
  <c r="I679" i="1"/>
  <c r="O679" i="1" s="1"/>
  <c r="Q679" i="1" s="1"/>
  <c r="B679" i="1" s="1"/>
  <c r="H681" i="1" l="1"/>
  <c r="I680" i="1"/>
  <c r="O680" i="1" s="1"/>
  <c r="Q680" i="1" s="1"/>
  <c r="B680" i="1" l="1"/>
  <c r="H682" i="1"/>
  <c r="I681" i="1"/>
  <c r="O681" i="1" s="1"/>
  <c r="Q681" i="1" s="1"/>
  <c r="B681" i="1" s="1"/>
  <c r="I682" i="1" l="1"/>
  <c r="O682" i="1" s="1"/>
  <c r="Q682" i="1" s="1"/>
  <c r="H683" i="1"/>
  <c r="B682" i="1" l="1"/>
  <c r="H684" i="1"/>
  <c r="I683" i="1"/>
  <c r="O683" i="1" s="1"/>
  <c r="Q683" i="1" s="1"/>
  <c r="B683" i="1" s="1"/>
  <c r="H685" i="1" l="1"/>
  <c r="I684" i="1"/>
  <c r="O684" i="1" s="1"/>
  <c r="Q684" i="1" s="1"/>
  <c r="B684" i="1" l="1"/>
  <c r="I685" i="1"/>
  <c r="O685" i="1" s="1"/>
  <c r="Q685" i="1" s="1"/>
  <c r="B685" i="1" s="1"/>
  <c r="H686" i="1"/>
  <c r="H687" i="1" l="1"/>
  <c r="I686" i="1"/>
  <c r="O686" i="1" s="1"/>
  <c r="Q686" i="1" s="1"/>
  <c r="B686" i="1" l="1"/>
  <c r="I687" i="1"/>
  <c r="O687" i="1" s="1"/>
  <c r="Q687" i="1" s="1"/>
  <c r="B687" i="1" s="1"/>
  <c r="H688" i="1"/>
  <c r="H689" i="1" l="1"/>
  <c r="I688" i="1"/>
  <c r="O688" i="1" s="1"/>
  <c r="Q688" i="1" s="1"/>
  <c r="B688" i="1" l="1"/>
  <c r="I689" i="1"/>
  <c r="O689" i="1" s="1"/>
  <c r="Q689" i="1" s="1"/>
  <c r="B689" i="1" s="1"/>
  <c r="H690" i="1"/>
  <c r="H691" i="1" l="1"/>
  <c r="I690" i="1"/>
  <c r="O690" i="1" s="1"/>
  <c r="Q690" i="1" s="1"/>
  <c r="B690" i="1" l="1"/>
  <c r="H692" i="1"/>
  <c r="I691" i="1"/>
  <c r="O691" i="1" s="1"/>
  <c r="Q691" i="1" s="1"/>
  <c r="B691" i="1" s="1"/>
  <c r="H693" i="1" l="1"/>
  <c r="I692" i="1"/>
  <c r="O692" i="1" s="1"/>
  <c r="Q692" i="1" s="1"/>
  <c r="B692" i="1" l="1"/>
  <c r="H694" i="1"/>
  <c r="I693" i="1"/>
  <c r="O693" i="1" s="1"/>
  <c r="Q693" i="1" s="1"/>
  <c r="B693" i="1" s="1"/>
  <c r="H695" i="1" l="1"/>
  <c r="I694" i="1"/>
  <c r="O694" i="1" s="1"/>
  <c r="Q694" i="1" s="1"/>
  <c r="B694" i="1" l="1"/>
  <c r="H696" i="1"/>
  <c r="I695" i="1"/>
  <c r="O695" i="1" s="1"/>
  <c r="Q695" i="1" s="1"/>
  <c r="B695" i="1" s="1"/>
  <c r="I696" i="1" l="1"/>
  <c r="O696" i="1" s="1"/>
  <c r="Q696" i="1" s="1"/>
  <c r="H697" i="1"/>
  <c r="B696" i="1" l="1"/>
  <c r="H698" i="1"/>
  <c r="I697" i="1"/>
  <c r="O697" i="1" s="1"/>
  <c r="Q697" i="1" s="1"/>
  <c r="B697" i="1" s="1"/>
  <c r="H699" i="1" l="1"/>
  <c r="I698" i="1"/>
  <c r="O698" i="1" s="1"/>
  <c r="Q698" i="1" s="1"/>
  <c r="B698" i="1" l="1"/>
  <c r="H700" i="1"/>
  <c r="I699" i="1"/>
  <c r="O699" i="1" s="1"/>
  <c r="Q699" i="1" s="1"/>
  <c r="B699" i="1" s="1"/>
  <c r="H701" i="1" l="1"/>
  <c r="I700" i="1"/>
  <c r="O700" i="1" s="1"/>
  <c r="Q700" i="1" s="1"/>
  <c r="B700" i="1" l="1"/>
  <c r="H702" i="1"/>
  <c r="I701" i="1"/>
  <c r="O701" i="1" s="1"/>
  <c r="Q701" i="1" s="1"/>
  <c r="B701" i="1" s="1"/>
  <c r="H703" i="1" l="1"/>
  <c r="I702" i="1"/>
  <c r="O702" i="1" s="1"/>
  <c r="Q702" i="1" s="1"/>
  <c r="B702" i="1" l="1"/>
  <c r="H704" i="1"/>
  <c r="I703" i="1"/>
  <c r="O703" i="1" s="1"/>
  <c r="Q703" i="1" s="1"/>
  <c r="B703" i="1" s="1"/>
  <c r="H705" i="1" l="1"/>
  <c r="I704" i="1"/>
  <c r="O704" i="1" s="1"/>
  <c r="Q704" i="1" s="1"/>
  <c r="B704" i="1" l="1"/>
  <c r="H706" i="1"/>
  <c r="I705" i="1"/>
  <c r="O705" i="1" s="1"/>
  <c r="Q705" i="1" s="1"/>
  <c r="B705" i="1" s="1"/>
  <c r="H707" i="1" l="1"/>
  <c r="I706" i="1"/>
  <c r="O706" i="1" s="1"/>
  <c r="Q706" i="1" s="1"/>
  <c r="B706" i="1" l="1"/>
  <c r="H708" i="1"/>
  <c r="I707" i="1"/>
  <c r="O707" i="1" s="1"/>
  <c r="Q707" i="1" s="1"/>
  <c r="B707" i="1" s="1"/>
  <c r="H709" i="1" l="1"/>
  <c r="I708" i="1"/>
  <c r="O708" i="1" s="1"/>
  <c r="Q708" i="1" s="1"/>
  <c r="B708" i="1" l="1"/>
  <c r="I709" i="1"/>
  <c r="O709" i="1" s="1"/>
  <c r="Q709" i="1" s="1"/>
  <c r="B709" i="1" s="1"/>
  <c r="H710" i="1"/>
  <c r="I710" i="1" l="1"/>
  <c r="O710" i="1" s="1"/>
  <c r="Q710" i="1" s="1"/>
  <c r="H711" i="1"/>
  <c r="B710" i="1" l="1"/>
  <c r="I711" i="1"/>
  <c r="O711" i="1" s="1"/>
  <c r="Q711" i="1" s="1"/>
  <c r="B711" i="1" s="1"/>
  <c r="H712" i="1"/>
  <c r="I712" i="1" l="1"/>
  <c r="O712" i="1" s="1"/>
  <c r="Q712" i="1" s="1"/>
  <c r="H713" i="1"/>
  <c r="B712" i="1" l="1"/>
  <c r="H714" i="1"/>
  <c r="I713" i="1"/>
  <c r="O713" i="1" s="1"/>
  <c r="Q713" i="1" s="1"/>
  <c r="B713" i="1" s="1"/>
  <c r="I714" i="1" l="1"/>
  <c r="O714" i="1" s="1"/>
  <c r="Q714" i="1" s="1"/>
  <c r="H715" i="1"/>
  <c r="B714" i="1" l="1"/>
  <c r="I715" i="1"/>
  <c r="O715" i="1" s="1"/>
  <c r="Q715" i="1" s="1"/>
  <c r="B715" i="1" s="1"/>
  <c r="H716" i="1"/>
  <c r="I716" i="1" l="1"/>
  <c r="O716" i="1" s="1"/>
  <c r="Q716" i="1" s="1"/>
  <c r="H717" i="1"/>
  <c r="B716" i="1" l="1"/>
  <c r="I717" i="1"/>
  <c r="O717" i="1" s="1"/>
  <c r="Q717" i="1" s="1"/>
  <c r="B717" i="1" s="1"/>
  <c r="H718" i="1"/>
  <c r="H719" i="1" l="1"/>
  <c r="I718" i="1"/>
  <c r="O718" i="1" s="1"/>
  <c r="Q718" i="1" s="1"/>
  <c r="B718" i="1" l="1"/>
  <c r="I719" i="1"/>
  <c r="O719" i="1" s="1"/>
  <c r="Q719" i="1" s="1"/>
  <c r="B719" i="1" s="1"/>
  <c r="H720" i="1"/>
  <c r="I720" i="1" l="1"/>
  <c r="O720" i="1" s="1"/>
  <c r="Q720" i="1" s="1"/>
  <c r="H721" i="1"/>
  <c r="B720" i="1" l="1"/>
  <c r="H722" i="1"/>
  <c r="I721" i="1"/>
  <c r="O721" i="1" s="1"/>
  <c r="Q721" i="1" s="1"/>
  <c r="B721" i="1" s="1"/>
  <c r="H723" i="1" l="1"/>
  <c r="I722" i="1"/>
  <c r="O722" i="1" s="1"/>
  <c r="Q722" i="1" s="1"/>
  <c r="B722" i="1" l="1"/>
  <c r="H724" i="1"/>
  <c r="I723" i="1"/>
  <c r="O723" i="1" s="1"/>
  <c r="Q723" i="1" s="1"/>
  <c r="B723" i="1" s="1"/>
  <c r="I724" i="1" l="1"/>
  <c r="O724" i="1" s="1"/>
  <c r="Q724" i="1" s="1"/>
  <c r="H725" i="1"/>
  <c r="B724" i="1" l="1"/>
  <c r="H726" i="1"/>
  <c r="I725" i="1"/>
  <c r="O725" i="1" s="1"/>
  <c r="Q725" i="1" s="1"/>
  <c r="B725" i="1" s="1"/>
  <c r="I726" i="1" l="1"/>
  <c r="O726" i="1" s="1"/>
  <c r="Q726" i="1" s="1"/>
  <c r="H727" i="1"/>
  <c r="B726" i="1" l="1"/>
  <c r="H728" i="1"/>
  <c r="I727" i="1"/>
  <c r="O727" i="1" s="1"/>
  <c r="Q727" i="1" s="1"/>
  <c r="B727" i="1" s="1"/>
  <c r="H729" i="1" l="1"/>
  <c r="I728" i="1"/>
  <c r="O728" i="1" s="1"/>
  <c r="Q728" i="1" s="1"/>
  <c r="B728" i="1" l="1"/>
  <c r="I729" i="1"/>
  <c r="O729" i="1" s="1"/>
  <c r="Q729" i="1" s="1"/>
  <c r="B729" i="1" s="1"/>
  <c r="H730" i="1"/>
  <c r="I730" i="1" l="1"/>
  <c r="O730" i="1" s="1"/>
  <c r="Q730" i="1" s="1"/>
  <c r="H731" i="1"/>
  <c r="B730" i="1" l="1"/>
  <c r="H732" i="1"/>
  <c r="I731" i="1"/>
  <c r="O731" i="1" s="1"/>
  <c r="Q731" i="1" s="1"/>
  <c r="B731" i="1" s="1"/>
  <c r="I732" i="1" l="1"/>
  <c r="O732" i="1" s="1"/>
  <c r="Q732" i="1" s="1"/>
  <c r="H733" i="1"/>
  <c r="B732" i="1" l="1"/>
  <c r="H734" i="1"/>
  <c r="I733" i="1"/>
  <c r="O733" i="1" s="1"/>
  <c r="Q733" i="1" s="1"/>
  <c r="B733" i="1" s="1"/>
  <c r="H735" i="1" l="1"/>
  <c r="I734" i="1"/>
  <c r="O734" i="1" s="1"/>
  <c r="Q734" i="1" s="1"/>
  <c r="B734" i="1" l="1"/>
  <c r="I735" i="1"/>
  <c r="O735" i="1" s="1"/>
  <c r="Q735" i="1" s="1"/>
  <c r="B735" i="1" s="1"/>
  <c r="H736" i="1"/>
  <c r="H737" i="1" l="1"/>
  <c r="I736" i="1"/>
  <c r="O736" i="1" s="1"/>
  <c r="Q736" i="1" s="1"/>
  <c r="B736" i="1" l="1"/>
  <c r="I737" i="1"/>
  <c r="O737" i="1" s="1"/>
  <c r="Q737" i="1" s="1"/>
  <c r="B737" i="1" s="1"/>
  <c r="H738" i="1"/>
  <c r="I738" i="1" l="1"/>
  <c r="O738" i="1" s="1"/>
  <c r="Q738" i="1" s="1"/>
  <c r="H739" i="1"/>
  <c r="B738" i="1" l="1"/>
  <c r="I739" i="1"/>
  <c r="O739" i="1" s="1"/>
  <c r="Q739" i="1" s="1"/>
  <c r="B739" i="1" s="1"/>
  <c r="H740" i="1"/>
  <c r="H741" i="1" l="1"/>
  <c r="I740" i="1"/>
  <c r="O740" i="1" s="1"/>
  <c r="Q740" i="1" s="1"/>
  <c r="B740" i="1" l="1"/>
  <c r="I741" i="1"/>
  <c r="O741" i="1" s="1"/>
  <c r="Q741" i="1" s="1"/>
  <c r="B741" i="1" s="1"/>
  <c r="H742" i="1"/>
  <c r="H743" i="1" l="1"/>
  <c r="I742" i="1"/>
  <c r="O742" i="1" s="1"/>
  <c r="Q742" i="1" s="1"/>
  <c r="B742" i="1" l="1"/>
  <c r="I743" i="1"/>
  <c r="O743" i="1" s="1"/>
  <c r="Q743" i="1" s="1"/>
  <c r="B743" i="1" s="1"/>
  <c r="H744" i="1"/>
  <c r="H745" i="1" l="1"/>
  <c r="I744" i="1"/>
  <c r="O744" i="1" s="1"/>
  <c r="Q744" i="1" s="1"/>
  <c r="B744" i="1" l="1"/>
  <c r="H746" i="1"/>
  <c r="I745" i="1"/>
  <c r="O745" i="1" s="1"/>
  <c r="Q745" i="1" s="1"/>
  <c r="B745" i="1" l="1"/>
  <c r="I746" i="1"/>
  <c r="O746" i="1" s="1"/>
  <c r="Q746" i="1" s="1"/>
  <c r="H747" i="1"/>
  <c r="B746" i="1" l="1"/>
  <c r="H748" i="1"/>
  <c r="I747" i="1"/>
  <c r="O747" i="1" s="1"/>
  <c r="Q747" i="1" s="1"/>
  <c r="B747" i="1" s="1"/>
  <c r="I748" i="1" l="1"/>
  <c r="O748" i="1" s="1"/>
  <c r="Q748" i="1" s="1"/>
  <c r="H749" i="1"/>
  <c r="B748" i="1" l="1"/>
  <c r="H750" i="1"/>
  <c r="I749" i="1"/>
  <c r="O749" i="1" s="1"/>
  <c r="Q749" i="1" s="1"/>
  <c r="B749" i="1" s="1"/>
  <c r="I750" i="1" l="1"/>
  <c r="O750" i="1" s="1"/>
  <c r="Q750" i="1" s="1"/>
  <c r="H751" i="1"/>
  <c r="B750" i="1" l="1"/>
  <c r="I751" i="1"/>
  <c r="O751" i="1" s="1"/>
  <c r="Q751" i="1" s="1"/>
  <c r="B751" i="1" s="1"/>
  <c r="H752" i="1"/>
  <c r="H753" i="1" l="1"/>
  <c r="I752" i="1"/>
  <c r="O752" i="1" s="1"/>
  <c r="Q752" i="1" s="1"/>
  <c r="B752" i="1" l="1"/>
  <c r="H754" i="1"/>
  <c r="I753" i="1"/>
  <c r="O753" i="1" s="1"/>
  <c r="Q753" i="1" s="1"/>
  <c r="B753" i="1" s="1"/>
  <c r="H755" i="1" l="1"/>
  <c r="I754" i="1"/>
  <c r="O754" i="1" s="1"/>
  <c r="Q754" i="1" s="1"/>
  <c r="B754" i="1" l="1"/>
  <c r="H756" i="1"/>
  <c r="I755" i="1"/>
  <c r="O755" i="1" s="1"/>
  <c r="Q755" i="1" s="1"/>
  <c r="B755" i="1" s="1"/>
  <c r="H757" i="1" l="1"/>
  <c r="I756" i="1"/>
  <c r="O756" i="1" s="1"/>
  <c r="Q756" i="1" s="1"/>
  <c r="B756" i="1" l="1"/>
  <c r="I757" i="1"/>
  <c r="O757" i="1" s="1"/>
  <c r="Q757" i="1" s="1"/>
  <c r="B757" i="1" s="1"/>
  <c r="H758" i="1"/>
  <c r="H759" i="1" l="1"/>
  <c r="I758" i="1"/>
  <c r="O758" i="1" s="1"/>
  <c r="Q758" i="1" s="1"/>
  <c r="B758" i="1" l="1"/>
  <c r="I759" i="1"/>
  <c r="O759" i="1" s="1"/>
  <c r="Q759" i="1" s="1"/>
  <c r="B759" i="1" s="1"/>
  <c r="H760" i="1"/>
  <c r="H761" i="1" l="1"/>
  <c r="I760" i="1"/>
  <c r="O760" i="1" s="1"/>
  <c r="Q760" i="1" s="1"/>
  <c r="B760" i="1" l="1"/>
  <c r="I761" i="1"/>
  <c r="O761" i="1" s="1"/>
  <c r="Q761" i="1" s="1"/>
  <c r="B761" i="1" s="1"/>
  <c r="H762" i="1"/>
  <c r="H763" i="1" l="1"/>
  <c r="I762" i="1"/>
  <c r="O762" i="1" s="1"/>
  <c r="Q762" i="1" s="1"/>
  <c r="B762" i="1" l="1"/>
  <c r="H764" i="1"/>
  <c r="I763" i="1"/>
  <c r="O763" i="1" s="1"/>
  <c r="Q763" i="1" s="1"/>
  <c r="B763" i="1" s="1"/>
  <c r="I764" i="1" l="1"/>
  <c r="O764" i="1" s="1"/>
  <c r="Q764" i="1" s="1"/>
  <c r="H765" i="1"/>
  <c r="B764" i="1" l="1"/>
  <c r="I765" i="1"/>
  <c r="O765" i="1" s="1"/>
  <c r="Q765" i="1" s="1"/>
  <c r="B765" i="1" s="1"/>
  <c r="H766" i="1"/>
  <c r="H767" i="1" l="1"/>
  <c r="I766" i="1"/>
  <c r="O766" i="1" s="1"/>
  <c r="Q766" i="1" s="1"/>
  <c r="B766" i="1" l="1"/>
  <c r="H768" i="1"/>
  <c r="I767" i="1"/>
  <c r="O767" i="1" s="1"/>
  <c r="Q767" i="1" s="1"/>
  <c r="B767" i="1" s="1"/>
  <c r="H769" i="1" l="1"/>
  <c r="I768" i="1"/>
  <c r="O768" i="1" s="1"/>
  <c r="Q768" i="1" s="1"/>
  <c r="B768" i="1" l="1"/>
  <c r="H770" i="1"/>
  <c r="I769" i="1"/>
  <c r="O769" i="1" s="1"/>
  <c r="Q769" i="1" s="1"/>
  <c r="B769" i="1" s="1"/>
  <c r="H771" i="1" l="1"/>
  <c r="I770" i="1"/>
  <c r="O770" i="1" s="1"/>
  <c r="Q770" i="1" s="1"/>
  <c r="B770" i="1" l="1"/>
  <c r="I771" i="1"/>
  <c r="O771" i="1" s="1"/>
  <c r="Q771" i="1" s="1"/>
  <c r="B771" i="1" s="1"/>
  <c r="H772" i="1"/>
  <c r="I772" i="1" l="1"/>
  <c r="O772" i="1" s="1"/>
  <c r="Q772" i="1" s="1"/>
  <c r="H773" i="1"/>
  <c r="B772" i="1" l="1"/>
  <c r="I773" i="1"/>
  <c r="O773" i="1" s="1"/>
  <c r="Q773" i="1" s="1"/>
  <c r="B773" i="1" s="1"/>
  <c r="H774" i="1"/>
  <c r="H775" i="1" l="1"/>
  <c r="I774" i="1"/>
  <c r="O774" i="1" s="1"/>
  <c r="Q774" i="1" s="1"/>
  <c r="B774" i="1" l="1"/>
  <c r="I775" i="1"/>
  <c r="O775" i="1" s="1"/>
  <c r="Q775" i="1" s="1"/>
  <c r="B775" i="1" s="1"/>
  <c r="H776" i="1"/>
  <c r="H777" i="1" l="1"/>
  <c r="I776" i="1"/>
  <c r="O776" i="1" s="1"/>
  <c r="Q776" i="1" s="1"/>
  <c r="B776" i="1" l="1"/>
  <c r="H778" i="1"/>
  <c r="I777" i="1"/>
  <c r="O777" i="1" s="1"/>
  <c r="Q777" i="1" s="1"/>
  <c r="B777" i="1" s="1"/>
  <c r="I778" i="1" l="1"/>
  <c r="O778" i="1" s="1"/>
  <c r="Q778" i="1" s="1"/>
  <c r="H779" i="1"/>
  <c r="B778" i="1" l="1"/>
  <c r="H780" i="1"/>
  <c r="I779" i="1"/>
  <c r="O779" i="1" s="1"/>
  <c r="Q779" i="1" s="1"/>
  <c r="B779" i="1" s="1"/>
  <c r="I780" i="1" l="1"/>
  <c r="O780" i="1" s="1"/>
  <c r="Q780" i="1" s="1"/>
  <c r="H781" i="1"/>
  <c r="B780" i="1" l="1"/>
  <c r="I781" i="1"/>
  <c r="O781" i="1" s="1"/>
  <c r="Q781" i="1" s="1"/>
  <c r="B781" i="1" s="1"/>
  <c r="H782" i="1"/>
  <c r="H783" i="1" l="1"/>
  <c r="I782" i="1"/>
  <c r="O782" i="1" s="1"/>
  <c r="Q782" i="1" s="1"/>
  <c r="B782" i="1" l="1"/>
  <c r="H784" i="1"/>
  <c r="I783" i="1"/>
  <c r="O783" i="1" s="1"/>
  <c r="Q783" i="1" s="1"/>
  <c r="B783" i="1" s="1"/>
  <c r="I784" i="1" l="1"/>
  <c r="O784" i="1" s="1"/>
  <c r="Q784" i="1" s="1"/>
  <c r="H785" i="1"/>
  <c r="B784" i="1" l="1"/>
  <c r="H786" i="1"/>
  <c r="I785" i="1"/>
  <c r="O785" i="1" s="1"/>
  <c r="Q785" i="1" s="1"/>
  <c r="B785" i="1" s="1"/>
  <c r="I786" i="1" l="1"/>
  <c r="O786" i="1" s="1"/>
  <c r="Q786" i="1" s="1"/>
  <c r="H787" i="1"/>
  <c r="B786" i="1" l="1"/>
  <c r="H788" i="1"/>
  <c r="I787" i="1"/>
  <c r="O787" i="1" s="1"/>
  <c r="Q787" i="1" s="1"/>
  <c r="B787" i="1" s="1"/>
  <c r="H789" i="1" l="1"/>
  <c r="I788" i="1"/>
  <c r="O788" i="1" s="1"/>
  <c r="Q788" i="1" s="1"/>
  <c r="B788" i="1" l="1"/>
  <c r="H790" i="1"/>
  <c r="I789" i="1"/>
  <c r="O789" i="1" s="1"/>
  <c r="Q789" i="1" s="1"/>
  <c r="B789" i="1" s="1"/>
  <c r="I790" i="1" l="1"/>
  <c r="O790" i="1" s="1"/>
  <c r="Q790" i="1" s="1"/>
  <c r="H791" i="1"/>
  <c r="B790" i="1" l="1"/>
  <c r="I791" i="1"/>
  <c r="O791" i="1" s="1"/>
  <c r="Q791" i="1" s="1"/>
  <c r="B791" i="1" s="1"/>
  <c r="H792" i="1"/>
  <c r="H793" i="1" l="1"/>
  <c r="I792" i="1"/>
  <c r="O792" i="1" s="1"/>
  <c r="Q792" i="1" s="1"/>
  <c r="B792" i="1" l="1"/>
  <c r="H794" i="1"/>
  <c r="I793" i="1"/>
  <c r="O793" i="1" s="1"/>
  <c r="Q793" i="1" s="1"/>
  <c r="B793" i="1" s="1"/>
  <c r="H795" i="1" l="1"/>
  <c r="I794" i="1"/>
  <c r="O794" i="1" s="1"/>
  <c r="Q794" i="1" s="1"/>
  <c r="B794" i="1" l="1"/>
  <c r="I795" i="1"/>
  <c r="O795" i="1" s="1"/>
  <c r="Q795" i="1" s="1"/>
  <c r="B795" i="1" s="1"/>
  <c r="H796" i="1"/>
  <c r="H797" i="1" l="1"/>
  <c r="I796" i="1"/>
  <c r="O796" i="1" s="1"/>
  <c r="Q796" i="1" s="1"/>
  <c r="B796" i="1" l="1"/>
  <c r="I797" i="1"/>
  <c r="O797" i="1" s="1"/>
  <c r="Q797" i="1" s="1"/>
  <c r="B797" i="1" s="1"/>
  <c r="H798" i="1"/>
  <c r="I798" i="1" l="1"/>
  <c r="O798" i="1" s="1"/>
  <c r="Q798" i="1" s="1"/>
  <c r="H799" i="1"/>
  <c r="B798" i="1" l="1"/>
  <c r="H800" i="1"/>
  <c r="I799" i="1"/>
  <c r="O799" i="1" s="1"/>
  <c r="Q799" i="1" s="1"/>
  <c r="B799" i="1" s="1"/>
  <c r="H801" i="1" l="1"/>
  <c r="I800" i="1"/>
  <c r="O800" i="1" s="1"/>
  <c r="Q800" i="1" s="1"/>
  <c r="B800" i="1" l="1"/>
  <c r="I801" i="1"/>
  <c r="O801" i="1" s="1"/>
  <c r="Q801" i="1" s="1"/>
  <c r="B801" i="1" s="1"/>
  <c r="H802" i="1"/>
  <c r="H803" i="1" l="1"/>
  <c r="I802" i="1"/>
  <c r="O802" i="1" s="1"/>
  <c r="Q802" i="1" s="1"/>
  <c r="B802" i="1" l="1"/>
  <c r="H804" i="1"/>
  <c r="I803" i="1"/>
  <c r="O803" i="1" s="1"/>
  <c r="Q803" i="1" s="1"/>
  <c r="B803" i="1" s="1"/>
  <c r="H805" i="1" l="1"/>
  <c r="I804" i="1"/>
  <c r="O804" i="1" s="1"/>
  <c r="Q804" i="1" s="1"/>
  <c r="B804" i="1" l="1"/>
  <c r="H806" i="1"/>
  <c r="I805" i="1"/>
  <c r="O805" i="1" s="1"/>
  <c r="Q805" i="1" s="1"/>
  <c r="B805" i="1" s="1"/>
  <c r="H807" i="1" l="1"/>
  <c r="I806" i="1"/>
  <c r="O806" i="1" s="1"/>
  <c r="Q806" i="1" s="1"/>
  <c r="B806" i="1" l="1"/>
  <c r="I807" i="1"/>
  <c r="O807" i="1" s="1"/>
  <c r="Q807" i="1" s="1"/>
  <c r="B807" i="1" s="1"/>
  <c r="H808" i="1"/>
  <c r="H809" i="1" l="1"/>
  <c r="I808" i="1"/>
  <c r="O808" i="1" s="1"/>
  <c r="Q808" i="1" s="1"/>
  <c r="B808" i="1" l="1"/>
  <c r="H810" i="1"/>
  <c r="I809" i="1"/>
  <c r="O809" i="1" s="1"/>
  <c r="Q809" i="1" s="1"/>
  <c r="B809" i="1" s="1"/>
  <c r="H811" i="1" l="1"/>
  <c r="I810" i="1"/>
  <c r="O810" i="1" s="1"/>
  <c r="Q810" i="1" s="1"/>
  <c r="B810" i="1" l="1"/>
  <c r="H812" i="1"/>
  <c r="I811" i="1"/>
  <c r="O811" i="1" s="1"/>
  <c r="Q811" i="1" s="1"/>
  <c r="B811" i="1" s="1"/>
  <c r="H813" i="1" l="1"/>
  <c r="I812" i="1"/>
  <c r="O812" i="1" s="1"/>
  <c r="Q812" i="1" s="1"/>
  <c r="B812" i="1" l="1"/>
  <c r="I813" i="1"/>
  <c r="O813" i="1" s="1"/>
  <c r="Q813" i="1" s="1"/>
  <c r="B813" i="1" s="1"/>
  <c r="H814" i="1"/>
  <c r="H815" i="1" l="1"/>
  <c r="I814" i="1"/>
  <c r="O814" i="1" s="1"/>
  <c r="Q814" i="1" s="1"/>
  <c r="B814" i="1" l="1"/>
  <c r="H816" i="1"/>
  <c r="I815" i="1"/>
  <c r="O815" i="1" s="1"/>
  <c r="Q815" i="1" s="1"/>
  <c r="B815" i="1" s="1"/>
  <c r="H817" i="1" l="1"/>
  <c r="I816" i="1"/>
  <c r="O816" i="1" s="1"/>
  <c r="Q816" i="1" s="1"/>
  <c r="B816" i="1" l="1"/>
  <c r="H818" i="1"/>
  <c r="I817" i="1"/>
  <c r="O817" i="1" s="1"/>
  <c r="Q817" i="1" s="1"/>
  <c r="B817" i="1" s="1"/>
  <c r="H819" i="1" l="1"/>
  <c r="I818" i="1"/>
  <c r="O818" i="1" s="1"/>
  <c r="Q818" i="1" s="1"/>
  <c r="B818" i="1" l="1"/>
  <c r="I819" i="1"/>
  <c r="O819" i="1" s="1"/>
  <c r="Q819" i="1" s="1"/>
  <c r="B819" i="1" s="1"/>
  <c r="H820" i="1"/>
  <c r="H821" i="1" l="1"/>
  <c r="I820" i="1"/>
  <c r="O820" i="1" s="1"/>
  <c r="Q820" i="1" s="1"/>
  <c r="B820" i="1" l="1"/>
  <c r="H822" i="1"/>
  <c r="I821" i="1"/>
  <c r="O821" i="1" s="1"/>
  <c r="Q821" i="1" s="1"/>
  <c r="B821" i="1" s="1"/>
  <c r="I822" i="1" l="1"/>
  <c r="O822" i="1" s="1"/>
  <c r="Q822" i="1" s="1"/>
  <c r="H823" i="1"/>
  <c r="B822" i="1" l="1"/>
  <c r="I823" i="1"/>
  <c r="O823" i="1" s="1"/>
  <c r="Q823" i="1" s="1"/>
  <c r="B823" i="1" s="1"/>
  <c r="H824" i="1"/>
  <c r="H825" i="1" l="1"/>
  <c r="I824" i="1"/>
  <c r="O824" i="1" s="1"/>
  <c r="Q824" i="1" s="1"/>
  <c r="B824" i="1" l="1"/>
  <c r="H826" i="1"/>
  <c r="I825" i="1"/>
  <c r="O825" i="1" s="1"/>
  <c r="Q825" i="1" s="1"/>
  <c r="B825" i="1" s="1"/>
  <c r="H827" i="1" l="1"/>
  <c r="I826" i="1"/>
  <c r="O826" i="1" s="1"/>
  <c r="Q826" i="1" s="1"/>
  <c r="B826" i="1" l="1"/>
  <c r="H828" i="1"/>
  <c r="I827" i="1"/>
  <c r="O827" i="1" s="1"/>
  <c r="Q827" i="1" s="1"/>
  <c r="B827" i="1" s="1"/>
  <c r="I828" i="1" l="1"/>
  <c r="O828" i="1" s="1"/>
  <c r="Q828" i="1" s="1"/>
  <c r="H829" i="1"/>
  <c r="B828" i="1" l="1"/>
  <c r="I829" i="1"/>
  <c r="O829" i="1" s="1"/>
  <c r="Q829" i="1" s="1"/>
  <c r="B829" i="1" s="1"/>
  <c r="H830" i="1"/>
  <c r="I830" i="1" l="1"/>
  <c r="O830" i="1" s="1"/>
  <c r="Q830" i="1" s="1"/>
  <c r="H831" i="1"/>
  <c r="B830" i="1" l="1"/>
  <c r="H832" i="1"/>
  <c r="I831" i="1"/>
  <c r="O831" i="1" s="1"/>
  <c r="Q831" i="1" s="1"/>
  <c r="B831" i="1" s="1"/>
  <c r="I832" i="1" l="1"/>
  <c r="O832" i="1" s="1"/>
  <c r="Q832" i="1" s="1"/>
  <c r="H833" i="1"/>
  <c r="B832" i="1" l="1"/>
  <c r="I833" i="1"/>
  <c r="O833" i="1" s="1"/>
  <c r="Q833" i="1" s="1"/>
  <c r="B833" i="1" s="1"/>
  <c r="H834" i="1"/>
  <c r="H835" i="1" l="1"/>
  <c r="I834" i="1"/>
  <c r="O834" i="1" s="1"/>
  <c r="Q834" i="1" s="1"/>
  <c r="B834" i="1" l="1"/>
  <c r="H836" i="1"/>
  <c r="I835" i="1"/>
  <c r="O835" i="1" s="1"/>
  <c r="Q835" i="1" s="1"/>
  <c r="B835" i="1" s="1"/>
  <c r="H837" i="1" l="1"/>
  <c r="I836" i="1"/>
  <c r="O836" i="1" s="1"/>
  <c r="Q836" i="1" s="1"/>
  <c r="B836" i="1" l="1"/>
  <c r="H838" i="1"/>
  <c r="I837" i="1"/>
  <c r="O837" i="1" s="1"/>
  <c r="Q837" i="1" s="1"/>
  <c r="B837" i="1" s="1"/>
  <c r="H839" i="1" l="1"/>
  <c r="I838" i="1"/>
  <c r="O838" i="1" s="1"/>
  <c r="Q838" i="1" s="1"/>
  <c r="B838" i="1" l="1"/>
  <c r="H840" i="1"/>
  <c r="I839" i="1"/>
  <c r="O839" i="1" s="1"/>
  <c r="Q839" i="1" s="1"/>
  <c r="B839" i="1" s="1"/>
  <c r="H841" i="1" l="1"/>
  <c r="I840" i="1"/>
  <c r="O840" i="1" s="1"/>
  <c r="Q840" i="1" s="1"/>
  <c r="B840" i="1" l="1"/>
  <c r="H842" i="1"/>
  <c r="I841" i="1"/>
  <c r="O841" i="1" s="1"/>
  <c r="Q841" i="1" s="1"/>
  <c r="B841" i="1" s="1"/>
  <c r="H843" i="1" l="1"/>
  <c r="I842" i="1"/>
  <c r="O842" i="1" s="1"/>
  <c r="Q842" i="1" s="1"/>
  <c r="B842" i="1" l="1"/>
  <c r="H844" i="1"/>
  <c r="I843" i="1"/>
  <c r="O843" i="1" s="1"/>
  <c r="Q843" i="1" s="1"/>
  <c r="B843" i="1" s="1"/>
  <c r="I844" i="1" l="1"/>
  <c r="O844" i="1" s="1"/>
  <c r="Q844" i="1" s="1"/>
  <c r="H845" i="1"/>
  <c r="B844" i="1" l="1"/>
  <c r="H846" i="1"/>
  <c r="I845" i="1"/>
  <c r="O845" i="1" s="1"/>
  <c r="Q845" i="1" s="1"/>
  <c r="B845" i="1" s="1"/>
  <c r="H847" i="1" l="1"/>
  <c r="I846" i="1"/>
  <c r="O846" i="1" s="1"/>
  <c r="Q846" i="1" s="1"/>
  <c r="B846" i="1" l="1"/>
  <c r="H848" i="1"/>
  <c r="I847" i="1"/>
  <c r="O847" i="1" s="1"/>
  <c r="Q847" i="1" s="1"/>
  <c r="B847" i="1" s="1"/>
  <c r="H849" i="1" l="1"/>
  <c r="I848" i="1"/>
  <c r="O848" i="1" s="1"/>
  <c r="Q848" i="1" s="1"/>
  <c r="B848" i="1" l="1"/>
  <c r="I849" i="1"/>
  <c r="O849" i="1" s="1"/>
  <c r="Q849" i="1" s="1"/>
  <c r="B849" i="1" s="1"/>
  <c r="H850" i="1"/>
  <c r="I850" i="1" l="1"/>
  <c r="O850" i="1" s="1"/>
  <c r="Q850" i="1" s="1"/>
  <c r="H851" i="1"/>
  <c r="B850" i="1" l="1"/>
  <c r="H852" i="1"/>
  <c r="I851" i="1"/>
  <c r="O851" i="1" s="1"/>
  <c r="Q851" i="1" s="1"/>
  <c r="B851" i="1" s="1"/>
  <c r="H853" i="1" l="1"/>
  <c r="I852" i="1"/>
  <c r="O852" i="1" s="1"/>
  <c r="Q852" i="1" s="1"/>
  <c r="B852" i="1" l="1"/>
  <c r="I853" i="1"/>
  <c r="O853" i="1" s="1"/>
  <c r="Q853" i="1" s="1"/>
  <c r="B853" i="1" s="1"/>
  <c r="H854" i="1"/>
  <c r="I854" i="1" l="1"/>
  <c r="O854" i="1" s="1"/>
  <c r="Q854" i="1" s="1"/>
  <c r="H855" i="1"/>
  <c r="B854" i="1" l="1"/>
  <c r="H856" i="1"/>
  <c r="I855" i="1"/>
  <c r="O855" i="1" s="1"/>
  <c r="Q855" i="1" s="1"/>
  <c r="B855" i="1" s="1"/>
  <c r="H857" i="1" l="1"/>
  <c r="I856" i="1"/>
  <c r="O856" i="1" s="1"/>
  <c r="Q856" i="1" s="1"/>
  <c r="B856" i="1" l="1"/>
  <c r="H858" i="1"/>
  <c r="I857" i="1"/>
  <c r="O857" i="1" s="1"/>
  <c r="Q857" i="1" s="1"/>
  <c r="B857" i="1" s="1"/>
  <c r="I858" i="1" l="1"/>
  <c r="O858" i="1" s="1"/>
  <c r="Q858" i="1" s="1"/>
  <c r="H859" i="1"/>
  <c r="B858" i="1" l="1"/>
  <c r="H860" i="1"/>
  <c r="I859" i="1"/>
  <c r="O859" i="1" s="1"/>
  <c r="Q859" i="1" s="1"/>
  <c r="B859" i="1" s="1"/>
  <c r="H861" i="1" l="1"/>
  <c r="I860" i="1"/>
  <c r="O860" i="1" s="1"/>
  <c r="Q860" i="1" s="1"/>
  <c r="B860" i="1" l="1"/>
  <c r="H862" i="1"/>
  <c r="I861" i="1"/>
  <c r="O861" i="1" s="1"/>
  <c r="Q861" i="1" s="1"/>
  <c r="B861" i="1" s="1"/>
  <c r="I862" i="1" l="1"/>
  <c r="O862" i="1" s="1"/>
  <c r="Q862" i="1" s="1"/>
  <c r="H863" i="1"/>
  <c r="B862" i="1" l="1"/>
  <c r="I863" i="1"/>
  <c r="O863" i="1" s="1"/>
  <c r="Q863" i="1" s="1"/>
  <c r="B863" i="1" s="1"/>
  <c r="H864" i="1"/>
  <c r="H865" i="1" l="1"/>
  <c r="I864" i="1"/>
  <c r="O864" i="1" s="1"/>
  <c r="Q864" i="1" s="1"/>
  <c r="B864" i="1" l="1"/>
  <c r="H866" i="1"/>
  <c r="I865" i="1"/>
  <c r="O865" i="1" s="1"/>
  <c r="Q865" i="1" s="1"/>
  <c r="B865" i="1" s="1"/>
  <c r="I866" i="1" l="1"/>
  <c r="O866" i="1" s="1"/>
  <c r="Q866" i="1" s="1"/>
  <c r="H867" i="1"/>
  <c r="B866" i="1" l="1"/>
  <c r="H868" i="1"/>
  <c r="I867" i="1"/>
  <c r="O867" i="1" s="1"/>
  <c r="Q867" i="1" s="1"/>
  <c r="B867" i="1" s="1"/>
  <c r="I868" i="1" l="1"/>
  <c r="O868" i="1" s="1"/>
  <c r="Q868" i="1" s="1"/>
  <c r="H869" i="1"/>
  <c r="B868" i="1" l="1"/>
  <c r="I869" i="1"/>
  <c r="O869" i="1" s="1"/>
  <c r="Q869" i="1" s="1"/>
  <c r="B869" i="1" s="1"/>
</calcChain>
</file>

<file path=xl/sharedStrings.xml><?xml version="1.0" encoding="utf-8"?>
<sst xmlns="http://schemas.openxmlformats.org/spreadsheetml/2006/main" count="129" uniqueCount="87">
  <si>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</si>
  <si>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</si>
  <si>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</si>
  <si>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</si>
  <si>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</si>
  <si>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</si>
  <si>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</si>
  <si>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</si>
  <si>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</si>
  <si>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</si>
  <si>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</si>
  <si>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</si>
  <si>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</si>
  <si>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</si>
  <si>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</si>
  <si>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</si>
  <si>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</si>
  <si>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</si>
  <si>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</si>
  <si>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</si>
  <si>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</si>
  <si>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</si>
  <si>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</si>
  <si>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</si>
  <si>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</si>
  <si>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</si>
  <si>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</si>
  <si>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</si>
  <si>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</si>
  <si>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</si>
  <si>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</si>
  <si>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</si>
  <si>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</si>
  <si>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</si>
  <si>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</si>
  <si>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</si>
  <si>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</si>
  <si>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</si>
  <si>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</si>
  <si>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</si>
  <si>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</si>
  <si>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</si>
  <si>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</si>
  <si>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</si>
  <si>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</si>
  <si>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</si>
  <si>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</si>
  <si>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</si>
  <si>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</si>
  <si>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</si>
  <si>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</si>
  <si>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</si>
  <si>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</si>
  <si>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</si>
  <si>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</si>
  <si>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</si>
  <si>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</si>
  <si>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</si>
  <si>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</si>
  <si>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</si>
  <si>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DEVIDOS</t>
  </si>
  <si>
    <t>GAIA SEC/SUMITOMO</t>
  </si>
  <si>
    <t>GAIA SECURITIZADORA S.A. - 23ª EMISSÃO DE CRAS - 2ª SÉRIE - SUB MEZANINO - R$ 10.000.000,00</t>
  </si>
  <si>
    <t>DI + 0,00% (base 252)</t>
  </si>
  <si>
    <t>CRA020003PW</t>
  </si>
  <si>
    <t>BRGAIACRA0S8</t>
  </si>
  <si>
    <t>23ª EMI / 2ª SER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</si>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</sst>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8"/>
      <color rgb="FFFF000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20" fillId="7" borderId="0" applyNumberFormat="0" applyBorder="0" applyAlignment="0" applyProtection="0"/>
  </cellStyleXfs>
  <cellXfs count="17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7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4" fontId="9" fillId="2" borderId="0" xfId="0" applyNumberFormat="1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2" fillId="2" borderId="0" xfId="0" applyFont="1" applyFill="1"/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5" fillId="2" borderId="0" xfId="0" applyFont="1" applyFill="1" applyAlignment="1">
      <alignment horizontal="center"/>
    </xf>
    <xf numFmtId="0" fontId="2" fillId="0" borderId="3" xfId="0" applyFont="1" applyBorder="1" applyAlignment="1">
      <alignment horizontal="centerContinuous"/>
    </xf>
    <xf numFmtId="166" fontId="2" fillId="0" borderId="3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left"/>
    </xf>
    <xf numFmtId="0" fontId="18" fillId="2" borderId="0" xfId="0" applyFont="1" applyFill="1"/>
    <xf numFmtId="14" fontId="12" fillId="2" borderId="0" xfId="0" applyNumberFormat="1" applyFont="1" applyFill="1" applyAlignment="1">
      <alignment horizontal="left" vertical="center"/>
    </xf>
    <xf numFmtId="0" fontId="12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5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68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69" fontId="19" fillId="6" borderId="0" xfId="0" applyNumberFormat="1" applyFont="1" applyFill="1" applyAlignment="1">
      <alignment horizontal="centerContinuous"/>
    </xf>
    <xf numFmtId="1" fontId="19" fillId="6" borderId="0" xfId="0" applyNumberFormat="1" applyFont="1" applyFill="1" applyAlignment="1">
      <alignment horizontal="centerContinuous"/>
    </xf>
    <xf numFmtId="166" fontId="19" fillId="6" borderId="0" xfId="0" applyNumberFormat="1" applyFont="1" applyFill="1" applyAlignment="1">
      <alignment horizontal="centerContinuous"/>
    </xf>
    <xf numFmtId="4" fontId="19" fillId="6" borderId="0" xfId="0" applyNumberFormat="1" applyFont="1" applyFill="1" applyAlignment="1">
      <alignment horizontal="centerContinuous"/>
    </xf>
    <xf numFmtId="165" fontId="19" fillId="6" borderId="0" xfId="0" applyNumberFormat="1" applyFont="1" applyFill="1" applyAlignment="1">
      <alignment horizontal="left"/>
    </xf>
    <xf numFmtId="14" fontId="21" fillId="7" borderId="4" xfId="2" applyNumberFormat="1" applyFont="1" applyBorder="1" applyAlignment="1">
      <alignment horizontal="center"/>
    </xf>
    <xf numFmtId="167" fontId="21" fillId="7" borderId="0" xfId="2" applyNumberFormat="1" applyFont="1" applyAlignment="1">
      <alignment horizontal="center" vertical="center"/>
    </xf>
    <xf numFmtId="166" fontId="21" fillId="7" borderId="0" xfId="2" applyNumberFormat="1" applyFont="1" applyAlignment="1">
      <alignment horizontal="center"/>
    </xf>
    <xf numFmtId="14" fontId="21" fillId="7" borderId="0" xfId="2" applyNumberFormat="1" applyFont="1" applyAlignment="1">
      <alignment horizontal="center"/>
    </xf>
    <xf numFmtId="10" fontId="21" fillId="7" borderId="0" xfId="2" applyNumberFormat="1" applyFont="1" applyAlignment="1">
      <alignment horizontal="center"/>
    </xf>
    <xf numFmtId="167" fontId="21" fillId="7" borderId="0" xfId="2" applyNumberFormat="1" applyFont="1" applyAlignment="1">
      <alignment horizontal="center"/>
    </xf>
    <xf numFmtId="0" fontId="21" fillId="7" borderId="0" xfId="2" applyFont="1" applyAlignment="1">
      <alignment horizontal="center"/>
    </xf>
    <xf numFmtId="3" fontId="21" fillId="7" borderId="0" xfId="2" applyNumberFormat="1" applyFont="1" applyAlignment="1">
      <alignment horizontal="center"/>
    </xf>
    <xf numFmtId="169" fontId="21" fillId="7" borderId="0" xfId="2" applyNumberFormat="1" applyFont="1" applyAlignment="1">
      <alignment horizontal="center"/>
    </xf>
    <xf numFmtId="172" fontId="21" fillId="7" borderId="0" xfId="2" applyNumberFormat="1" applyFont="1" applyAlignment="1">
      <alignment horizontal="center"/>
    </xf>
    <xf numFmtId="0" fontId="21" fillId="7" borderId="0" xfId="2" applyFont="1" applyAlignment="1">
      <alignment horizontal="right"/>
    </xf>
  </cellXfs>
  <cellStyles count="3">
    <cellStyle name="Bom" xfId="2" builtinId="26"/>
    <cellStyle name="Normal" xfId="0" builtinId="0"/>
    <cellStyle name="Vírgula" xfId="1" builtinId="3"/>
  </cellStyles>
  <dxfs count="5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9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6" style="8" customWidth="1"/>
    <col min="23" max="24" width="18.85546875" style="8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0" customFormat="1" ht="15" x14ac:dyDescent="0.2">
      <c r="A1" s="74"/>
      <c r="B1" s="128">
        <f ca="1">WORKDAY(TODAY(),1,$X$160:$X$544)</f>
        <v>45776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85" t="s">
        <v>0</v>
      </c>
      <c r="Y1" s="38"/>
      <c r="Z1" s="32"/>
      <c r="AA1" s="32"/>
      <c r="AB1" s="32"/>
      <c r="AC1" s="85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</row>
    <row r="2" spans="1:194" s="40" customFormat="1" ht="15" x14ac:dyDescent="0.2">
      <c r="A2" s="53"/>
      <c r="B2" s="129" t="s">
        <v>62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</row>
    <row r="3" spans="1:194" s="40" customFormat="1" ht="15" x14ac:dyDescent="0.2">
      <c r="A3" s="50"/>
      <c r="B3" s="86" t="s">
        <v>63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</row>
    <row r="4" spans="1:194" s="40" customFormat="1" ht="13.15" customHeight="1" x14ac:dyDescent="0.2">
      <c r="A4" s="78"/>
      <c r="B4" s="127" t="s">
        <v>65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</row>
    <row r="5" spans="1:194" s="40" customFormat="1" x14ac:dyDescent="0.15">
      <c r="A5" s="79" t="str">
        <f>IF(A4="Sim",VLOOKUP($B$1,$A$12:$U$4692,16),"")</f>
        <v/>
      </c>
      <c r="B5" s="152" t="s">
        <v>67</v>
      </c>
      <c r="C5" s="152" t="s">
        <v>68</v>
      </c>
      <c r="D5" s="152" t="s">
        <v>69</v>
      </c>
      <c r="E5" s="152" t="s">
        <v>70</v>
      </c>
      <c r="F5" s="153" t="s">
        <v>71</v>
      </c>
      <c r="G5" s="154" t="s">
        <v>72</v>
      </c>
      <c r="H5" s="154" t="s">
        <v>73</v>
      </c>
      <c r="I5" s="154" t="s">
        <v>74</v>
      </c>
      <c r="J5" s="155" t="s">
        <v>75</v>
      </c>
      <c r="K5" s="155" t="s">
        <v>76</v>
      </c>
      <c r="L5" s="153" t="s">
        <v>77</v>
      </c>
      <c r="M5" s="153" t="s">
        <v>78</v>
      </c>
      <c r="N5" s="156" t="s">
        <v>79</v>
      </c>
      <c r="O5" s="156" t="s">
        <v>80</v>
      </c>
      <c r="P5" s="157" t="s">
        <v>81</v>
      </c>
      <c r="Q5" s="158" t="s">
        <v>82</v>
      </c>
      <c r="R5" s="158" t="s">
        <v>83</v>
      </c>
      <c r="S5" s="159" t="s">
        <v>84</v>
      </c>
      <c r="T5" s="152" t="s">
        <v>85</v>
      </c>
      <c r="U5" s="160" t="s">
        <v>86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</row>
    <row r="6" spans="1:194" s="40" customFormat="1" x14ac:dyDescent="0.15">
      <c r="A6" s="75" t="str">
        <f>IF(A4="Sim",VLOOKUP($B$1,$A$12:$U$4692,18),"")</f>
        <v/>
      </c>
      <c r="B6" s="37">
        <v>1</v>
      </c>
      <c r="C6" s="37">
        <f t="shared" ref="C6" si="0">(B6+1)</f>
        <v>2</v>
      </c>
      <c r="D6" s="37">
        <f t="shared" ref="D6" si="1">(C6+1)</f>
        <v>3</v>
      </c>
      <c r="E6" s="37">
        <f t="shared" ref="E6" si="2">(D6+1)</f>
        <v>4</v>
      </c>
      <c r="F6" s="37">
        <f t="shared" ref="F6" si="3">(E6+1)</f>
        <v>5</v>
      </c>
      <c r="G6" s="37">
        <f t="shared" ref="G6" si="4">(F6+1)</f>
        <v>6</v>
      </c>
      <c r="H6" s="37">
        <f t="shared" ref="H6" si="5">(G6+1)</f>
        <v>7</v>
      </c>
      <c r="I6" s="37">
        <f t="shared" ref="I6" si="6">(H6+1)</f>
        <v>8</v>
      </c>
      <c r="J6" s="37">
        <f t="shared" ref="J6" si="7">(I6+1)</f>
        <v>9</v>
      </c>
      <c r="K6" s="37">
        <f t="shared" ref="K6" si="8">(J6+1)</f>
        <v>10</v>
      </c>
      <c r="L6" s="37">
        <f t="shared" ref="L6" si="9">(K6+1)</f>
        <v>11</v>
      </c>
      <c r="M6" s="37">
        <f t="shared" ref="M6" si="10">(L6+1)</f>
        <v>12</v>
      </c>
      <c r="N6" s="37">
        <f t="shared" ref="N6" si="11">(M6+1)</f>
        <v>13</v>
      </c>
      <c r="O6" s="37">
        <f t="shared" ref="O6" si="12">(N6+1)</f>
        <v>14</v>
      </c>
      <c r="P6" s="37">
        <f t="shared" ref="P6" si="13">(O6+1)</f>
        <v>15</v>
      </c>
      <c r="Q6" s="37">
        <f t="shared" ref="Q6" si="14">(P6+1)</f>
        <v>16</v>
      </c>
      <c r="R6" s="37">
        <f t="shared" ref="R6" si="15">(Q6+1)</f>
        <v>17</v>
      </c>
      <c r="S6" s="37">
        <f t="shared" ref="S6" si="16">(R6+1)</f>
        <v>18</v>
      </c>
      <c r="T6" s="37">
        <f t="shared" ref="T6" si="17">(S6+1)</f>
        <v>19</v>
      </c>
      <c r="U6" s="37">
        <f t="shared" ref="U6" si="18">(T6+1)</f>
        <v>20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</row>
    <row r="7" spans="1:194" s="40" customFormat="1" ht="12.75" x14ac:dyDescent="0.15">
      <c r="A7" s="76" t="s">
        <v>56</v>
      </c>
      <c r="B7" s="37" t="s">
        <v>4</v>
      </c>
      <c r="C7" s="37" t="s">
        <v>5</v>
      </c>
      <c r="D7" s="121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</row>
    <row r="8" spans="1:194" s="40" customFormat="1" ht="15" x14ac:dyDescent="0.15">
      <c r="A8" s="80">
        <v>44158</v>
      </c>
      <c r="B8" s="37" t="s">
        <v>66</v>
      </c>
      <c r="C8" s="37" t="s">
        <v>13</v>
      </c>
      <c r="D8" s="122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60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</row>
    <row r="9" spans="1:194" s="40" customFormat="1" ht="14.25" x14ac:dyDescent="0.2">
      <c r="A9" s="77" t="s">
        <v>57</v>
      </c>
      <c r="B9" s="120" t="s">
        <v>64</v>
      </c>
      <c r="C9" s="37"/>
      <c r="D9" s="122" t="s">
        <v>58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</row>
    <row r="10" spans="1:194" s="40" customFormat="1" ht="15" x14ac:dyDescent="0.15">
      <c r="A10" s="80">
        <v>44162</v>
      </c>
      <c r="B10" s="37" t="s">
        <v>61</v>
      </c>
      <c r="C10" s="37" t="s">
        <v>26</v>
      </c>
      <c r="D10" s="122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</row>
    <row r="11" spans="1:194" s="40" customFormat="1" ht="15" x14ac:dyDescent="0.2">
      <c r="A11" s="53"/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84">
        <f>J12</f>
        <v>0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</row>
    <row r="12" spans="1:194" ht="15" x14ac:dyDescent="0.2">
      <c r="A12" s="82">
        <f>A10</f>
        <v>44162</v>
      </c>
      <c r="B12" s="125">
        <f ca="1">IF(D12&lt;=TODAY(),C12+Q12,IF(AND(D12&gt;TODAY(),A12&lt;=$B$1),IF(VLOOKUP(TODAY(),$A$10:$E$5000,4,FALSE)=0,"n.d",C12+Q12),"n.d"))</f>
        <v>1000</v>
      </c>
      <c r="C12" s="81">
        <v>1000</v>
      </c>
      <c r="D12" s="102">
        <f>WORKDAY($A12,-3,$X$160:$X$544)</f>
        <v>44159</v>
      </c>
      <c r="E12" s="13">
        <f ca="1">IF(D12&lt;$B$1,VLOOKUP(D12,[1]DI!$A$4:$B$15000,2,FALSE),0)</f>
        <v>1.9000000000000006E-2</v>
      </c>
      <c r="F12" s="14">
        <f t="shared" ref="F12:F13" ca="1" si="19">ROUND(((1+E12)^(1/252)),8)</f>
        <v>1.0000746899999999</v>
      </c>
      <c r="G12" s="14">
        <v>1</v>
      </c>
      <c r="H12" s="14">
        <f>G12</f>
        <v>1</v>
      </c>
      <c r="I12" s="14">
        <f t="shared" ref="I12:I13" si="20">ROUND(G12/H12,8)</f>
        <v>1</v>
      </c>
      <c r="J12" s="83">
        <v>0</v>
      </c>
      <c r="K12" s="119">
        <f>AE160</f>
        <v>44162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J=</v>
      </c>
      <c r="U12" s="29">
        <f>AH12</f>
        <v>44377</v>
      </c>
      <c r="V12" s="3"/>
      <c r="W12" s="19"/>
      <c r="X12" s="130">
        <v>0</v>
      </c>
      <c r="Y12" s="131">
        <f t="shared" ref="Y12:Y14" si="26">AE160</f>
        <v>44162</v>
      </c>
      <c r="Z12" s="132">
        <f>C12</f>
        <v>1000</v>
      </c>
      <c r="AA12" s="133"/>
      <c r="AB12" s="134"/>
      <c r="AC12" s="133"/>
      <c r="AD12" s="135"/>
      <c r="AE12" s="134"/>
      <c r="AF12" s="130">
        <v>0</v>
      </c>
      <c r="AG12" s="136" t="s">
        <v>59</v>
      </c>
      <c r="AH12" s="131">
        <f t="shared" ref="AH12:AH14" si="27">Y13</f>
        <v>44377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x14ac:dyDescent="0.15">
      <c r="A13" s="124">
        <f t="shared" ref="A13:A76" si="28">WORKDAY($A12,1,$X$166:$X$544)</f>
        <v>44165</v>
      </c>
      <c r="B13" s="125">
        <f ca="1">IF(D13&lt;=TODAY(),C13+Q13,IF(AND(D13&gt;TODAY(),A13&lt;=$B$1),IF(VLOOKUP(TODAY(),$A$10:$E$5000,4,FALSE)=0,"n.d",C13+Q13),"n.d"))</f>
        <v>1000.07468999</v>
      </c>
      <c r="C13" s="7">
        <f t="shared" ref="C13:C76" si="29">(C12-S12)</f>
        <v>1000</v>
      </c>
      <c r="D13" s="102">
        <f t="shared" ref="D13:D76" si="30">WORKDAY($A13,-3,$X$160:$X$544)</f>
        <v>44160</v>
      </c>
      <c r="E13" s="100">
        <f ca="1">IF(D13&lt;$B$1,VLOOKUP(D13,[1]DI!$A$4:$B$15000,2,FALSE),0)</f>
        <v>1.9000000000000006E-2</v>
      </c>
      <c r="F13" s="14">
        <f t="shared" ca="1" si="19"/>
        <v>1.0000746899999999</v>
      </c>
      <c r="G13" s="14">
        <f ca="1">(TRUNC(PRODUCT($F$12:$F12),16))</f>
        <v>1.0000746899999999</v>
      </c>
      <c r="H13" s="14">
        <f t="shared" ref="H13" si="31">IF(P12&gt;0,G12,H12)</f>
        <v>1</v>
      </c>
      <c r="I13" s="14">
        <f t="shared" ca="1" si="20"/>
        <v>1.0000746899999999</v>
      </c>
      <c r="J13" s="13">
        <f t="shared" ref="J13:J76" si="32">J12</f>
        <v>0</v>
      </c>
      <c r="K13" s="29">
        <f t="shared" ref="K13:K76" si="33">IF(P12&gt;0,VLOOKUP(P12,X$12:AH$150,2),K12)</f>
        <v>44162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</v>
      </c>
      <c r="O13" s="12">
        <f t="shared" ca="1" si="22"/>
        <v>1.0000746899999999</v>
      </c>
      <c r="P13" s="17">
        <f t="shared" ref="P13:P76" si="36">IF(VLOOKUP(A13,Y$12:AF$150,8)=VLOOKUP(A12,Y$12:AF$150,8),0,VLOOKUP(A13,Y$12:AF$150,8))</f>
        <v>0</v>
      </c>
      <c r="Q13" s="14">
        <f t="shared" ca="1" si="23"/>
        <v>7.4689989999999998E-2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J=</v>
      </c>
      <c r="U13" s="29">
        <f t="shared" ref="U13:U76" si="38">IF(P12&gt;0,VLOOKUP(P12,X$12:AH$150,11),U12)</f>
        <v>44377</v>
      </c>
      <c r="V13" s="3"/>
      <c r="W13" s="4"/>
      <c r="X13" s="130">
        <f t="shared" ref="X13:X19" si="39">X12+1</f>
        <v>1</v>
      </c>
      <c r="Y13" s="131">
        <f t="shared" si="26"/>
        <v>44377</v>
      </c>
      <c r="Z13" s="133">
        <f t="shared" ref="Z13:Z14" si="40">(Z12-AC13)</f>
        <v>1000</v>
      </c>
      <c r="AA13" s="134">
        <f t="shared" ref="AA13:AA14" si="41">NETWORKDAYS(Y12,Y13,X$160:X$444)-1</f>
        <v>146</v>
      </c>
      <c r="AB13" s="137">
        <f>TRUNC((ROUND(((1+AB$11)^(AA13/252)),9)-1)*Z12,8)</f>
        <v>0</v>
      </c>
      <c r="AC13" s="137">
        <f>TRUNC(Z$12*AD13,8)</f>
        <v>0</v>
      </c>
      <c r="AD13" s="135">
        <v>0</v>
      </c>
      <c r="AE13" s="137">
        <f t="shared" ref="AE13:AE14" si="42">(AB13+AC13)</f>
        <v>0</v>
      </c>
      <c r="AF13" s="130">
        <f t="shared" ref="AF13:AF19" si="43">AF12+1</f>
        <v>1</v>
      </c>
      <c r="AG13" s="136" t="s">
        <v>59</v>
      </c>
      <c r="AH13" s="131">
        <f t="shared" si="27"/>
        <v>44501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124">
        <f t="shared" si="28"/>
        <v>44166</v>
      </c>
      <c r="B14" s="125">
        <f t="shared" ref="B14:B77" ca="1" si="44">IF(D14&lt;=TODAY(),C14+Q14,IF(AND(D14&gt;TODAY(),A14&lt;=$B$1),IF(VLOOKUP(TODAY(),$A$10:$E$5000,4,FALSE)=0,"n.d",C14+Q14),"n.d"))</f>
        <v>1000.14939</v>
      </c>
      <c r="C14" s="7">
        <f t="shared" si="29"/>
        <v>1000</v>
      </c>
      <c r="D14" s="102">
        <f t="shared" si="30"/>
        <v>44161</v>
      </c>
      <c r="E14" s="100">
        <f ca="1">IF(D14&lt;$B$1,VLOOKUP(D14,[1]DI!$A$4:$B$15000,2,FALSE),0)</f>
        <v>1.9000000000000006E-2</v>
      </c>
      <c r="F14" s="14">
        <f t="shared" ref="F14:F77" ca="1" si="45">ROUND(((1+E14)^(1/252)),8)</f>
        <v>1.0000746899999999</v>
      </c>
      <c r="G14" s="14">
        <f ca="1">(TRUNC(PRODUCT($F$12:$F13),16))</f>
        <v>1.0001493855785999</v>
      </c>
      <c r="H14" s="14">
        <f t="shared" ref="H14:H77" si="46">IF(P13&gt;0,G13,H13)</f>
        <v>1</v>
      </c>
      <c r="I14" s="14">
        <f t="shared" ref="I14:I77" ca="1" si="47">ROUND(G14/H14,8)</f>
        <v>1.00014939</v>
      </c>
      <c r="J14" s="13">
        <f t="shared" si="32"/>
        <v>0</v>
      </c>
      <c r="K14" s="29">
        <f t="shared" si="33"/>
        <v>44162</v>
      </c>
      <c r="L14" s="2">
        <f t="shared" si="34"/>
        <v>2</v>
      </c>
      <c r="M14" s="17">
        <f t="shared" si="35"/>
        <v>2</v>
      </c>
      <c r="N14" s="12">
        <f t="shared" si="21"/>
        <v>1</v>
      </c>
      <c r="O14" s="12">
        <f t="shared" ca="1" si="22"/>
        <v>1.00014939</v>
      </c>
      <c r="P14" s="17">
        <f t="shared" si="36"/>
        <v>0</v>
      </c>
      <c r="Q14" s="14">
        <f t="shared" ca="1" si="23"/>
        <v>0.14939</v>
      </c>
      <c r="R14" s="20">
        <f t="shared" si="24"/>
        <v>0</v>
      </c>
      <c r="S14" s="14">
        <f t="shared" si="25"/>
        <v>0</v>
      </c>
      <c r="T14" s="4" t="str">
        <f t="shared" si="37"/>
        <v>J=</v>
      </c>
      <c r="U14" s="29">
        <f t="shared" si="38"/>
        <v>44377</v>
      </c>
      <c r="V14" s="3"/>
      <c r="W14" s="4"/>
      <c r="X14" s="130">
        <f t="shared" si="39"/>
        <v>2</v>
      </c>
      <c r="Y14" s="131">
        <f t="shared" si="26"/>
        <v>44501</v>
      </c>
      <c r="Z14" s="133">
        <f t="shared" si="40"/>
        <v>1000</v>
      </c>
      <c r="AA14" s="134">
        <f t="shared" si="41"/>
        <v>86</v>
      </c>
      <c r="AB14" s="137">
        <f t="shared" ref="AB14" si="48">TRUNC((ROUND(((1+AB$11)^(AA14/252)),9)-1)*Z13,8)</f>
        <v>0</v>
      </c>
      <c r="AC14" s="137">
        <f t="shared" ref="AC14" si="49">TRUNC(Z$12*AD14,8)</f>
        <v>0</v>
      </c>
      <c r="AD14" s="135">
        <v>0</v>
      </c>
      <c r="AE14" s="137">
        <f t="shared" si="42"/>
        <v>0</v>
      </c>
      <c r="AF14" s="130">
        <f t="shared" si="43"/>
        <v>2</v>
      </c>
      <c r="AG14" s="136" t="s">
        <v>59</v>
      </c>
      <c r="AH14" s="131">
        <f t="shared" si="27"/>
        <v>44742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24">
        <f t="shared" si="28"/>
        <v>44167</v>
      </c>
      <c r="B15" s="125">
        <f t="shared" ca="1" si="44"/>
        <v>1000.22408999</v>
      </c>
      <c r="C15" s="7">
        <f t="shared" si="29"/>
        <v>1000</v>
      </c>
      <c r="D15" s="102">
        <f t="shared" si="30"/>
        <v>44162</v>
      </c>
      <c r="E15" s="100">
        <f ca="1">IF(D15&lt;$B$1,VLOOKUP(D15,[1]DI!$A$4:$B$15000,2,FALSE),0)</f>
        <v>1.9000000000000006E-2</v>
      </c>
      <c r="F15" s="14">
        <f t="shared" ca="1" si="45"/>
        <v>1.0000746899999999</v>
      </c>
      <c r="G15" s="14">
        <f ca="1">(TRUNC(PRODUCT($F$12:$F14),16))</f>
        <v>1.0002240867362</v>
      </c>
      <c r="H15" s="14">
        <f t="shared" si="46"/>
        <v>1</v>
      </c>
      <c r="I15" s="14">
        <f t="shared" ca="1" si="47"/>
        <v>1.0002240899999999</v>
      </c>
      <c r="J15" s="13">
        <f t="shared" si="32"/>
        <v>0</v>
      </c>
      <c r="K15" s="29">
        <f t="shared" si="33"/>
        <v>44162</v>
      </c>
      <c r="L15" s="2">
        <f t="shared" si="34"/>
        <v>3</v>
      </c>
      <c r="M15" s="17">
        <f t="shared" si="35"/>
        <v>3</v>
      </c>
      <c r="N15" s="12">
        <f t="shared" si="21"/>
        <v>1</v>
      </c>
      <c r="O15" s="12">
        <f t="shared" ca="1" si="22"/>
        <v>1.0002240899999999</v>
      </c>
      <c r="P15" s="17">
        <f t="shared" si="36"/>
        <v>0</v>
      </c>
      <c r="Q15" s="14">
        <f t="shared" ca="1" si="23"/>
        <v>0.22408998999999999</v>
      </c>
      <c r="R15" s="20">
        <f t="shared" si="24"/>
        <v>0</v>
      </c>
      <c r="S15" s="14">
        <f t="shared" si="25"/>
        <v>0</v>
      </c>
      <c r="T15" s="4" t="str">
        <f t="shared" si="37"/>
        <v>J=</v>
      </c>
      <c r="U15" s="29">
        <f t="shared" si="38"/>
        <v>44377</v>
      </c>
      <c r="V15" s="3"/>
      <c r="W15" s="4"/>
      <c r="X15" s="130">
        <f t="shared" si="39"/>
        <v>3</v>
      </c>
      <c r="Y15" s="131">
        <f t="shared" ref="Y15:Y19" si="50">AE163</f>
        <v>44742</v>
      </c>
      <c r="Z15" s="133">
        <f t="shared" ref="Z15:Z19" si="51">(Z14-AC15)</f>
        <v>1000</v>
      </c>
      <c r="AA15" s="134">
        <f t="shared" ref="AA15:AA19" si="52">NETWORKDAYS(Y14,Y15,X$160:X$444)-1</f>
        <v>166</v>
      </c>
      <c r="AB15" s="137">
        <f t="shared" ref="AB15:AB19" si="53">TRUNC((ROUND(((1+AB$11)^(AA15/252)),9)-1)*Z14,8)</f>
        <v>0</v>
      </c>
      <c r="AC15" s="137">
        <f t="shared" ref="AC15:AC19" si="54">TRUNC(Z$12*AD15,8)</f>
        <v>0</v>
      </c>
      <c r="AD15" s="135">
        <v>0</v>
      </c>
      <c r="AE15" s="137">
        <f t="shared" ref="AE15:AE19" si="55">(AB15+AC15)</f>
        <v>0</v>
      </c>
      <c r="AF15" s="130">
        <f t="shared" si="43"/>
        <v>3</v>
      </c>
      <c r="AG15" s="136" t="s">
        <v>59</v>
      </c>
      <c r="AH15" s="131">
        <f t="shared" ref="AH15:AH18" si="56">Y16</f>
        <v>44865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24">
        <f t="shared" si="28"/>
        <v>44168</v>
      </c>
      <c r="B16" s="125">
        <f t="shared" ca="1" si="44"/>
        <v>1000.29878999</v>
      </c>
      <c r="C16" s="7">
        <f t="shared" si="29"/>
        <v>1000</v>
      </c>
      <c r="D16" s="102">
        <f t="shared" si="30"/>
        <v>44165</v>
      </c>
      <c r="E16" s="100">
        <f ca="1">IF(D16&lt;$B$1,VLOOKUP(D16,[1]DI!$A$4:$B$15000,2,FALSE),0)</f>
        <v>1.9000000000000006E-2</v>
      </c>
      <c r="F16" s="14">
        <f t="shared" ca="1" si="45"/>
        <v>1.0000746899999999</v>
      </c>
      <c r="G16" s="14">
        <f ca="1">(TRUNC(PRODUCT($F$12:$F15),16))</f>
        <v>1.0002987934732399</v>
      </c>
      <c r="H16" s="14">
        <f t="shared" si="46"/>
        <v>1</v>
      </c>
      <c r="I16" s="14">
        <f t="shared" ca="1" si="47"/>
        <v>1.00029879</v>
      </c>
      <c r="J16" s="13">
        <f t="shared" si="32"/>
        <v>0</v>
      </c>
      <c r="K16" s="29">
        <f t="shared" si="33"/>
        <v>44162</v>
      </c>
      <c r="L16" s="2">
        <f t="shared" si="34"/>
        <v>4</v>
      </c>
      <c r="M16" s="17">
        <f t="shared" si="35"/>
        <v>4</v>
      </c>
      <c r="N16" s="12">
        <f t="shared" si="21"/>
        <v>1</v>
      </c>
      <c r="O16" s="12">
        <f t="shared" ca="1" si="22"/>
        <v>1.00029879</v>
      </c>
      <c r="P16" s="17">
        <f t="shared" si="36"/>
        <v>0</v>
      </c>
      <c r="Q16" s="14">
        <f t="shared" ca="1" si="23"/>
        <v>0.29878999000000001</v>
      </c>
      <c r="R16" s="20">
        <f t="shared" si="24"/>
        <v>0</v>
      </c>
      <c r="S16" s="14">
        <f t="shared" si="25"/>
        <v>0</v>
      </c>
      <c r="T16" s="4" t="str">
        <f t="shared" si="37"/>
        <v>J=</v>
      </c>
      <c r="U16" s="29">
        <f t="shared" si="38"/>
        <v>44377</v>
      </c>
      <c r="V16" s="3"/>
      <c r="W16" s="4"/>
      <c r="X16" s="130">
        <f t="shared" si="39"/>
        <v>4</v>
      </c>
      <c r="Y16" s="131">
        <f t="shared" si="50"/>
        <v>44865</v>
      </c>
      <c r="Z16" s="133">
        <f t="shared" si="51"/>
        <v>1000</v>
      </c>
      <c r="AA16" s="134">
        <f t="shared" si="52"/>
        <v>85</v>
      </c>
      <c r="AB16" s="137">
        <f t="shared" si="53"/>
        <v>0</v>
      </c>
      <c r="AC16" s="137">
        <f t="shared" si="54"/>
        <v>0</v>
      </c>
      <c r="AD16" s="135">
        <v>0</v>
      </c>
      <c r="AE16" s="137">
        <f t="shared" si="55"/>
        <v>0</v>
      </c>
      <c r="AF16" s="130">
        <f t="shared" si="43"/>
        <v>4</v>
      </c>
      <c r="AG16" s="136" t="s">
        <v>59</v>
      </c>
      <c r="AH16" s="131">
        <f t="shared" si="56"/>
        <v>45107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24">
        <f t="shared" si="28"/>
        <v>44169</v>
      </c>
      <c r="B17" s="125">
        <f t="shared" ca="1" si="44"/>
        <v>1000.37350999</v>
      </c>
      <c r="C17" s="7">
        <f t="shared" si="29"/>
        <v>1000</v>
      </c>
      <c r="D17" s="102">
        <f t="shared" si="30"/>
        <v>44166</v>
      </c>
      <c r="E17" s="100">
        <f ca="1">IF(D17&lt;$B$1,VLOOKUP(D17,[1]DI!$A$4:$B$15000,2,FALSE),0)</f>
        <v>1.9000000000000006E-2</v>
      </c>
      <c r="F17" s="14">
        <f t="shared" ca="1" si="45"/>
        <v>1.0000746899999999</v>
      </c>
      <c r="G17" s="14">
        <f ca="1">(TRUNC(PRODUCT($F$12:$F16),16))</f>
        <v>1.00037350579013</v>
      </c>
      <c r="H17" s="14">
        <f t="shared" si="46"/>
        <v>1</v>
      </c>
      <c r="I17" s="14">
        <f t="shared" ca="1" si="47"/>
        <v>1.00037351</v>
      </c>
      <c r="J17" s="13">
        <f t="shared" si="32"/>
        <v>0</v>
      </c>
      <c r="K17" s="29">
        <f t="shared" si="33"/>
        <v>44162</v>
      </c>
      <c r="L17" s="2">
        <f t="shared" si="34"/>
        <v>5</v>
      </c>
      <c r="M17" s="17">
        <f t="shared" si="35"/>
        <v>5</v>
      </c>
      <c r="N17" s="12">
        <f t="shared" si="21"/>
        <v>1</v>
      </c>
      <c r="O17" s="12">
        <f t="shared" ca="1" si="22"/>
        <v>1.00037351</v>
      </c>
      <c r="P17" s="17">
        <f t="shared" si="36"/>
        <v>0</v>
      </c>
      <c r="Q17" s="14">
        <f t="shared" ca="1" si="23"/>
        <v>0.37350999000000001</v>
      </c>
      <c r="R17" s="20">
        <f t="shared" si="24"/>
        <v>0</v>
      </c>
      <c r="S17" s="14">
        <f t="shared" si="25"/>
        <v>0</v>
      </c>
      <c r="T17" s="4" t="str">
        <f t="shared" si="37"/>
        <v>J=</v>
      </c>
      <c r="U17" s="29">
        <f t="shared" si="38"/>
        <v>44377</v>
      </c>
      <c r="V17" s="3"/>
      <c r="W17" s="4"/>
      <c r="X17" s="130">
        <f t="shared" si="39"/>
        <v>5</v>
      </c>
      <c r="Y17" s="131">
        <f t="shared" si="50"/>
        <v>45107</v>
      </c>
      <c r="Z17" s="133">
        <f t="shared" si="51"/>
        <v>1000</v>
      </c>
      <c r="AA17" s="134">
        <f t="shared" si="52"/>
        <v>166</v>
      </c>
      <c r="AB17" s="137">
        <f t="shared" si="53"/>
        <v>0</v>
      </c>
      <c r="AC17" s="137">
        <f t="shared" si="54"/>
        <v>0</v>
      </c>
      <c r="AD17" s="135">
        <v>0</v>
      </c>
      <c r="AE17" s="137">
        <f t="shared" si="55"/>
        <v>0</v>
      </c>
      <c r="AF17" s="130">
        <f t="shared" si="43"/>
        <v>5</v>
      </c>
      <c r="AG17" s="136" t="s">
        <v>59</v>
      </c>
      <c r="AH17" s="131">
        <f t="shared" si="56"/>
        <v>45229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24">
        <f t="shared" si="28"/>
        <v>44172</v>
      </c>
      <c r="B18" s="125">
        <f t="shared" ca="1" si="44"/>
        <v>1000.44821999</v>
      </c>
      <c r="C18" s="7">
        <f t="shared" si="29"/>
        <v>1000</v>
      </c>
      <c r="D18" s="102">
        <f t="shared" si="30"/>
        <v>44167</v>
      </c>
      <c r="E18" s="100">
        <f ca="1">IF(D18&lt;$B$1,VLOOKUP(D18,[1]DI!$A$4:$B$15000,2,FALSE),0)</f>
        <v>1.9000000000000006E-2</v>
      </c>
      <c r="F18" s="14">
        <f t="shared" ca="1" si="45"/>
        <v>1.0000746899999999</v>
      </c>
      <c r="G18" s="14">
        <f ca="1">(TRUNC(PRODUCT($F$12:$F17),16))</f>
        <v>1.00044822368727</v>
      </c>
      <c r="H18" s="14">
        <f t="shared" si="46"/>
        <v>1</v>
      </c>
      <c r="I18" s="14">
        <f t="shared" ca="1" si="47"/>
        <v>1.00044822</v>
      </c>
      <c r="J18" s="13">
        <f t="shared" si="32"/>
        <v>0</v>
      </c>
      <c r="K18" s="29">
        <f t="shared" si="33"/>
        <v>44162</v>
      </c>
      <c r="L18" s="2">
        <f t="shared" si="34"/>
        <v>6</v>
      </c>
      <c r="M18" s="17">
        <f t="shared" si="35"/>
        <v>6</v>
      </c>
      <c r="N18" s="12">
        <f t="shared" si="21"/>
        <v>1</v>
      </c>
      <c r="O18" s="12">
        <f t="shared" ca="1" si="22"/>
        <v>1.00044822</v>
      </c>
      <c r="P18" s="17">
        <f t="shared" si="36"/>
        <v>0</v>
      </c>
      <c r="Q18" s="14">
        <f t="shared" ca="1" si="23"/>
        <v>0.44821999000000001</v>
      </c>
      <c r="R18" s="20">
        <f t="shared" si="24"/>
        <v>0</v>
      </c>
      <c r="S18" s="14">
        <f t="shared" si="25"/>
        <v>0</v>
      </c>
      <c r="T18" s="4" t="str">
        <f t="shared" si="37"/>
        <v>J=</v>
      </c>
      <c r="U18" s="29">
        <f t="shared" si="38"/>
        <v>44377</v>
      </c>
      <c r="V18" s="3"/>
      <c r="W18" s="4"/>
      <c r="X18" s="130">
        <f t="shared" si="39"/>
        <v>6</v>
      </c>
      <c r="Y18" s="131">
        <f t="shared" si="50"/>
        <v>45229</v>
      </c>
      <c r="Z18" s="133">
        <f t="shared" si="51"/>
        <v>1000</v>
      </c>
      <c r="AA18" s="134">
        <f t="shared" si="52"/>
        <v>84</v>
      </c>
      <c r="AB18" s="137">
        <f t="shared" si="53"/>
        <v>0</v>
      </c>
      <c r="AC18" s="137">
        <f t="shared" si="54"/>
        <v>0</v>
      </c>
      <c r="AD18" s="135">
        <v>0</v>
      </c>
      <c r="AE18" s="137">
        <f t="shared" si="55"/>
        <v>0</v>
      </c>
      <c r="AF18" s="130">
        <f t="shared" si="43"/>
        <v>6</v>
      </c>
      <c r="AG18" s="136" t="s">
        <v>51</v>
      </c>
      <c r="AH18" s="131">
        <f t="shared" si="56"/>
        <v>45412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24">
        <f t="shared" si="28"/>
        <v>44173</v>
      </c>
      <c r="B19" s="125">
        <f t="shared" ca="1" si="44"/>
        <v>1000.52294999</v>
      </c>
      <c r="C19" s="7">
        <f t="shared" si="29"/>
        <v>1000</v>
      </c>
      <c r="D19" s="102">
        <f t="shared" si="30"/>
        <v>44168</v>
      </c>
      <c r="E19" s="100">
        <f ca="1">IF(D19&lt;$B$1,VLOOKUP(D19,[1]DI!$A$4:$B$15000,2,FALSE),0)</f>
        <v>1.9000000000000006E-2</v>
      </c>
      <c r="F19" s="14">
        <f t="shared" ca="1" si="45"/>
        <v>1.0000746899999999</v>
      </c>
      <c r="G19" s="14">
        <f ca="1">(TRUNC(PRODUCT($F$12:$F18),16))</f>
        <v>1.0005229471651</v>
      </c>
      <c r="H19" s="14">
        <f t="shared" si="46"/>
        <v>1</v>
      </c>
      <c r="I19" s="14">
        <f t="shared" ca="1" si="47"/>
        <v>1.0005229499999999</v>
      </c>
      <c r="J19" s="13">
        <f t="shared" si="32"/>
        <v>0</v>
      </c>
      <c r="K19" s="29">
        <f t="shared" si="33"/>
        <v>44162</v>
      </c>
      <c r="L19" s="2">
        <f t="shared" si="34"/>
        <v>7</v>
      </c>
      <c r="M19" s="17">
        <f t="shared" si="35"/>
        <v>7</v>
      </c>
      <c r="N19" s="12">
        <f t="shared" si="21"/>
        <v>1</v>
      </c>
      <c r="O19" s="12">
        <f t="shared" ca="1" si="22"/>
        <v>1.0005229499999999</v>
      </c>
      <c r="P19" s="17">
        <f t="shared" si="36"/>
        <v>0</v>
      </c>
      <c r="Q19" s="14">
        <f t="shared" ca="1" si="23"/>
        <v>0.52294998999999998</v>
      </c>
      <c r="R19" s="20">
        <f t="shared" si="24"/>
        <v>0</v>
      </c>
      <c r="S19" s="14">
        <f t="shared" si="25"/>
        <v>0</v>
      </c>
      <c r="T19" s="4" t="str">
        <f t="shared" si="37"/>
        <v>J=</v>
      </c>
      <c r="U19" s="29">
        <f t="shared" si="38"/>
        <v>44377</v>
      </c>
      <c r="V19" s="3"/>
      <c r="W19" s="4"/>
      <c r="X19" s="130">
        <f t="shared" si="39"/>
        <v>7</v>
      </c>
      <c r="Y19" s="131">
        <f t="shared" si="50"/>
        <v>45412</v>
      </c>
      <c r="Z19" s="133">
        <f t="shared" si="51"/>
        <v>0</v>
      </c>
      <c r="AA19" s="134">
        <f t="shared" si="52"/>
        <v>124</v>
      </c>
      <c r="AB19" s="137">
        <f t="shared" si="53"/>
        <v>0</v>
      </c>
      <c r="AC19" s="137">
        <f t="shared" si="54"/>
        <v>1000</v>
      </c>
      <c r="AD19" s="135">
        <v>1</v>
      </c>
      <c r="AE19" s="137">
        <f t="shared" si="55"/>
        <v>1000</v>
      </c>
      <c r="AF19" s="130">
        <f t="shared" si="43"/>
        <v>7</v>
      </c>
      <c r="AG19" s="136"/>
      <c r="AH19" s="131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24">
        <f t="shared" si="28"/>
        <v>44174</v>
      </c>
      <c r="B20" s="125">
        <f t="shared" ca="1" si="44"/>
        <v>1000.59768</v>
      </c>
      <c r="C20" s="7">
        <f t="shared" si="29"/>
        <v>1000</v>
      </c>
      <c r="D20" s="102">
        <f t="shared" si="30"/>
        <v>44169</v>
      </c>
      <c r="E20" s="100">
        <f ca="1">IF(D20&lt;$B$1,VLOOKUP(D20,[1]DI!$A$4:$B$15000,2,FALSE),0)</f>
        <v>1.9000000000000006E-2</v>
      </c>
      <c r="F20" s="14">
        <f t="shared" ca="1" si="45"/>
        <v>1.0000746899999999</v>
      </c>
      <c r="G20" s="14">
        <f ca="1">(TRUNC(PRODUCT($F$12:$F19),16))</f>
        <v>1.0005976762240301</v>
      </c>
      <c r="H20" s="14">
        <f t="shared" si="46"/>
        <v>1</v>
      </c>
      <c r="I20" s="14">
        <f t="shared" ca="1" si="47"/>
        <v>1.00059768</v>
      </c>
      <c r="J20" s="13">
        <f t="shared" si="32"/>
        <v>0</v>
      </c>
      <c r="K20" s="29">
        <f t="shared" si="33"/>
        <v>44162</v>
      </c>
      <c r="L20" s="2">
        <f t="shared" si="34"/>
        <v>8</v>
      </c>
      <c r="M20" s="17">
        <f t="shared" si="35"/>
        <v>8</v>
      </c>
      <c r="N20" s="12">
        <f t="shared" si="21"/>
        <v>1</v>
      </c>
      <c r="O20" s="12">
        <f t="shared" ca="1" si="22"/>
        <v>1.00059768</v>
      </c>
      <c r="P20" s="17">
        <f t="shared" si="36"/>
        <v>0</v>
      </c>
      <c r="Q20" s="14">
        <f t="shared" ca="1" si="23"/>
        <v>0.59767999999999999</v>
      </c>
      <c r="R20" s="20">
        <f t="shared" si="24"/>
        <v>0</v>
      </c>
      <c r="S20" s="14">
        <f t="shared" si="25"/>
        <v>0</v>
      </c>
      <c r="T20" s="4" t="str">
        <f t="shared" si="37"/>
        <v>J=</v>
      </c>
      <c r="U20" s="29">
        <f t="shared" si="38"/>
        <v>44377</v>
      </c>
      <c r="V20" s="3"/>
      <c r="W20" s="4"/>
      <c r="X20" s="130"/>
      <c r="Y20" s="131"/>
      <c r="Z20" s="133"/>
      <c r="AA20" s="134"/>
      <c r="AB20" s="137"/>
      <c r="AC20" s="137"/>
      <c r="AD20" s="135"/>
      <c r="AE20" s="137"/>
      <c r="AF20" s="130"/>
      <c r="AG20" s="136"/>
      <c r="AH20" s="131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24">
        <f t="shared" si="28"/>
        <v>44175</v>
      </c>
      <c r="B21" s="125">
        <f t="shared" ca="1" si="44"/>
        <v>1000.67240999</v>
      </c>
      <c r="C21" s="7">
        <f t="shared" si="29"/>
        <v>1000</v>
      </c>
      <c r="D21" s="102">
        <f t="shared" si="30"/>
        <v>44172</v>
      </c>
      <c r="E21" s="100">
        <f ca="1">IF(D21&lt;$B$1,VLOOKUP(D21,[1]DI!$A$4:$B$15000,2,FALSE),0)</f>
        <v>1.9000000000000006E-2</v>
      </c>
      <c r="F21" s="14">
        <f t="shared" ca="1" si="45"/>
        <v>1.0000746899999999</v>
      </c>
      <c r="G21" s="14">
        <f ca="1">(TRUNC(PRODUCT($F$12:$F20),16))</f>
        <v>1.00067241086446</v>
      </c>
      <c r="H21" s="14">
        <f t="shared" si="46"/>
        <v>1</v>
      </c>
      <c r="I21" s="14">
        <f t="shared" ca="1" si="47"/>
        <v>1.00067241</v>
      </c>
      <c r="J21" s="13">
        <f t="shared" si="32"/>
        <v>0</v>
      </c>
      <c r="K21" s="29">
        <f t="shared" si="33"/>
        <v>44162</v>
      </c>
      <c r="L21" s="2">
        <f t="shared" si="34"/>
        <v>9</v>
      </c>
      <c r="M21" s="17">
        <f t="shared" si="35"/>
        <v>9</v>
      </c>
      <c r="N21" s="12">
        <f t="shared" si="21"/>
        <v>1</v>
      </c>
      <c r="O21" s="12">
        <f t="shared" ca="1" si="22"/>
        <v>1.00067241</v>
      </c>
      <c r="P21" s="17">
        <f t="shared" si="36"/>
        <v>0</v>
      </c>
      <c r="Q21" s="14">
        <f t="shared" ca="1" si="23"/>
        <v>0.67240999000000001</v>
      </c>
      <c r="R21" s="20">
        <f t="shared" si="24"/>
        <v>0</v>
      </c>
      <c r="S21" s="14">
        <f t="shared" si="25"/>
        <v>0</v>
      </c>
      <c r="T21" s="4" t="str">
        <f t="shared" si="37"/>
        <v>J=</v>
      </c>
      <c r="U21" s="29">
        <f t="shared" si="38"/>
        <v>44377</v>
      </c>
      <c r="V21" s="3"/>
      <c r="W21" s="4"/>
      <c r="X21" s="130"/>
      <c r="Y21" s="131"/>
      <c r="Z21" s="133"/>
      <c r="AA21" s="134"/>
      <c r="AB21" s="137"/>
      <c r="AC21" s="137"/>
      <c r="AD21" s="135"/>
      <c r="AE21" s="137"/>
      <c r="AF21" s="130"/>
      <c r="AG21" s="136"/>
      <c r="AH21" s="131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24">
        <f t="shared" si="28"/>
        <v>44176</v>
      </c>
      <c r="B22" s="125">
        <f t="shared" ca="1" si="44"/>
        <v>1000.74715</v>
      </c>
      <c r="C22" s="7">
        <f t="shared" si="29"/>
        <v>1000</v>
      </c>
      <c r="D22" s="102">
        <f t="shared" si="30"/>
        <v>44173</v>
      </c>
      <c r="E22" s="100">
        <f ca="1">IF(D22&lt;$B$1,VLOOKUP(D22,[1]DI!$A$4:$B$15000,2,FALSE),0)</f>
        <v>1.9000000000000006E-2</v>
      </c>
      <c r="F22" s="14">
        <f t="shared" ca="1" si="45"/>
        <v>1.0000746899999999</v>
      </c>
      <c r="G22" s="14">
        <f ca="1">(TRUNC(PRODUCT($F$12:$F21),16))</f>
        <v>1.00074715108683</v>
      </c>
      <c r="H22" s="14">
        <f t="shared" si="46"/>
        <v>1</v>
      </c>
      <c r="I22" s="14">
        <f t="shared" ca="1" si="47"/>
        <v>1.00074715</v>
      </c>
      <c r="J22" s="13">
        <f t="shared" si="32"/>
        <v>0</v>
      </c>
      <c r="K22" s="29">
        <f t="shared" si="33"/>
        <v>44162</v>
      </c>
      <c r="L22" s="2">
        <f t="shared" si="34"/>
        <v>10</v>
      </c>
      <c r="M22" s="17">
        <f t="shared" si="35"/>
        <v>10</v>
      </c>
      <c r="N22" s="12">
        <f t="shared" si="21"/>
        <v>1</v>
      </c>
      <c r="O22" s="12">
        <f t="shared" ca="1" si="22"/>
        <v>1.00074715</v>
      </c>
      <c r="P22" s="17">
        <f t="shared" si="36"/>
        <v>0</v>
      </c>
      <c r="Q22" s="14">
        <f t="shared" ca="1" si="23"/>
        <v>0.74714999999999998</v>
      </c>
      <c r="R22" s="20">
        <f t="shared" si="24"/>
        <v>0</v>
      </c>
      <c r="S22" s="14">
        <f t="shared" si="25"/>
        <v>0</v>
      </c>
      <c r="T22" s="4" t="str">
        <f t="shared" si="37"/>
        <v>J=</v>
      </c>
      <c r="U22" s="29">
        <f t="shared" si="38"/>
        <v>44377</v>
      </c>
      <c r="V22" s="3"/>
      <c r="W22" s="4"/>
      <c r="X22" s="130"/>
      <c r="Y22" s="131"/>
      <c r="Z22" s="133"/>
      <c r="AA22" s="134"/>
      <c r="AB22" s="137"/>
      <c r="AC22" s="137"/>
      <c r="AD22" s="135"/>
      <c r="AE22" s="137"/>
      <c r="AF22" s="130"/>
      <c r="AG22" s="136"/>
      <c r="AH22" s="131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24">
        <f t="shared" si="28"/>
        <v>44179</v>
      </c>
      <c r="B23" s="125">
        <f t="shared" ca="1" si="44"/>
        <v>1000.8219</v>
      </c>
      <c r="C23" s="7">
        <f t="shared" si="29"/>
        <v>1000</v>
      </c>
      <c r="D23" s="102">
        <f t="shared" si="30"/>
        <v>44174</v>
      </c>
      <c r="E23" s="100">
        <f ca="1">IF(D23&lt;$B$1,VLOOKUP(D23,[1]DI!$A$4:$B$15000,2,FALSE),0)</f>
        <v>1.9000000000000006E-2</v>
      </c>
      <c r="F23" s="14">
        <f t="shared" ca="1" si="45"/>
        <v>1.0000746899999999</v>
      </c>
      <c r="G23" s="14">
        <f ca="1">(TRUNC(PRODUCT($F$12:$F22),16))</f>
        <v>1.0008218968915401</v>
      </c>
      <c r="H23" s="14">
        <f t="shared" si="46"/>
        <v>1</v>
      </c>
      <c r="I23" s="14">
        <f t="shared" ca="1" si="47"/>
        <v>1.0008219</v>
      </c>
      <c r="J23" s="13">
        <f t="shared" si="32"/>
        <v>0</v>
      </c>
      <c r="K23" s="29">
        <f t="shared" si="33"/>
        <v>44162</v>
      </c>
      <c r="L23" s="2">
        <f t="shared" si="34"/>
        <v>11</v>
      </c>
      <c r="M23" s="17">
        <f t="shared" si="35"/>
        <v>11</v>
      </c>
      <c r="N23" s="12">
        <f t="shared" si="21"/>
        <v>1</v>
      </c>
      <c r="O23" s="12">
        <f t="shared" ca="1" si="22"/>
        <v>1.0008219</v>
      </c>
      <c r="P23" s="17">
        <f t="shared" si="36"/>
        <v>0</v>
      </c>
      <c r="Q23" s="14">
        <f t="shared" ca="1" si="23"/>
        <v>0.82189999999999996</v>
      </c>
      <c r="R23" s="20">
        <f t="shared" si="24"/>
        <v>0</v>
      </c>
      <c r="S23" s="14">
        <f t="shared" si="25"/>
        <v>0</v>
      </c>
      <c r="T23" s="4" t="str">
        <f t="shared" si="37"/>
        <v>J=</v>
      </c>
      <c r="U23" s="29">
        <f t="shared" si="38"/>
        <v>44377</v>
      </c>
      <c r="V23" s="3"/>
      <c r="W23" s="4"/>
      <c r="X23" s="130"/>
      <c r="Y23" s="131"/>
      <c r="Z23" s="133"/>
      <c r="AA23" s="134"/>
      <c r="AB23" s="137"/>
      <c r="AC23" s="137"/>
      <c r="AD23" s="135"/>
      <c r="AE23" s="137"/>
      <c r="AF23" s="130"/>
      <c r="AG23" s="136"/>
      <c r="AH23" s="131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24">
        <f t="shared" si="28"/>
        <v>44180</v>
      </c>
      <c r="B24" s="125">
        <f t="shared" ca="1" si="44"/>
        <v>1000.89665</v>
      </c>
      <c r="C24" s="7">
        <f t="shared" si="29"/>
        <v>1000</v>
      </c>
      <c r="D24" s="102">
        <f t="shared" si="30"/>
        <v>44175</v>
      </c>
      <c r="E24" s="100">
        <f ca="1">IF(D24&lt;$B$1,VLOOKUP(D24,[1]DI!$A$4:$B$15000,2,FALSE),0)</f>
        <v>1.9000000000000006E-2</v>
      </c>
      <c r="F24" s="14">
        <f t="shared" ca="1" si="45"/>
        <v>1.0000746899999999</v>
      </c>
      <c r="G24" s="14">
        <f ca="1">(TRUNC(PRODUCT($F$12:$F23),16))</f>
        <v>1.00089664827902</v>
      </c>
      <c r="H24" s="14">
        <f t="shared" si="46"/>
        <v>1</v>
      </c>
      <c r="I24" s="14">
        <f t="shared" ca="1" si="47"/>
        <v>1.0008966500000001</v>
      </c>
      <c r="J24" s="13">
        <f t="shared" si="32"/>
        <v>0</v>
      </c>
      <c r="K24" s="29">
        <f t="shared" si="33"/>
        <v>44162</v>
      </c>
      <c r="L24" s="2">
        <f t="shared" si="34"/>
        <v>12</v>
      </c>
      <c r="M24" s="17">
        <f t="shared" si="35"/>
        <v>12</v>
      </c>
      <c r="N24" s="12">
        <f t="shared" si="21"/>
        <v>1</v>
      </c>
      <c r="O24" s="12">
        <f t="shared" ca="1" si="22"/>
        <v>1.0008966500000001</v>
      </c>
      <c r="P24" s="17">
        <f t="shared" si="36"/>
        <v>0</v>
      </c>
      <c r="Q24" s="14">
        <f t="shared" ca="1" si="23"/>
        <v>0.89664999999999995</v>
      </c>
      <c r="R24" s="20">
        <f t="shared" si="24"/>
        <v>0</v>
      </c>
      <c r="S24" s="14">
        <f t="shared" si="25"/>
        <v>0</v>
      </c>
      <c r="T24" s="4" t="str">
        <f t="shared" si="37"/>
        <v>J=</v>
      </c>
      <c r="U24" s="29">
        <f t="shared" si="38"/>
        <v>44377</v>
      </c>
      <c r="V24" s="3"/>
      <c r="W24" s="4"/>
      <c r="X24" s="130"/>
      <c r="Y24" s="131"/>
      <c r="Z24" s="133"/>
      <c r="AA24" s="134"/>
      <c r="AB24" s="137"/>
      <c r="AC24" s="137"/>
      <c r="AD24" s="135"/>
      <c r="AE24" s="137"/>
      <c r="AF24" s="130"/>
      <c r="AG24" s="136"/>
      <c r="AH24" s="131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24">
        <f t="shared" si="28"/>
        <v>44181</v>
      </c>
      <c r="B25" s="125">
        <f t="shared" ca="1" si="44"/>
        <v>1000.97141</v>
      </c>
      <c r="C25" s="7">
        <f t="shared" si="29"/>
        <v>1000</v>
      </c>
      <c r="D25" s="102">
        <f t="shared" si="30"/>
        <v>44176</v>
      </c>
      <c r="E25" s="100">
        <f ca="1">IF(D25&lt;$B$1,VLOOKUP(D25,[1]DI!$A$4:$B$15000,2,FALSE),0)</f>
        <v>1.9000000000000006E-2</v>
      </c>
      <c r="F25" s="14">
        <f t="shared" ca="1" si="45"/>
        <v>1.0000746899999999</v>
      </c>
      <c r="G25" s="14">
        <f ca="1">(TRUNC(PRODUCT($F$12:$F24),16))</f>
        <v>1.0009714052496801</v>
      </c>
      <c r="H25" s="14">
        <f t="shared" si="46"/>
        <v>1</v>
      </c>
      <c r="I25" s="14">
        <f t="shared" ca="1" si="47"/>
        <v>1.00097141</v>
      </c>
      <c r="J25" s="13">
        <f t="shared" si="32"/>
        <v>0</v>
      </c>
      <c r="K25" s="29">
        <f t="shared" si="33"/>
        <v>44162</v>
      </c>
      <c r="L25" s="2">
        <f t="shared" si="34"/>
        <v>13</v>
      </c>
      <c r="M25" s="17">
        <f t="shared" si="35"/>
        <v>13</v>
      </c>
      <c r="N25" s="12">
        <f t="shared" si="21"/>
        <v>1</v>
      </c>
      <c r="O25" s="12">
        <f t="shared" ca="1" si="22"/>
        <v>1.00097141</v>
      </c>
      <c r="P25" s="17">
        <f t="shared" si="36"/>
        <v>0</v>
      </c>
      <c r="Q25" s="14">
        <f t="shared" ca="1" si="23"/>
        <v>0.97141</v>
      </c>
      <c r="R25" s="20">
        <f t="shared" si="24"/>
        <v>0</v>
      </c>
      <c r="S25" s="14">
        <f t="shared" si="25"/>
        <v>0</v>
      </c>
      <c r="T25" s="4" t="str">
        <f t="shared" si="37"/>
        <v>J=</v>
      </c>
      <c r="U25" s="29">
        <f t="shared" si="38"/>
        <v>44377</v>
      </c>
      <c r="V25" s="3"/>
      <c r="W25" s="4"/>
      <c r="X25" s="130"/>
      <c r="Y25" s="131"/>
      <c r="Z25" s="133"/>
      <c r="AA25" s="134"/>
      <c r="AB25" s="137"/>
      <c r="AC25" s="137"/>
      <c r="AD25" s="135"/>
      <c r="AE25" s="137"/>
      <c r="AF25" s="130"/>
      <c r="AG25" s="136"/>
      <c r="AH25" s="131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24">
        <f t="shared" si="28"/>
        <v>44182</v>
      </c>
      <c r="B26" s="125">
        <f t="shared" ca="1" si="44"/>
        <v>1001.04616999</v>
      </c>
      <c r="C26" s="7">
        <f t="shared" si="29"/>
        <v>1000</v>
      </c>
      <c r="D26" s="102">
        <f t="shared" si="30"/>
        <v>44179</v>
      </c>
      <c r="E26" s="100">
        <f ca="1">IF(D26&lt;$B$1,VLOOKUP(D26,[1]DI!$A$4:$B$15000,2,FALSE),0)</f>
        <v>1.9000000000000006E-2</v>
      </c>
      <c r="F26" s="14">
        <f t="shared" ca="1" si="45"/>
        <v>1.0000746899999999</v>
      </c>
      <c r="G26" s="14">
        <f ca="1">(TRUNC(PRODUCT($F$12:$F25),16))</f>
        <v>1.00104616780394</v>
      </c>
      <c r="H26" s="14">
        <f t="shared" si="46"/>
        <v>1</v>
      </c>
      <c r="I26" s="14">
        <f t="shared" ca="1" si="47"/>
        <v>1.00104617</v>
      </c>
      <c r="J26" s="13">
        <f t="shared" si="32"/>
        <v>0</v>
      </c>
      <c r="K26" s="29">
        <f t="shared" si="33"/>
        <v>44162</v>
      </c>
      <c r="L26" s="2">
        <f t="shared" si="34"/>
        <v>14</v>
      </c>
      <c r="M26" s="17">
        <f t="shared" si="35"/>
        <v>14</v>
      </c>
      <c r="N26" s="12">
        <f t="shared" si="21"/>
        <v>1</v>
      </c>
      <c r="O26" s="12">
        <f t="shared" ca="1" si="22"/>
        <v>1.00104617</v>
      </c>
      <c r="P26" s="17">
        <f t="shared" si="36"/>
        <v>0</v>
      </c>
      <c r="Q26" s="14">
        <f t="shared" ca="1" si="23"/>
        <v>1.0461699900000001</v>
      </c>
      <c r="R26" s="20">
        <f t="shared" si="24"/>
        <v>0</v>
      </c>
      <c r="S26" s="14">
        <f t="shared" si="25"/>
        <v>0</v>
      </c>
      <c r="T26" s="4" t="str">
        <f t="shared" si="37"/>
        <v>J=</v>
      </c>
      <c r="U26" s="29">
        <f t="shared" si="38"/>
        <v>44377</v>
      </c>
      <c r="V26" s="3"/>
      <c r="W26" s="4"/>
      <c r="X26" s="130"/>
      <c r="Y26" s="131"/>
      <c r="Z26" s="133"/>
      <c r="AA26" s="134"/>
      <c r="AB26" s="137"/>
      <c r="AC26" s="137"/>
      <c r="AD26" s="135"/>
      <c r="AE26" s="137"/>
      <c r="AF26" s="130"/>
      <c r="AG26" s="136"/>
      <c r="AH26" s="131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24">
        <f t="shared" si="28"/>
        <v>44183</v>
      </c>
      <c r="B27" s="125">
        <f t="shared" ca="1" si="44"/>
        <v>1001.12094</v>
      </c>
      <c r="C27" s="7">
        <f t="shared" si="29"/>
        <v>1000</v>
      </c>
      <c r="D27" s="102">
        <f t="shared" si="30"/>
        <v>44180</v>
      </c>
      <c r="E27" s="100">
        <f ca="1">IF(D27&lt;$B$1,VLOOKUP(D27,[1]DI!$A$4:$B$15000,2,FALSE),0)</f>
        <v>1.9000000000000006E-2</v>
      </c>
      <c r="F27" s="14">
        <f t="shared" ca="1" si="45"/>
        <v>1.0000746899999999</v>
      </c>
      <c r="G27" s="14">
        <f ca="1">(TRUNC(PRODUCT($F$12:$F26),16))</f>
        <v>1.00112093594221</v>
      </c>
      <c r="H27" s="14">
        <f t="shared" si="46"/>
        <v>1</v>
      </c>
      <c r="I27" s="14">
        <f t="shared" ca="1" si="47"/>
        <v>1.0011209400000001</v>
      </c>
      <c r="J27" s="13">
        <f t="shared" si="32"/>
        <v>0</v>
      </c>
      <c r="K27" s="29">
        <f t="shared" si="33"/>
        <v>44162</v>
      </c>
      <c r="L27" s="2">
        <f t="shared" si="34"/>
        <v>15</v>
      </c>
      <c r="M27" s="17">
        <f t="shared" si="35"/>
        <v>15</v>
      </c>
      <c r="N27" s="12">
        <f t="shared" si="21"/>
        <v>1</v>
      </c>
      <c r="O27" s="12">
        <f t="shared" ca="1" si="22"/>
        <v>1.0011209400000001</v>
      </c>
      <c r="P27" s="17">
        <f t="shared" si="36"/>
        <v>0</v>
      </c>
      <c r="Q27" s="14">
        <f t="shared" ca="1" si="23"/>
        <v>1.12094</v>
      </c>
      <c r="R27" s="20">
        <f t="shared" si="24"/>
        <v>0</v>
      </c>
      <c r="S27" s="14">
        <f t="shared" si="25"/>
        <v>0</v>
      </c>
      <c r="T27" s="4" t="str">
        <f t="shared" si="37"/>
        <v>J=</v>
      </c>
      <c r="U27" s="29">
        <f t="shared" si="38"/>
        <v>44377</v>
      </c>
      <c r="V27" s="3"/>
      <c r="W27" s="4"/>
      <c r="X27" s="130"/>
      <c r="Y27" s="131"/>
      <c r="Z27" s="133"/>
      <c r="AA27" s="134"/>
      <c r="AB27" s="137"/>
      <c r="AC27" s="137"/>
      <c r="AD27" s="135"/>
      <c r="AE27" s="137"/>
      <c r="AF27" s="130"/>
      <c r="AG27" s="136"/>
      <c r="AH27" s="131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24">
        <f t="shared" si="28"/>
        <v>44186</v>
      </c>
      <c r="B28" s="125">
        <f t="shared" ca="1" si="44"/>
        <v>1001.19570999</v>
      </c>
      <c r="C28" s="7">
        <f t="shared" si="29"/>
        <v>1000</v>
      </c>
      <c r="D28" s="102">
        <f t="shared" si="30"/>
        <v>44181</v>
      </c>
      <c r="E28" s="100">
        <f ca="1">IF(D28&lt;$B$1,VLOOKUP(D28,[1]DI!$A$4:$B$15000,2,FALSE),0)</f>
        <v>1.9000000000000006E-2</v>
      </c>
      <c r="F28" s="14">
        <f t="shared" ca="1" si="45"/>
        <v>1.0000746899999999</v>
      </c>
      <c r="G28" s="14">
        <f ca="1">(TRUNC(PRODUCT($F$12:$F27),16))</f>
        <v>1.00119570966492</v>
      </c>
      <c r="H28" s="14">
        <f t="shared" si="46"/>
        <v>1</v>
      </c>
      <c r="I28" s="14">
        <f t="shared" ca="1" si="47"/>
        <v>1.00119571</v>
      </c>
      <c r="J28" s="13">
        <f t="shared" si="32"/>
        <v>0</v>
      </c>
      <c r="K28" s="29">
        <f t="shared" si="33"/>
        <v>44162</v>
      </c>
      <c r="L28" s="2">
        <f t="shared" si="34"/>
        <v>16</v>
      </c>
      <c r="M28" s="17">
        <f t="shared" si="35"/>
        <v>16</v>
      </c>
      <c r="N28" s="12">
        <f t="shared" si="21"/>
        <v>1</v>
      </c>
      <c r="O28" s="12">
        <f t="shared" ca="1" si="22"/>
        <v>1.00119571</v>
      </c>
      <c r="P28" s="17">
        <f t="shared" si="36"/>
        <v>0</v>
      </c>
      <c r="Q28" s="14">
        <f t="shared" ca="1" si="23"/>
        <v>1.1957099899999999</v>
      </c>
      <c r="R28" s="20">
        <f t="shared" si="24"/>
        <v>0</v>
      </c>
      <c r="S28" s="14">
        <f t="shared" si="25"/>
        <v>0</v>
      </c>
      <c r="T28" s="4" t="str">
        <f t="shared" si="37"/>
        <v>J=</v>
      </c>
      <c r="U28" s="29">
        <f t="shared" si="38"/>
        <v>44377</v>
      </c>
      <c r="V28" s="3"/>
      <c r="W28" s="4"/>
      <c r="X28" s="130"/>
      <c r="Y28" s="131"/>
      <c r="Z28" s="133"/>
      <c r="AA28" s="134"/>
      <c r="AB28" s="137"/>
      <c r="AC28" s="137"/>
      <c r="AD28" s="135"/>
      <c r="AE28" s="137"/>
      <c r="AF28" s="130"/>
      <c r="AG28" s="136"/>
      <c r="AH28" s="131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24">
        <f t="shared" si="28"/>
        <v>44187</v>
      </c>
      <c r="B29" s="125">
        <f t="shared" ca="1" si="44"/>
        <v>1001.27049</v>
      </c>
      <c r="C29" s="7">
        <f t="shared" si="29"/>
        <v>1000</v>
      </c>
      <c r="D29" s="102">
        <f t="shared" si="30"/>
        <v>44182</v>
      </c>
      <c r="E29" s="100">
        <f ca="1">IF(D29&lt;$B$1,VLOOKUP(D29,[1]DI!$A$4:$B$15000,2,FALSE),0)</f>
        <v>1.9000000000000006E-2</v>
      </c>
      <c r="F29" s="14">
        <f t="shared" ca="1" si="45"/>
        <v>1.0000746899999999</v>
      </c>
      <c r="G29" s="14">
        <f ca="1">(TRUNC(PRODUCT($F$12:$F28),16))</f>
        <v>1.00127048897247</v>
      </c>
      <c r="H29" s="14">
        <f t="shared" si="46"/>
        <v>1</v>
      </c>
      <c r="I29" s="14">
        <f t="shared" ca="1" si="47"/>
        <v>1.00127049</v>
      </c>
      <c r="J29" s="13">
        <f t="shared" si="32"/>
        <v>0</v>
      </c>
      <c r="K29" s="29">
        <f t="shared" si="33"/>
        <v>44162</v>
      </c>
      <c r="L29" s="2">
        <f t="shared" si="34"/>
        <v>17</v>
      </c>
      <c r="M29" s="17">
        <f t="shared" si="35"/>
        <v>17</v>
      </c>
      <c r="N29" s="12">
        <f t="shared" si="21"/>
        <v>1</v>
      </c>
      <c r="O29" s="12">
        <f t="shared" ca="1" si="22"/>
        <v>1.00127049</v>
      </c>
      <c r="P29" s="17">
        <f t="shared" si="36"/>
        <v>0</v>
      </c>
      <c r="Q29" s="14">
        <f t="shared" ca="1" si="23"/>
        <v>1.2704899999999999</v>
      </c>
      <c r="R29" s="20">
        <f t="shared" si="24"/>
        <v>0</v>
      </c>
      <c r="S29" s="14">
        <f t="shared" si="25"/>
        <v>0</v>
      </c>
      <c r="T29" s="4" t="str">
        <f t="shared" si="37"/>
        <v>J=</v>
      </c>
      <c r="U29" s="29">
        <f t="shared" si="38"/>
        <v>44377</v>
      </c>
      <c r="V29" s="3"/>
      <c r="W29" s="4"/>
      <c r="X29" s="130"/>
      <c r="Y29" s="131"/>
      <c r="Z29" s="133"/>
      <c r="AA29" s="134"/>
      <c r="AB29" s="137"/>
      <c r="AC29" s="137"/>
      <c r="AD29" s="135"/>
      <c r="AE29" s="137"/>
      <c r="AF29" s="130"/>
      <c r="AG29" s="136"/>
      <c r="AH29" s="131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24">
        <f t="shared" si="28"/>
        <v>44188</v>
      </c>
      <c r="B30" s="125">
        <f t="shared" ca="1" si="44"/>
        <v>1001.34527</v>
      </c>
      <c r="C30" s="7">
        <f t="shared" si="29"/>
        <v>1000</v>
      </c>
      <c r="D30" s="102">
        <f t="shared" si="30"/>
        <v>44183</v>
      </c>
      <c r="E30" s="100">
        <f ca="1">IF(D30&lt;$B$1,VLOOKUP(D30,[1]DI!$A$4:$B$15000,2,FALSE),0)</f>
        <v>1.9000000000000006E-2</v>
      </c>
      <c r="F30" s="14">
        <f t="shared" ca="1" si="45"/>
        <v>1.0000746899999999</v>
      </c>
      <c r="G30" s="14">
        <f ca="1">(TRUNC(PRODUCT($F$12:$F29),16))</f>
        <v>1.0013452738652999</v>
      </c>
      <c r="H30" s="14">
        <f t="shared" si="46"/>
        <v>1</v>
      </c>
      <c r="I30" s="14">
        <f t="shared" ca="1" si="47"/>
        <v>1.0013452700000001</v>
      </c>
      <c r="J30" s="13">
        <f t="shared" si="32"/>
        <v>0</v>
      </c>
      <c r="K30" s="29">
        <f t="shared" si="33"/>
        <v>44162</v>
      </c>
      <c r="L30" s="2">
        <f t="shared" si="34"/>
        <v>18</v>
      </c>
      <c r="M30" s="17">
        <f t="shared" si="35"/>
        <v>18</v>
      </c>
      <c r="N30" s="12">
        <f t="shared" si="21"/>
        <v>1</v>
      </c>
      <c r="O30" s="12">
        <f t="shared" ca="1" si="22"/>
        <v>1.0013452700000001</v>
      </c>
      <c r="P30" s="17">
        <f t="shared" si="36"/>
        <v>0</v>
      </c>
      <c r="Q30" s="14">
        <f t="shared" ca="1" si="23"/>
        <v>1.34527</v>
      </c>
      <c r="R30" s="20">
        <f t="shared" si="24"/>
        <v>0</v>
      </c>
      <c r="S30" s="14">
        <f t="shared" si="25"/>
        <v>0</v>
      </c>
      <c r="T30" s="4" t="str">
        <f t="shared" si="37"/>
        <v>J=</v>
      </c>
      <c r="U30" s="29">
        <f t="shared" si="38"/>
        <v>44377</v>
      </c>
      <c r="V30" s="3"/>
      <c r="W30" s="4"/>
      <c r="X30" s="130"/>
      <c r="Y30" s="131"/>
      <c r="Z30" s="133"/>
      <c r="AA30" s="134"/>
      <c r="AB30" s="137"/>
      <c r="AC30" s="137"/>
      <c r="AD30" s="135"/>
      <c r="AE30" s="137"/>
      <c r="AF30" s="130"/>
      <c r="AG30" s="136"/>
      <c r="AH30" s="131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24">
        <f t="shared" si="28"/>
        <v>44189</v>
      </c>
      <c r="B31" s="125">
        <f t="shared" ca="1" si="44"/>
        <v>1001.42006</v>
      </c>
      <c r="C31" s="7">
        <f t="shared" si="29"/>
        <v>1000</v>
      </c>
      <c r="D31" s="102">
        <f t="shared" si="30"/>
        <v>44186</v>
      </c>
      <c r="E31" s="100">
        <f ca="1">IF(D31&lt;$B$1,VLOOKUP(D31,[1]DI!$A$4:$B$15000,2,FALSE),0)</f>
        <v>1.9000000000000006E-2</v>
      </c>
      <c r="F31" s="14">
        <f t="shared" ca="1" si="45"/>
        <v>1.0000746899999999</v>
      </c>
      <c r="G31" s="14">
        <f ca="1">(TRUNC(PRODUCT($F$12:$F30),16))</f>
        <v>1.0014200643438</v>
      </c>
      <c r="H31" s="14">
        <f t="shared" si="46"/>
        <v>1</v>
      </c>
      <c r="I31" s="14">
        <f t="shared" ca="1" si="47"/>
        <v>1.0014200600000001</v>
      </c>
      <c r="J31" s="13">
        <f t="shared" si="32"/>
        <v>0</v>
      </c>
      <c r="K31" s="29">
        <f t="shared" si="33"/>
        <v>44162</v>
      </c>
      <c r="L31" s="2">
        <f t="shared" si="34"/>
        <v>19</v>
      </c>
      <c r="M31" s="17">
        <f t="shared" si="35"/>
        <v>19</v>
      </c>
      <c r="N31" s="12">
        <f t="shared" si="21"/>
        <v>1</v>
      </c>
      <c r="O31" s="12">
        <f t="shared" ca="1" si="22"/>
        <v>1.0014200600000001</v>
      </c>
      <c r="P31" s="17">
        <f t="shared" si="36"/>
        <v>0</v>
      </c>
      <c r="Q31" s="14">
        <f t="shared" ca="1" si="23"/>
        <v>1.4200600000000001</v>
      </c>
      <c r="R31" s="20">
        <f t="shared" si="24"/>
        <v>0</v>
      </c>
      <c r="S31" s="14">
        <f t="shared" si="25"/>
        <v>0</v>
      </c>
      <c r="T31" s="4" t="str">
        <f t="shared" si="37"/>
        <v>J=</v>
      </c>
      <c r="U31" s="29">
        <f t="shared" si="38"/>
        <v>44377</v>
      </c>
      <c r="V31" s="3"/>
      <c r="W31" s="4"/>
      <c r="X31" s="130"/>
      <c r="Y31" s="131"/>
      <c r="Z31" s="133"/>
      <c r="AA31" s="134"/>
      <c r="AB31" s="137"/>
      <c r="AC31" s="137"/>
      <c r="AD31" s="135"/>
      <c r="AE31" s="137"/>
      <c r="AF31" s="130"/>
      <c r="AG31" s="136"/>
      <c r="AH31" s="131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24">
        <f t="shared" si="28"/>
        <v>44193</v>
      </c>
      <c r="B32" s="125">
        <f t="shared" ca="1" si="44"/>
        <v>1001.49485999</v>
      </c>
      <c r="C32" s="7">
        <f t="shared" si="29"/>
        <v>1000</v>
      </c>
      <c r="D32" s="102">
        <f t="shared" si="30"/>
        <v>44187</v>
      </c>
      <c r="E32" s="100">
        <f ca="1">IF(D32&lt;$B$1,VLOOKUP(D32,[1]DI!$A$4:$B$15000,2,FALSE),0)</f>
        <v>1.9000000000000006E-2</v>
      </c>
      <c r="F32" s="14">
        <f t="shared" ca="1" si="45"/>
        <v>1.0000746899999999</v>
      </c>
      <c r="G32" s="14">
        <f ca="1">(TRUNC(PRODUCT($F$12:$F31),16))</f>
        <v>1.00149486040841</v>
      </c>
      <c r="H32" s="14">
        <f t="shared" si="46"/>
        <v>1</v>
      </c>
      <c r="I32" s="14">
        <f t="shared" ca="1" si="47"/>
        <v>1.00149486</v>
      </c>
      <c r="J32" s="13">
        <f t="shared" si="32"/>
        <v>0</v>
      </c>
      <c r="K32" s="29">
        <f t="shared" si="33"/>
        <v>44162</v>
      </c>
      <c r="L32" s="2">
        <f t="shared" si="34"/>
        <v>20</v>
      </c>
      <c r="M32" s="17">
        <f t="shared" si="35"/>
        <v>20</v>
      </c>
      <c r="N32" s="12">
        <f t="shared" si="21"/>
        <v>1</v>
      </c>
      <c r="O32" s="12">
        <f t="shared" ca="1" si="22"/>
        <v>1.00149486</v>
      </c>
      <c r="P32" s="17">
        <f t="shared" si="36"/>
        <v>0</v>
      </c>
      <c r="Q32" s="14">
        <f t="shared" ca="1" si="23"/>
        <v>1.4948599899999999</v>
      </c>
      <c r="R32" s="20">
        <f t="shared" si="24"/>
        <v>0</v>
      </c>
      <c r="S32" s="14">
        <f t="shared" si="25"/>
        <v>0</v>
      </c>
      <c r="T32" s="4" t="str">
        <f t="shared" si="37"/>
        <v>J=</v>
      </c>
      <c r="U32" s="29">
        <f t="shared" si="38"/>
        <v>44377</v>
      </c>
      <c r="V32" s="3"/>
      <c r="W32" s="4"/>
      <c r="X32" s="130"/>
      <c r="Y32" s="131"/>
      <c r="Z32" s="133"/>
      <c r="AA32" s="134"/>
      <c r="AB32" s="137"/>
      <c r="AC32" s="137"/>
      <c r="AD32" s="135"/>
      <c r="AE32" s="137"/>
      <c r="AF32" s="130"/>
      <c r="AG32" s="136"/>
      <c r="AH32" s="131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24">
        <f t="shared" si="28"/>
        <v>44194</v>
      </c>
      <c r="B33" s="125">
        <f t="shared" ca="1" si="44"/>
        <v>1001.56965999</v>
      </c>
      <c r="C33" s="7">
        <f t="shared" si="29"/>
        <v>1000</v>
      </c>
      <c r="D33" s="102">
        <f t="shared" si="30"/>
        <v>44188</v>
      </c>
      <c r="E33" s="100">
        <f ca="1">IF(D33&lt;$B$1,VLOOKUP(D33,[1]DI!$A$4:$B$15000,2,FALSE),0)</f>
        <v>1.9000000000000006E-2</v>
      </c>
      <c r="F33" s="14">
        <f t="shared" ca="1" si="45"/>
        <v>1.0000746899999999</v>
      </c>
      <c r="G33" s="14">
        <f ca="1">(TRUNC(PRODUCT($F$12:$F32),16))</f>
        <v>1.00156966205953</v>
      </c>
      <c r="H33" s="14">
        <f t="shared" si="46"/>
        <v>1</v>
      </c>
      <c r="I33" s="14">
        <f t="shared" ca="1" si="47"/>
        <v>1.0015696599999999</v>
      </c>
      <c r="J33" s="13">
        <f t="shared" si="32"/>
        <v>0</v>
      </c>
      <c r="K33" s="29">
        <f t="shared" si="33"/>
        <v>44162</v>
      </c>
      <c r="L33" s="2">
        <f t="shared" si="34"/>
        <v>21</v>
      </c>
      <c r="M33" s="17">
        <f t="shared" si="35"/>
        <v>21</v>
      </c>
      <c r="N33" s="12">
        <f t="shared" si="21"/>
        <v>1</v>
      </c>
      <c r="O33" s="12">
        <f t="shared" ca="1" si="22"/>
        <v>1.0015696599999999</v>
      </c>
      <c r="P33" s="17">
        <f t="shared" si="36"/>
        <v>0</v>
      </c>
      <c r="Q33" s="14">
        <f t="shared" ca="1" si="23"/>
        <v>1.5696599899999999</v>
      </c>
      <c r="R33" s="20">
        <f t="shared" si="24"/>
        <v>0</v>
      </c>
      <c r="S33" s="14">
        <f t="shared" si="25"/>
        <v>0</v>
      </c>
      <c r="T33" s="4" t="str">
        <f t="shared" si="37"/>
        <v>J=</v>
      </c>
      <c r="U33" s="29">
        <f t="shared" si="38"/>
        <v>44377</v>
      </c>
      <c r="V33" s="3"/>
      <c r="W33" s="4"/>
      <c r="X33" s="130"/>
      <c r="Y33" s="131"/>
      <c r="Z33" s="133"/>
      <c r="AA33" s="134"/>
      <c r="AB33" s="137"/>
      <c r="AC33" s="137"/>
      <c r="AD33" s="135"/>
      <c r="AE33" s="137"/>
      <c r="AF33" s="130"/>
      <c r="AG33" s="136"/>
      <c r="AH33" s="131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24">
        <f t="shared" si="28"/>
        <v>44195</v>
      </c>
      <c r="B34" s="125">
        <f t="shared" ca="1" si="44"/>
        <v>1001.64447</v>
      </c>
      <c r="C34" s="7">
        <f t="shared" si="29"/>
        <v>1000</v>
      </c>
      <c r="D34" s="102">
        <f t="shared" si="30"/>
        <v>44189</v>
      </c>
      <c r="E34" s="100">
        <f ca="1">IF(D34&lt;$B$1,VLOOKUP(D34,[1]DI!$A$4:$B$15000,2,FALSE),0)</f>
        <v>1.9000000000000006E-2</v>
      </c>
      <c r="F34" s="14">
        <f t="shared" ca="1" si="45"/>
        <v>1.0000746899999999</v>
      </c>
      <c r="G34" s="14">
        <f ca="1">(TRUNC(PRODUCT($F$12:$F33),16))</f>
        <v>1.0016444692975901</v>
      </c>
      <c r="H34" s="14">
        <f t="shared" si="46"/>
        <v>1</v>
      </c>
      <c r="I34" s="14">
        <f t="shared" ca="1" si="47"/>
        <v>1.00164447</v>
      </c>
      <c r="J34" s="13">
        <f t="shared" si="32"/>
        <v>0</v>
      </c>
      <c r="K34" s="29">
        <f t="shared" si="33"/>
        <v>44162</v>
      </c>
      <c r="L34" s="2">
        <f t="shared" si="34"/>
        <v>22</v>
      </c>
      <c r="M34" s="17">
        <f t="shared" si="35"/>
        <v>22</v>
      </c>
      <c r="N34" s="12">
        <f t="shared" si="21"/>
        <v>1</v>
      </c>
      <c r="O34" s="12">
        <f t="shared" ca="1" si="22"/>
        <v>1.00164447</v>
      </c>
      <c r="P34" s="17">
        <f t="shared" si="36"/>
        <v>0</v>
      </c>
      <c r="Q34" s="14">
        <f t="shared" ca="1" si="23"/>
        <v>1.6444700000000001</v>
      </c>
      <c r="R34" s="20">
        <f t="shared" si="24"/>
        <v>0</v>
      </c>
      <c r="S34" s="14">
        <f t="shared" si="25"/>
        <v>0</v>
      </c>
      <c r="T34" s="4" t="str">
        <f t="shared" si="37"/>
        <v>J=</v>
      </c>
      <c r="U34" s="29">
        <f t="shared" si="38"/>
        <v>44377</v>
      </c>
      <c r="V34" s="3"/>
      <c r="W34" s="4"/>
      <c r="X34" s="130"/>
      <c r="Y34" s="131"/>
      <c r="Z34" s="133"/>
      <c r="AA34" s="134"/>
      <c r="AB34" s="137"/>
      <c r="AC34" s="137"/>
      <c r="AD34" s="135"/>
      <c r="AE34" s="137"/>
      <c r="AF34" s="130"/>
      <c r="AG34" s="136"/>
      <c r="AH34" s="131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24">
        <f t="shared" si="28"/>
        <v>44196</v>
      </c>
      <c r="B35" s="125">
        <f t="shared" ca="1" si="44"/>
        <v>1001.71928</v>
      </c>
      <c r="C35" s="7">
        <f t="shared" si="29"/>
        <v>1000</v>
      </c>
      <c r="D35" s="102">
        <f t="shared" si="30"/>
        <v>44193</v>
      </c>
      <c r="E35" s="100">
        <f ca="1">IF(D35&lt;$B$1,VLOOKUP(D35,[1]DI!$A$4:$B$15000,2,FALSE),0)</f>
        <v>1.9000000000000006E-2</v>
      </c>
      <c r="F35" s="14">
        <f t="shared" ca="1" si="45"/>
        <v>1.0000746899999999</v>
      </c>
      <c r="G35" s="14">
        <f ca="1">(TRUNC(PRODUCT($F$12:$F34),16))</f>
        <v>1.0017192821230001</v>
      </c>
      <c r="H35" s="14">
        <f t="shared" si="46"/>
        <v>1</v>
      </c>
      <c r="I35" s="14">
        <f t="shared" ca="1" si="47"/>
        <v>1.0017192800000001</v>
      </c>
      <c r="J35" s="13">
        <f t="shared" si="32"/>
        <v>0</v>
      </c>
      <c r="K35" s="29">
        <f t="shared" si="33"/>
        <v>44162</v>
      </c>
      <c r="L35" s="2">
        <f t="shared" si="34"/>
        <v>23</v>
      </c>
      <c r="M35" s="17">
        <f t="shared" si="35"/>
        <v>23</v>
      </c>
      <c r="N35" s="12">
        <f t="shared" si="21"/>
        <v>1</v>
      </c>
      <c r="O35" s="12">
        <f t="shared" ca="1" si="22"/>
        <v>1.0017192800000001</v>
      </c>
      <c r="P35" s="17">
        <f t="shared" si="36"/>
        <v>0</v>
      </c>
      <c r="Q35" s="14">
        <f t="shared" ca="1" si="23"/>
        <v>1.7192799999999999</v>
      </c>
      <c r="R35" s="20">
        <f t="shared" si="24"/>
        <v>0</v>
      </c>
      <c r="S35" s="14">
        <f t="shared" si="25"/>
        <v>0</v>
      </c>
      <c r="T35" s="4" t="str">
        <f t="shared" si="37"/>
        <v>J=</v>
      </c>
      <c r="U35" s="29">
        <f t="shared" si="38"/>
        <v>44377</v>
      </c>
      <c r="V35" s="3"/>
      <c r="W35" s="4"/>
      <c r="X35" s="130"/>
      <c r="Y35" s="131"/>
      <c r="Z35" s="133"/>
      <c r="AA35" s="134"/>
      <c r="AB35" s="137"/>
      <c r="AC35" s="137"/>
      <c r="AD35" s="135"/>
      <c r="AE35" s="137"/>
      <c r="AF35" s="130"/>
      <c r="AG35" s="136"/>
      <c r="AH35" s="131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24">
        <f t="shared" si="28"/>
        <v>44200</v>
      </c>
      <c r="B36" s="125">
        <f t="shared" ca="1" si="44"/>
        <v>1001.7940999899999</v>
      </c>
      <c r="C36" s="7">
        <f t="shared" si="29"/>
        <v>1000</v>
      </c>
      <c r="D36" s="102">
        <f t="shared" si="30"/>
        <v>44194</v>
      </c>
      <c r="E36" s="100">
        <f ca="1">IF(D36&lt;$B$1,VLOOKUP(D36,[1]DI!$A$4:$B$15000,2,FALSE),0)</f>
        <v>1.9000000000000006E-2</v>
      </c>
      <c r="F36" s="14">
        <f t="shared" ca="1" si="45"/>
        <v>1.0000746899999999</v>
      </c>
      <c r="G36" s="14">
        <f ca="1">(TRUNC(PRODUCT($F$12:$F35),16))</f>
        <v>1.0017941005361799</v>
      </c>
      <c r="H36" s="14">
        <f t="shared" si="46"/>
        <v>1</v>
      </c>
      <c r="I36" s="14">
        <f t="shared" ca="1" si="47"/>
        <v>1.0017940999999999</v>
      </c>
      <c r="J36" s="13">
        <f t="shared" si="32"/>
        <v>0</v>
      </c>
      <c r="K36" s="29">
        <f t="shared" si="33"/>
        <v>44162</v>
      </c>
      <c r="L36" s="2">
        <f t="shared" si="34"/>
        <v>24</v>
      </c>
      <c r="M36" s="17">
        <f t="shared" si="35"/>
        <v>24</v>
      </c>
      <c r="N36" s="12">
        <f t="shared" si="21"/>
        <v>1</v>
      </c>
      <c r="O36" s="12">
        <f t="shared" ca="1" si="22"/>
        <v>1.0017940999999999</v>
      </c>
      <c r="P36" s="17">
        <f t="shared" si="36"/>
        <v>0</v>
      </c>
      <c r="Q36" s="14">
        <f t="shared" ca="1" si="23"/>
        <v>1.7940999900000001</v>
      </c>
      <c r="R36" s="20">
        <f t="shared" si="24"/>
        <v>0</v>
      </c>
      <c r="S36" s="14">
        <f t="shared" si="25"/>
        <v>0</v>
      </c>
      <c r="T36" s="4" t="str">
        <f t="shared" si="37"/>
        <v>J=</v>
      </c>
      <c r="U36" s="29">
        <f t="shared" si="38"/>
        <v>44377</v>
      </c>
      <c r="V36" s="3"/>
      <c r="W36" s="4"/>
      <c r="X36" s="130"/>
      <c r="Y36" s="131"/>
      <c r="Z36" s="133"/>
      <c r="AA36" s="134"/>
      <c r="AB36" s="137"/>
      <c r="AC36" s="137"/>
      <c r="AD36" s="135"/>
      <c r="AE36" s="137"/>
      <c r="AF36" s="130"/>
      <c r="AG36" s="136"/>
      <c r="AH36" s="131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24">
        <f t="shared" si="28"/>
        <v>44201</v>
      </c>
      <c r="B37" s="125">
        <f t="shared" ca="1" si="44"/>
        <v>1001.86891999</v>
      </c>
      <c r="C37" s="7">
        <f t="shared" si="29"/>
        <v>1000</v>
      </c>
      <c r="D37" s="102">
        <f t="shared" si="30"/>
        <v>44195</v>
      </c>
      <c r="E37" s="100">
        <f ca="1">IF(D37&lt;$B$1,VLOOKUP(D37,[1]DI!$A$4:$B$15000,2,FALSE),0)</f>
        <v>1.9000000000000006E-2</v>
      </c>
      <c r="F37" s="14">
        <f t="shared" ca="1" si="45"/>
        <v>1.0000746899999999</v>
      </c>
      <c r="G37" s="14">
        <f ca="1">(TRUNC(PRODUCT($F$12:$F36),16))</f>
        <v>1.0018689245375501</v>
      </c>
      <c r="H37" s="14">
        <f t="shared" si="46"/>
        <v>1</v>
      </c>
      <c r="I37" s="14">
        <f t="shared" ca="1" si="47"/>
        <v>1.0018689199999999</v>
      </c>
      <c r="J37" s="13">
        <f t="shared" si="32"/>
        <v>0</v>
      </c>
      <c r="K37" s="29">
        <f t="shared" si="33"/>
        <v>44162</v>
      </c>
      <c r="L37" s="2">
        <f t="shared" si="34"/>
        <v>25</v>
      </c>
      <c r="M37" s="17">
        <f t="shared" si="35"/>
        <v>25</v>
      </c>
      <c r="N37" s="12">
        <f t="shared" si="21"/>
        <v>1</v>
      </c>
      <c r="O37" s="12">
        <f t="shared" ca="1" si="22"/>
        <v>1.0018689199999999</v>
      </c>
      <c r="P37" s="17">
        <f t="shared" si="36"/>
        <v>0</v>
      </c>
      <c r="Q37" s="14">
        <f t="shared" ca="1" si="23"/>
        <v>1.86891999</v>
      </c>
      <c r="R37" s="20">
        <f t="shared" si="24"/>
        <v>0</v>
      </c>
      <c r="S37" s="14">
        <f t="shared" si="25"/>
        <v>0</v>
      </c>
      <c r="T37" s="4" t="str">
        <f t="shared" si="37"/>
        <v>J=</v>
      </c>
      <c r="U37" s="29">
        <f t="shared" si="38"/>
        <v>44377</v>
      </c>
      <c r="V37" s="3"/>
      <c r="W37" s="4"/>
      <c r="X37" s="130"/>
      <c r="Y37" s="131"/>
      <c r="Z37" s="133"/>
      <c r="AA37" s="134"/>
      <c r="AB37" s="137"/>
      <c r="AC37" s="137"/>
      <c r="AD37" s="135"/>
      <c r="AE37" s="137"/>
      <c r="AF37" s="130"/>
      <c r="AG37" s="136"/>
      <c r="AH37" s="131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24">
        <f t="shared" si="28"/>
        <v>44202</v>
      </c>
      <c r="B38" s="125">
        <f t="shared" ca="1" si="44"/>
        <v>1001.94374999</v>
      </c>
      <c r="C38" s="7">
        <f t="shared" si="29"/>
        <v>1000</v>
      </c>
      <c r="D38" s="102">
        <f t="shared" si="30"/>
        <v>44196</v>
      </c>
      <c r="E38" s="100">
        <f ca="1">IF(D38&lt;$B$1,VLOOKUP(D38,[1]DI!$A$4:$B$15000,2,FALSE),0)</f>
        <v>1.9000000000000006E-2</v>
      </c>
      <c r="F38" s="14">
        <f t="shared" ca="1" si="45"/>
        <v>1.0000746899999999</v>
      </c>
      <c r="G38" s="14">
        <f ca="1">(TRUNC(PRODUCT($F$12:$F37),16))</f>
        <v>1.00194375412753</v>
      </c>
      <c r="H38" s="14">
        <f t="shared" si="46"/>
        <v>1</v>
      </c>
      <c r="I38" s="14">
        <f t="shared" ca="1" si="47"/>
        <v>1.0019437499999999</v>
      </c>
      <c r="J38" s="13">
        <f t="shared" si="32"/>
        <v>0</v>
      </c>
      <c r="K38" s="29">
        <f t="shared" si="33"/>
        <v>44162</v>
      </c>
      <c r="L38" s="2">
        <f t="shared" si="34"/>
        <v>26</v>
      </c>
      <c r="M38" s="17">
        <f t="shared" si="35"/>
        <v>26</v>
      </c>
      <c r="N38" s="12">
        <f t="shared" si="21"/>
        <v>1</v>
      </c>
      <c r="O38" s="12">
        <f t="shared" ca="1" si="22"/>
        <v>1.0019437499999999</v>
      </c>
      <c r="P38" s="17">
        <f t="shared" si="36"/>
        <v>0</v>
      </c>
      <c r="Q38" s="14">
        <f t="shared" ca="1" si="23"/>
        <v>1.9437499899999999</v>
      </c>
      <c r="R38" s="20">
        <f t="shared" si="24"/>
        <v>0</v>
      </c>
      <c r="S38" s="14">
        <f t="shared" si="25"/>
        <v>0</v>
      </c>
      <c r="T38" s="4" t="str">
        <f t="shared" si="37"/>
        <v>J=</v>
      </c>
      <c r="U38" s="29">
        <f t="shared" si="38"/>
        <v>44377</v>
      </c>
      <c r="V38" s="3"/>
      <c r="W38" s="4"/>
      <c r="X38" s="130"/>
      <c r="Y38" s="131"/>
      <c r="Z38" s="133"/>
      <c r="AA38" s="134"/>
      <c r="AB38" s="137"/>
      <c r="AC38" s="137"/>
      <c r="AD38" s="135"/>
      <c r="AE38" s="137"/>
      <c r="AF38" s="130"/>
      <c r="AG38" s="136"/>
      <c r="AH38" s="131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24">
        <f t="shared" si="28"/>
        <v>44203</v>
      </c>
      <c r="B39" s="125">
        <f t="shared" ca="1" si="44"/>
        <v>1002.01859</v>
      </c>
      <c r="C39" s="7">
        <f t="shared" si="29"/>
        <v>1000</v>
      </c>
      <c r="D39" s="102">
        <f t="shared" si="30"/>
        <v>44200</v>
      </c>
      <c r="E39" s="100">
        <f ca="1">IF(D39&lt;$B$1,VLOOKUP(D39,[1]DI!$A$4:$B$15000,2,FALSE),0)</f>
        <v>1.9000000000000006E-2</v>
      </c>
      <c r="F39" s="14">
        <f t="shared" ca="1" si="45"/>
        <v>1.0000746899999999</v>
      </c>
      <c r="G39" s="14">
        <f ca="1">(TRUNC(PRODUCT($F$12:$F38),16))</f>
        <v>1.0020185893065201</v>
      </c>
      <c r="H39" s="14">
        <f t="shared" si="46"/>
        <v>1</v>
      </c>
      <c r="I39" s="14">
        <f t="shared" ca="1" si="47"/>
        <v>1.00201859</v>
      </c>
      <c r="J39" s="13">
        <f t="shared" si="32"/>
        <v>0</v>
      </c>
      <c r="K39" s="29">
        <f t="shared" si="33"/>
        <v>44162</v>
      </c>
      <c r="L39" s="2">
        <f t="shared" si="34"/>
        <v>27</v>
      </c>
      <c r="M39" s="17">
        <f t="shared" si="35"/>
        <v>27</v>
      </c>
      <c r="N39" s="12">
        <f t="shared" si="21"/>
        <v>1</v>
      </c>
      <c r="O39" s="12">
        <f t="shared" ca="1" si="22"/>
        <v>1.00201859</v>
      </c>
      <c r="P39" s="17">
        <f t="shared" si="36"/>
        <v>0</v>
      </c>
      <c r="Q39" s="14">
        <f t="shared" ca="1" si="23"/>
        <v>2.0185900000000001</v>
      </c>
      <c r="R39" s="20">
        <f t="shared" si="24"/>
        <v>0</v>
      </c>
      <c r="S39" s="14">
        <f t="shared" si="25"/>
        <v>0</v>
      </c>
      <c r="T39" s="4" t="str">
        <f t="shared" si="37"/>
        <v>J=</v>
      </c>
      <c r="U39" s="29">
        <f t="shared" si="38"/>
        <v>44377</v>
      </c>
      <c r="V39" s="3"/>
      <c r="W39" s="4"/>
      <c r="X39" s="130"/>
      <c r="Y39" s="131"/>
      <c r="Z39" s="133"/>
      <c r="AA39" s="134"/>
      <c r="AB39" s="137"/>
      <c r="AC39" s="137"/>
      <c r="AD39" s="135"/>
      <c r="AE39" s="137"/>
      <c r="AF39" s="130"/>
      <c r="AG39" s="136"/>
      <c r="AH39" s="131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24">
        <f t="shared" si="28"/>
        <v>44204</v>
      </c>
      <c r="B40" s="125">
        <f t="shared" ca="1" si="44"/>
        <v>1002.09342999</v>
      </c>
      <c r="C40" s="7">
        <f t="shared" si="29"/>
        <v>1000</v>
      </c>
      <c r="D40" s="102">
        <f t="shared" si="30"/>
        <v>44201</v>
      </c>
      <c r="E40" s="100">
        <f ca="1">IF(D40&lt;$B$1,VLOOKUP(D40,[1]DI!$A$4:$B$15000,2,FALSE),0)</f>
        <v>1.9000000000000006E-2</v>
      </c>
      <c r="F40" s="14">
        <f t="shared" ca="1" si="45"/>
        <v>1.0000746899999999</v>
      </c>
      <c r="G40" s="14">
        <f ca="1">(TRUNC(PRODUCT($F$12:$F39),16))</f>
        <v>1.00209343007496</v>
      </c>
      <c r="H40" s="14">
        <f t="shared" si="46"/>
        <v>1</v>
      </c>
      <c r="I40" s="14">
        <f t="shared" ca="1" si="47"/>
        <v>1.00209343</v>
      </c>
      <c r="J40" s="13">
        <f t="shared" si="32"/>
        <v>0</v>
      </c>
      <c r="K40" s="29">
        <f t="shared" si="33"/>
        <v>44162</v>
      </c>
      <c r="L40" s="2">
        <f t="shared" si="34"/>
        <v>28</v>
      </c>
      <c r="M40" s="17">
        <f t="shared" si="35"/>
        <v>28</v>
      </c>
      <c r="N40" s="12">
        <f t="shared" si="21"/>
        <v>1</v>
      </c>
      <c r="O40" s="12">
        <f t="shared" ca="1" si="22"/>
        <v>1.00209343</v>
      </c>
      <c r="P40" s="17">
        <f t="shared" si="36"/>
        <v>0</v>
      </c>
      <c r="Q40" s="14">
        <f t="shared" ca="1" si="23"/>
        <v>2.0934299900000002</v>
      </c>
      <c r="R40" s="20">
        <f t="shared" si="24"/>
        <v>0</v>
      </c>
      <c r="S40" s="14">
        <f t="shared" si="25"/>
        <v>0</v>
      </c>
      <c r="T40" s="4" t="str">
        <f t="shared" si="37"/>
        <v>J=</v>
      </c>
      <c r="U40" s="29">
        <f t="shared" si="38"/>
        <v>44377</v>
      </c>
      <c r="V40" s="3"/>
      <c r="W40" s="4"/>
      <c r="X40" s="130"/>
      <c r="Y40" s="131"/>
      <c r="Z40" s="133"/>
      <c r="AA40" s="134"/>
      <c r="AB40" s="137"/>
      <c r="AC40" s="137"/>
      <c r="AD40" s="135"/>
      <c r="AE40" s="137"/>
      <c r="AF40" s="130"/>
      <c r="AG40" s="136"/>
      <c r="AH40" s="131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24">
        <f t="shared" si="28"/>
        <v>44207</v>
      </c>
      <c r="B41" s="125">
        <f t="shared" ca="1" si="44"/>
        <v>1002.16828</v>
      </c>
      <c r="C41" s="7">
        <f t="shared" si="29"/>
        <v>1000</v>
      </c>
      <c r="D41" s="102">
        <f t="shared" si="30"/>
        <v>44202</v>
      </c>
      <c r="E41" s="100">
        <f ca="1">IF(D41&lt;$B$1,VLOOKUP(D41,[1]DI!$A$4:$B$15000,2,FALSE),0)</f>
        <v>1.9000000000000006E-2</v>
      </c>
      <c r="F41" s="14">
        <f t="shared" ca="1" si="45"/>
        <v>1.0000746899999999</v>
      </c>
      <c r="G41" s="14">
        <f ca="1">(TRUNC(PRODUCT($F$12:$F40),16))</f>
        <v>1.00216827643325</v>
      </c>
      <c r="H41" s="14">
        <f t="shared" si="46"/>
        <v>1</v>
      </c>
      <c r="I41" s="14">
        <f t="shared" ca="1" si="47"/>
        <v>1.00216828</v>
      </c>
      <c r="J41" s="13">
        <f t="shared" si="32"/>
        <v>0</v>
      </c>
      <c r="K41" s="29">
        <f t="shared" si="33"/>
        <v>44162</v>
      </c>
      <c r="L41" s="2">
        <f t="shared" si="34"/>
        <v>29</v>
      </c>
      <c r="M41" s="17">
        <f t="shared" si="35"/>
        <v>29</v>
      </c>
      <c r="N41" s="12">
        <f t="shared" si="21"/>
        <v>1</v>
      </c>
      <c r="O41" s="12">
        <f t="shared" ca="1" si="22"/>
        <v>1.00216828</v>
      </c>
      <c r="P41" s="17">
        <f t="shared" si="36"/>
        <v>0</v>
      </c>
      <c r="Q41" s="14">
        <f t="shared" ca="1" si="23"/>
        <v>2.1682800000000002</v>
      </c>
      <c r="R41" s="20">
        <f t="shared" si="24"/>
        <v>0</v>
      </c>
      <c r="S41" s="14">
        <f t="shared" si="25"/>
        <v>0</v>
      </c>
      <c r="T41" s="4" t="str">
        <f t="shared" si="37"/>
        <v>J=</v>
      </c>
      <c r="U41" s="29">
        <f t="shared" si="38"/>
        <v>44377</v>
      </c>
      <c r="V41" s="3"/>
      <c r="W41" s="4"/>
      <c r="X41" s="130"/>
      <c r="Y41" s="131"/>
      <c r="Z41" s="133"/>
      <c r="AA41" s="134"/>
      <c r="AB41" s="137"/>
      <c r="AC41" s="137"/>
      <c r="AD41" s="135"/>
      <c r="AE41" s="137"/>
      <c r="AF41" s="130"/>
      <c r="AG41" s="136"/>
      <c r="AH41" s="131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24">
        <f t="shared" si="28"/>
        <v>44208</v>
      </c>
      <c r="B42" s="125">
        <f t="shared" ca="1" si="44"/>
        <v>1002.24313</v>
      </c>
      <c r="C42" s="7">
        <f t="shared" si="29"/>
        <v>1000</v>
      </c>
      <c r="D42" s="102">
        <f t="shared" si="30"/>
        <v>44203</v>
      </c>
      <c r="E42" s="100">
        <f ca="1">IF(D42&lt;$B$1,VLOOKUP(D42,[1]DI!$A$4:$B$15000,2,FALSE),0)</f>
        <v>1.9000000000000006E-2</v>
      </c>
      <c r="F42" s="14">
        <f t="shared" ca="1" si="45"/>
        <v>1.0000746899999999</v>
      </c>
      <c r="G42" s="14">
        <f ca="1">(TRUNC(PRODUCT($F$12:$F41),16))</f>
        <v>1.0022431283818201</v>
      </c>
      <c r="H42" s="14">
        <f t="shared" si="46"/>
        <v>1</v>
      </c>
      <c r="I42" s="14">
        <f t="shared" ca="1" si="47"/>
        <v>1.0022431300000001</v>
      </c>
      <c r="J42" s="13">
        <f t="shared" si="32"/>
        <v>0</v>
      </c>
      <c r="K42" s="29">
        <f t="shared" si="33"/>
        <v>44162</v>
      </c>
      <c r="L42" s="2">
        <f t="shared" si="34"/>
        <v>30</v>
      </c>
      <c r="M42" s="17">
        <f t="shared" si="35"/>
        <v>30</v>
      </c>
      <c r="N42" s="12">
        <f t="shared" si="21"/>
        <v>1</v>
      </c>
      <c r="O42" s="12">
        <f t="shared" ca="1" si="22"/>
        <v>1.0022431300000001</v>
      </c>
      <c r="P42" s="17">
        <f t="shared" si="36"/>
        <v>0</v>
      </c>
      <c r="Q42" s="14">
        <f t="shared" ca="1" si="23"/>
        <v>2.2431299999999998</v>
      </c>
      <c r="R42" s="20">
        <f t="shared" si="24"/>
        <v>0</v>
      </c>
      <c r="S42" s="14">
        <f t="shared" si="25"/>
        <v>0</v>
      </c>
      <c r="T42" s="4" t="str">
        <f t="shared" si="37"/>
        <v>J=</v>
      </c>
      <c r="U42" s="29">
        <f t="shared" si="38"/>
        <v>44377</v>
      </c>
      <c r="V42" s="3"/>
      <c r="W42" s="4"/>
      <c r="X42" s="130"/>
      <c r="Y42" s="131"/>
      <c r="Z42" s="133"/>
      <c r="AA42" s="134"/>
      <c r="AB42" s="137"/>
      <c r="AC42" s="137"/>
      <c r="AD42" s="135"/>
      <c r="AE42" s="137"/>
      <c r="AF42" s="130"/>
      <c r="AG42" s="136"/>
      <c r="AH42" s="131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24">
        <f t="shared" si="28"/>
        <v>44209</v>
      </c>
      <c r="B43" s="125">
        <f t="shared" ca="1" si="44"/>
        <v>1002.31799</v>
      </c>
      <c r="C43" s="7">
        <f t="shared" si="29"/>
        <v>1000</v>
      </c>
      <c r="D43" s="102">
        <f t="shared" si="30"/>
        <v>44204</v>
      </c>
      <c r="E43" s="100">
        <f ca="1">IF(D43&lt;$B$1,VLOOKUP(D43,[1]DI!$A$4:$B$15000,2,FALSE),0)</f>
        <v>1.9000000000000006E-2</v>
      </c>
      <c r="F43" s="14">
        <f t="shared" ca="1" si="45"/>
        <v>1.0000746899999999</v>
      </c>
      <c r="G43" s="14">
        <f ca="1">(TRUNC(PRODUCT($F$12:$F42),16))</f>
        <v>1.00231798592107</v>
      </c>
      <c r="H43" s="14">
        <f t="shared" si="46"/>
        <v>1</v>
      </c>
      <c r="I43" s="14">
        <f t="shared" ca="1" si="47"/>
        <v>1.0023179900000001</v>
      </c>
      <c r="J43" s="13">
        <f t="shared" si="32"/>
        <v>0</v>
      </c>
      <c r="K43" s="29">
        <f t="shared" si="33"/>
        <v>44162</v>
      </c>
      <c r="L43" s="2">
        <f t="shared" si="34"/>
        <v>31</v>
      </c>
      <c r="M43" s="17">
        <f t="shared" si="35"/>
        <v>31</v>
      </c>
      <c r="N43" s="12">
        <f t="shared" si="21"/>
        <v>1</v>
      </c>
      <c r="O43" s="12">
        <f t="shared" ca="1" si="22"/>
        <v>1.0023179900000001</v>
      </c>
      <c r="P43" s="17">
        <f t="shared" si="36"/>
        <v>0</v>
      </c>
      <c r="Q43" s="14">
        <f t="shared" ca="1" si="23"/>
        <v>2.31799</v>
      </c>
      <c r="R43" s="20">
        <f t="shared" si="24"/>
        <v>0</v>
      </c>
      <c r="S43" s="14">
        <f t="shared" si="25"/>
        <v>0</v>
      </c>
      <c r="T43" s="4" t="str">
        <f t="shared" si="37"/>
        <v>J=</v>
      </c>
      <c r="U43" s="29">
        <f t="shared" si="38"/>
        <v>44377</v>
      </c>
      <c r="V43" s="3"/>
      <c r="W43" s="4"/>
      <c r="X43" s="130"/>
      <c r="Y43" s="131"/>
      <c r="Z43" s="133"/>
      <c r="AA43" s="134"/>
      <c r="AB43" s="137"/>
      <c r="AC43" s="137"/>
      <c r="AD43" s="135"/>
      <c r="AE43" s="137"/>
      <c r="AF43" s="130"/>
      <c r="AG43" s="136"/>
      <c r="AH43" s="131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24">
        <f t="shared" si="28"/>
        <v>44210</v>
      </c>
      <c r="B44" s="125">
        <f t="shared" ca="1" si="44"/>
        <v>1002.3928499899999</v>
      </c>
      <c r="C44" s="7">
        <f t="shared" si="29"/>
        <v>1000</v>
      </c>
      <c r="D44" s="102">
        <f t="shared" si="30"/>
        <v>44207</v>
      </c>
      <c r="E44" s="100">
        <f ca="1">IF(D44&lt;$B$1,VLOOKUP(D44,[1]DI!$A$4:$B$15000,2,FALSE),0)</f>
        <v>1.9000000000000006E-2</v>
      </c>
      <c r="F44" s="14">
        <f t="shared" ca="1" si="45"/>
        <v>1.0000746899999999</v>
      </c>
      <c r="G44" s="14">
        <f ca="1">(TRUNC(PRODUCT($F$12:$F43),16))</f>
        <v>1.00239284905144</v>
      </c>
      <c r="H44" s="14">
        <f t="shared" si="46"/>
        <v>1</v>
      </c>
      <c r="I44" s="14">
        <f t="shared" ca="1" si="47"/>
        <v>1.0023928499999999</v>
      </c>
      <c r="J44" s="13">
        <f t="shared" si="32"/>
        <v>0</v>
      </c>
      <c r="K44" s="29">
        <f t="shared" si="33"/>
        <v>44162</v>
      </c>
      <c r="L44" s="2">
        <f t="shared" si="34"/>
        <v>32</v>
      </c>
      <c r="M44" s="17">
        <f t="shared" si="35"/>
        <v>32</v>
      </c>
      <c r="N44" s="12">
        <f t="shared" si="21"/>
        <v>1</v>
      </c>
      <c r="O44" s="12">
        <f t="shared" ca="1" si="22"/>
        <v>1.0023928499999999</v>
      </c>
      <c r="P44" s="17">
        <f t="shared" si="36"/>
        <v>0</v>
      </c>
      <c r="Q44" s="14">
        <f t="shared" ca="1" si="23"/>
        <v>2.3928499900000002</v>
      </c>
      <c r="R44" s="20">
        <f t="shared" si="24"/>
        <v>0</v>
      </c>
      <c r="S44" s="14">
        <f t="shared" si="25"/>
        <v>0</v>
      </c>
      <c r="T44" s="4" t="str">
        <f t="shared" si="37"/>
        <v>J=</v>
      </c>
      <c r="U44" s="29">
        <f t="shared" si="38"/>
        <v>44377</v>
      </c>
      <c r="V44" s="3"/>
      <c r="W44" s="4"/>
      <c r="X44" s="130"/>
      <c r="Y44" s="131"/>
      <c r="Z44" s="133"/>
      <c r="AA44" s="134"/>
      <c r="AB44" s="137"/>
      <c r="AC44" s="137"/>
      <c r="AD44" s="135"/>
      <c r="AE44" s="137"/>
      <c r="AF44" s="130"/>
      <c r="AG44" s="136"/>
      <c r="AH44" s="131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24">
        <f t="shared" si="28"/>
        <v>44211</v>
      </c>
      <c r="B45" s="125">
        <f t="shared" ca="1" si="44"/>
        <v>1002.46772</v>
      </c>
      <c r="C45" s="7">
        <f t="shared" si="29"/>
        <v>1000</v>
      </c>
      <c r="D45" s="102">
        <f t="shared" si="30"/>
        <v>44208</v>
      </c>
      <c r="E45" s="100">
        <f ca="1">IF(D45&lt;$B$1,VLOOKUP(D45,[1]DI!$A$4:$B$15000,2,FALSE),0)</f>
        <v>1.9000000000000006E-2</v>
      </c>
      <c r="F45" s="14">
        <f t="shared" ca="1" si="45"/>
        <v>1.0000746899999999</v>
      </c>
      <c r="G45" s="14">
        <f ca="1">(TRUNC(PRODUCT($F$12:$F44),16))</f>
        <v>1.0024677177733401</v>
      </c>
      <c r="H45" s="14">
        <f t="shared" si="46"/>
        <v>1</v>
      </c>
      <c r="I45" s="14">
        <f t="shared" ca="1" si="47"/>
        <v>1.0024677200000001</v>
      </c>
      <c r="J45" s="13">
        <f t="shared" si="32"/>
        <v>0</v>
      </c>
      <c r="K45" s="29">
        <f t="shared" si="33"/>
        <v>44162</v>
      </c>
      <c r="L45" s="2">
        <f t="shared" si="34"/>
        <v>33</v>
      </c>
      <c r="M45" s="17">
        <f t="shared" si="35"/>
        <v>33</v>
      </c>
      <c r="N45" s="12">
        <f t="shared" si="21"/>
        <v>1</v>
      </c>
      <c r="O45" s="12">
        <f t="shared" ca="1" si="22"/>
        <v>1.0024677200000001</v>
      </c>
      <c r="P45" s="17">
        <f t="shared" si="36"/>
        <v>0</v>
      </c>
      <c r="Q45" s="14">
        <f t="shared" ca="1" si="23"/>
        <v>2.4677199999999999</v>
      </c>
      <c r="R45" s="20">
        <f t="shared" si="24"/>
        <v>0</v>
      </c>
      <c r="S45" s="14">
        <f t="shared" si="25"/>
        <v>0</v>
      </c>
      <c r="T45" s="4" t="str">
        <f t="shared" si="37"/>
        <v>J=</v>
      </c>
      <c r="U45" s="29">
        <f t="shared" si="38"/>
        <v>44377</v>
      </c>
      <c r="V45" s="3"/>
      <c r="W45" s="4"/>
      <c r="X45" s="130"/>
      <c r="Y45" s="131"/>
      <c r="Z45" s="133"/>
      <c r="AA45" s="134"/>
      <c r="AB45" s="137"/>
      <c r="AC45" s="137"/>
      <c r="AD45" s="135"/>
      <c r="AE45" s="137"/>
      <c r="AF45" s="130"/>
      <c r="AG45" s="136"/>
      <c r="AH45" s="131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24">
        <f t="shared" si="28"/>
        <v>44214</v>
      </c>
      <c r="B46" s="125">
        <f t="shared" ca="1" si="44"/>
        <v>1002.54259</v>
      </c>
      <c r="C46" s="7">
        <f t="shared" si="29"/>
        <v>1000</v>
      </c>
      <c r="D46" s="102">
        <f t="shared" si="30"/>
        <v>44209</v>
      </c>
      <c r="E46" s="100">
        <f ca="1">IF(D46&lt;$B$1,VLOOKUP(D46,[1]DI!$A$4:$B$15000,2,FALSE),0)</f>
        <v>1.9000000000000006E-2</v>
      </c>
      <c r="F46" s="14">
        <f t="shared" ca="1" si="45"/>
        <v>1.0000746899999999</v>
      </c>
      <c r="G46" s="14">
        <f ca="1">(TRUNC(PRODUCT($F$12:$F45),16))</f>
        <v>1.00254259208718</v>
      </c>
      <c r="H46" s="14">
        <f t="shared" si="46"/>
        <v>1</v>
      </c>
      <c r="I46" s="14">
        <f t="shared" ca="1" si="47"/>
        <v>1.00254259</v>
      </c>
      <c r="J46" s="13">
        <f t="shared" si="32"/>
        <v>0</v>
      </c>
      <c r="K46" s="29">
        <f t="shared" si="33"/>
        <v>44162</v>
      </c>
      <c r="L46" s="2">
        <f t="shared" si="34"/>
        <v>34</v>
      </c>
      <c r="M46" s="17">
        <f t="shared" si="35"/>
        <v>34</v>
      </c>
      <c r="N46" s="12">
        <f t="shared" si="21"/>
        <v>1</v>
      </c>
      <c r="O46" s="12">
        <f t="shared" ca="1" si="22"/>
        <v>1.00254259</v>
      </c>
      <c r="P46" s="17">
        <f t="shared" si="36"/>
        <v>0</v>
      </c>
      <c r="Q46" s="14">
        <f t="shared" ca="1" si="23"/>
        <v>2.5425900000000001</v>
      </c>
      <c r="R46" s="20">
        <f t="shared" si="24"/>
        <v>0</v>
      </c>
      <c r="S46" s="14">
        <f t="shared" si="25"/>
        <v>0</v>
      </c>
      <c r="T46" s="4" t="str">
        <f t="shared" si="37"/>
        <v>J=</v>
      </c>
      <c r="U46" s="29">
        <f t="shared" si="38"/>
        <v>44377</v>
      </c>
      <c r="V46" s="3"/>
      <c r="W46" s="4"/>
      <c r="X46" s="130"/>
      <c r="Y46" s="131"/>
      <c r="Z46" s="133"/>
      <c r="AA46" s="134"/>
      <c r="AB46" s="137"/>
      <c r="AC46" s="137"/>
      <c r="AD46" s="135"/>
      <c r="AE46" s="137"/>
      <c r="AF46" s="130"/>
      <c r="AG46" s="136"/>
      <c r="AH46" s="131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24">
        <f t="shared" si="28"/>
        <v>44215</v>
      </c>
      <c r="B47" s="125">
        <f t="shared" ca="1" si="44"/>
        <v>1002.61746999</v>
      </c>
      <c r="C47" s="7">
        <f t="shared" si="29"/>
        <v>1000</v>
      </c>
      <c r="D47" s="102">
        <f t="shared" si="30"/>
        <v>44210</v>
      </c>
      <c r="E47" s="100">
        <f ca="1">IF(D47&lt;$B$1,VLOOKUP(D47,[1]DI!$A$4:$B$15000,2,FALSE),0)</f>
        <v>1.9000000000000006E-2</v>
      </c>
      <c r="F47" s="14">
        <f t="shared" ca="1" si="45"/>
        <v>1.0000746899999999</v>
      </c>
      <c r="G47" s="14">
        <f ca="1">(TRUNC(PRODUCT($F$12:$F46),16))</f>
        <v>1.00261747199338</v>
      </c>
      <c r="H47" s="14">
        <f t="shared" si="46"/>
        <v>1</v>
      </c>
      <c r="I47" s="14">
        <f t="shared" ca="1" si="47"/>
        <v>1.0026174699999999</v>
      </c>
      <c r="J47" s="13">
        <f t="shared" si="32"/>
        <v>0</v>
      </c>
      <c r="K47" s="29">
        <f t="shared" si="33"/>
        <v>44162</v>
      </c>
      <c r="L47" s="2">
        <f t="shared" si="34"/>
        <v>35</v>
      </c>
      <c r="M47" s="17">
        <f t="shared" si="35"/>
        <v>35</v>
      </c>
      <c r="N47" s="12">
        <f t="shared" si="21"/>
        <v>1</v>
      </c>
      <c r="O47" s="12">
        <f t="shared" ca="1" si="22"/>
        <v>1.0026174699999999</v>
      </c>
      <c r="P47" s="17">
        <f t="shared" si="36"/>
        <v>0</v>
      </c>
      <c r="Q47" s="14">
        <f t="shared" ca="1" si="23"/>
        <v>2.61746999</v>
      </c>
      <c r="R47" s="20">
        <f t="shared" si="24"/>
        <v>0</v>
      </c>
      <c r="S47" s="14">
        <f t="shared" si="25"/>
        <v>0</v>
      </c>
      <c r="T47" s="4" t="str">
        <f t="shared" si="37"/>
        <v>J=</v>
      </c>
      <c r="U47" s="29">
        <f t="shared" si="38"/>
        <v>44377</v>
      </c>
      <c r="V47" s="3"/>
      <c r="W47" s="4"/>
      <c r="X47" s="130"/>
      <c r="Y47" s="131"/>
      <c r="Z47" s="133"/>
      <c r="AA47" s="134"/>
      <c r="AB47" s="137"/>
      <c r="AC47" s="137"/>
      <c r="AD47" s="135"/>
      <c r="AE47" s="137"/>
      <c r="AF47" s="130"/>
      <c r="AG47" s="136"/>
      <c r="AH47" s="131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24">
        <f t="shared" si="28"/>
        <v>44216</v>
      </c>
      <c r="B48" s="125">
        <f t="shared" ca="1" si="44"/>
        <v>1002.69235999</v>
      </c>
      <c r="C48" s="7">
        <f t="shared" si="29"/>
        <v>1000</v>
      </c>
      <c r="D48" s="102">
        <f t="shared" si="30"/>
        <v>44211</v>
      </c>
      <c r="E48" s="100">
        <f ca="1">IF(D48&lt;$B$1,VLOOKUP(D48,[1]DI!$A$4:$B$15000,2,FALSE),0)</f>
        <v>1.9000000000000006E-2</v>
      </c>
      <c r="F48" s="14">
        <f t="shared" ca="1" si="45"/>
        <v>1.0000746899999999</v>
      </c>
      <c r="G48" s="14">
        <f ca="1">(TRUNC(PRODUCT($F$12:$F47),16))</f>
        <v>1.0026923574923701</v>
      </c>
      <c r="H48" s="14">
        <f t="shared" si="46"/>
        <v>1</v>
      </c>
      <c r="I48" s="14">
        <f t="shared" ca="1" si="47"/>
        <v>1.0026923599999999</v>
      </c>
      <c r="J48" s="13">
        <f t="shared" si="32"/>
        <v>0</v>
      </c>
      <c r="K48" s="29">
        <f t="shared" si="33"/>
        <v>44162</v>
      </c>
      <c r="L48" s="2">
        <f t="shared" si="34"/>
        <v>36</v>
      </c>
      <c r="M48" s="17">
        <f t="shared" si="35"/>
        <v>36</v>
      </c>
      <c r="N48" s="12">
        <f t="shared" si="21"/>
        <v>1</v>
      </c>
      <c r="O48" s="12">
        <f t="shared" ca="1" si="22"/>
        <v>1.0026923599999999</v>
      </c>
      <c r="P48" s="17">
        <f t="shared" si="36"/>
        <v>0</v>
      </c>
      <c r="Q48" s="14">
        <f t="shared" ca="1" si="23"/>
        <v>2.6923599899999999</v>
      </c>
      <c r="R48" s="20">
        <f t="shared" si="24"/>
        <v>0</v>
      </c>
      <c r="S48" s="14">
        <f t="shared" si="25"/>
        <v>0</v>
      </c>
      <c r="T48" s="4" t="str">
        <f t="shared" si="37"/>
        <v>J=</v>
      </c>
      <c r="U48" s="29">
        <f t="shared" si="38"/>
        <v>44377</v>
      </c>
      <c r="V48" s="3"/>
      <c r="W48" s="4"/>
      <c r="X48" s="130"/>
      <c r="Y48" s="131"/>
      <c r="Z48" s="133"/>
      <c r="AA48" s="134"/>
      <c r="AB48" s="137"/>
      <c r="AC48" s="137"/>
      <c r="AD48" s="135"/>
      <c r="AE48" s="137"/>
      <c r="AF48" s="130"/>
      <c r="AG48" s="136"/>
      <c r="AH48" s="131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24">
        <f t="shared" si="28"/>
        <v>44217</v>
      </c>
      <c r="B49" s="125">
        <f t="shared" ca="1" si="44"/>
        <v>1002.76725</v>
      </c>
      <c r="C49" s="7">
        <f t="shared" si="29"/>
        <v>1000</v>
      </c>
      <c r="D49" s="102">
        <f t="shared" si="30"/>
        <v>44214</v>
      </c>
      <c r="E49" s="100">
        <f ca="1">IF(D49&lt;$B$1,VLOOKUP(D49,[1]DI!$A$4:$B$15000,2,FALSE),0)</f>
        <v>1.9000000000000006E-2</v>
      </c>
      <c r="F49" s="14">
        <f t="shared" ca="1" si="45"/>
        <v>1.0000746899999999</v>
      </c>
      <c r="G49" s="14">
        <f ca="1">(TRUNC(PRODUCT($F$12:$F48),16))</f>
        <v>1.00276724858455</v>
      </c>
      <c r="H49" s="14">
        <f t="shared" si="46"/>
        <v>1</v>
      </c>
      <c r="I49" s="14">
        <f t="shared" ca="1" si="47"/>
        <v>1.00276725</v>
      </c>
      <c r="J49" s="13">
        <f t="shared" si="32"/>
        <v>0</v>
      </c>
      <c r="K49" s="29">
        <f t="shared" si="33"/>
        <v>44162</v>
      </c>
      <c r="L49" s="2">
        <f t="shared" si="34"/>
        <v>37</v>
      </c>
      <c r="M49" s="17">
        <f t="shared" si="35"/>
        <v>37</v>
      </c>
      <c r="N49" s="12">
        <f t="shared" si="21"/>
        <v>1</v>
      </c>
      <c r="O49" s="12">
        <f t="shared" ca="1" si="22"/>
        <v>1.00276725</v>
      </c>
      <c r="P49" s="17">
        <f t="shared" si="36"/>
        <v>0</v>
      </c>
      <c r="Q49" s="14">
        <f t="shared" ca="1" si="23"/>
        <v>2.7672500000000002</v>
      </c>
      <c r="R49" s="20">
        <f t="shared" si="24"/>
        <v>0</v>
      </c>
      <c r="S49" s="14">
        <f t="shared" si="25"/>
        <v>0</v>
      </c>
      <c r="T49" s="4" t="str">
        <f t="shared" si="37"/>
        <v>J=</v>
      </c>
      <c r="U49" s="29">
        <f t="shared" si="38"/>
        <v>44377</v>
      </c>
      <c r="V49" s="3"/>
      <c r="W49" s="4"/>
      <c r="X49" s="130"/>
      <c r="Y49" s="131"/>
      <c r="Z49" s="133"/>
      <c r="AA49" s="134"/>
      <c r="AB49" s="137"/>
      <c r="AC49" s="137"/>
      <c r="AD49" s="135"/>
      <c r="AE49" s="137"/>
      <c r="AF49" s="130"/>
      <c r="AG49" s="136"/>
      <c r="AH49" s="131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24">
        <f t="shared" si="28"/>
        <v>44218</v>
      </c>
      <c r="B50" s="125">
        <f t="shared" ca="1" si="44"/>
        <v>1002.8421499900001</v>
      </c>
      <c r="C50" s="7">
        <f t="shared" si="29"/>
        <v>1000</v>
      </c>
      <c r="D50" s="102">
        <f t="shared" si="30"/>
        <v>44215</v>
      </c>
      <c r="E50" s="100">
        <f ca="1">IF(D50&lt;$B$1,VLOOKUP(D50,[1]DI!$A$4:$B$15000,2,FALSE),0)</f>
        <v>1.9000000000000006E-2</v>
      </c>
      <c r="F50" s="14">
        <f t="shared" ca="1" si="45"/>
        <v>1.0000746899999999</v>
      </c>
      <c r="G50" s="14">
        <f ca="1">(TRUNC(PRODUCT($F$12:$F49),16))</f>
        <v>1.00284214527034</v>
      </c>
      <c r="H50" s="14">
        <f t="shared" si="46"/>
        <v>1</v>
      </c>
      <c r="I50" s="14">
        <f t="shared" ca="1" si="47"/>
        <v>1.00284215</v>
      </c>
      <c r="J50" s="13">
        <f t="shared" si="32"/>
        <v>0</v>
      </c>
      <c r="K50" s="29">
        <f t="shared" si="33"/>
        <v>44162</v>
      </c>
      <c r="L50" s="2">
        <f t="shared" si="34"/>
        <v>38</v>
      </c>
      <c r="M50" s="17">
        <f t="shared" si="35"/>
        <v>38</v>
      </c>
      <c r="N50" s="12">
        <f t="shared" si="21"/>
        <v>1</v>
      </c>
      <c r="O50" s="12">
        <f t="shared" ca="1" si="22"/>
        <v>1.00284215</v>
      </c>
      <c r="P50" s="17">
        <f t="shared" si="36"/>
        <v>0</v>
      </c>
      <c r="Q50" s="14">
        <f t="shared" ca="1" si="23"/>
        <v>2.8421499899999998</v>
      </c>
      <c r="R50" s="20">
        <f t="shared" si="24"/>
        <v>0</v>
      </c>
      <c r="S50" s="14">
        <f t="shared" si="25"/>
        <v>0</v>
      </c>
      <c r="T50" s="4" t="str">
        <f t="shared" si="37"/>
        <v>J=</v>
      </c>
      <c r="U50" s="29">
        <f t="shared" si="38"/>
        <v>44377</v>
      </c>
      <c r="V50" s="3"/>
      <c r="W50" s="4"/>
      <c r="X50" s="130"/>
      <c r="Y50" s="131"/>
      <c r="Z50" s="133"/>
      <c r="AA50" s="134"/>
      <c r="AB50" s="137"/>
      <c r="AC50" s="137"/>
      <c r="AD50" s="135"/>
      <c r="AE50" s="137"/>
      <c r="AF50" s="130"/>
      <c r="AG50" s="136"/>
      <c r="AH50" s="131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24">
        <f t="shared" si="28"/>
        <v>44221</v>
      </c>
      <c r="B51" s="125">
        <f t="shared" ca="1" si="44"/>
        <v>1002.91704999</v>
      </c>
      <c r="C51" s="7">
        <f t="shared" si="29"/>
        <v>1000</v>
      </c>
      <c r="D51" s="102">
        <f t="shared" si="30"/>
        <v>44216</v>
      </c>
      <c r="E51" s="100">
        <f ca="1">IF(D51&lt;$B$1,VLOOKUP(D51,[1]DI!$A$4:$B$15000,2,FALSE),0)</f>
        <v>1.9000000000000006E-2</v>
      </c>
      <c r="F51" s="14">
        <f t="shared" ca="1" si="45"/>
        <v>1.0000746899999999</v>
      </c>
      <c r="G51" s="14">
        <f ca="1">(TRUNC(PRODUCT($F$12:$F50),16))</f>
        <v>1.0029170475501701</v>
      </c>
      <c r="H51" s="14">
        <f t="shared" si="46"/>
        <v>1</v>
      </c>
      <c r="I51" s="14">
        <f t="shared" ca="1" si="47"/>
        <v>1.00291705</v>
      </c>
      <c r="J51" s="13">
        <f t="shared" si="32"/>
        <v>0</v>
      </c>
      <c r="K51" s="29">
        <f t="shared" si="33"/>
        <v>44162</v>
      </c>
      <c r="L51" s="2">
        <f t="shared" si="34"/>
        <v>39</v>
      </c>
      <c r="M51" s="17">
        <f t="shared" si="35"/>
        <v>39</v>
      </c>
      <c r="N51" s="12">
        <f t="shared" si="21"/>
        <v>1</v>
      </c>
      <c r="O51" s="12">
        <f t="shared" ca="1" si="22"/>
        <v>1.00291705</v>
      </c>
      <c r="P51" s="17">
        <f t="shared" si="36"/>
        <v>0</v>
      </c>
      <c r="Q51" s="14">
        <f t="shared" ca="1" si="23"/>
        <v>2.9170499900000002</v>
      </c>
      <c r="R51" s="20">
        <f t="shared" si="24"/>
        <v>0</v>
      </c>
      <c r="S51" s="14">
        <f t="shared" si="25"/>
        <v>0</v>
      </c>
      <c r="T51" s="4" t="str">
        <f t="shared" si="37"/>
        <v>J=</v>
      </c>
      <c r="U51" s="29">
        <f t="shared" si="38"/>
        <v>44377</v>
      </c>
      <c r="V51" s="3"/>
      <c r="W51" s="4"/>
      <c r="X51" s="130"/>
      <c r="Y51" s="131"/>
      <c r="Z51" s="133"/>
      <c r="AA51" s="134"/>
      <c r="AB51" s="137"/>
      <c r="AC51" s="137"/>
      <c r="AD51" s="135"/>
      <c r="AE51" s="137"/>
      <c r="AF51" s="130"/>
      <c r="AG51" s="136"/>
      <c r="AH51" s="131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24">
        <f t="shared" si="28"/>
        <v>44222</v>
      </c>
      <c r="B52" s="125">
        <f t="shared" ca="1" si="44"/>
        <v>1002.9919599900001</v>
      </c>
      <c r="C52" s="7">
        <f t="shared" si="29"/>
        <v>1000</v>
      </c>
      <c r="D52" s="102">
        <f t="shared" si="30"/>
        <v>44217</v>
      </c>
      <c r="E52" s="100">
        <f ca="1">IF(D52&lt;$B$1,VLOOKUP(D52,[1]DI!$A$4:$B$15000,2,FALSE),0)</f>
        <v>1.9000000000000006E-2</v>
      </c>
      <c r="F52" s="14">
        <f t="shared" ca="1" si="45"/>
        <v>1.0000746899999999</v>
      </c>
      <c r="G52" s="14">
        <f ca="1">(TRUNC(PRODUCT($F$12:$F51),16))</f>
        <v>1.00299195542445</v>
      </c>
      <c r="H52" s="14">
        <f t="shared" si="46"/>
        <v>1</v>
      </c>
      <c r="I52" s="14">
        <f t="shared" ca="1" si="47"/>
        <v>1.0029919599999999</v>
      </c>
      <c r="J52" s="13">
        <f t="shared" si="32"/>
        <v>0</v>
      </c>
      <c r="K52" s="29">
        <f t="shared" si="33"/>
        <v>44162</v>
      </c>
      <c r="L52" s="2">
        <f t="shared" si="34"/>
        <v>40</v>
      </c>
      <c r="M52" s="17">
        <f t="shared" si="35"/>
        <v>40</v>
      </c>
      <c r="N52" s="12">
        <f t="shared" si="21"/>
        <v>1</v>
      </c>
      <c r="O52" s="12">
        <f t="shared" ca="1" si="22"/>
        <v>1.0029919599999999</v>
      </c>
      <c r="P52" s="17">
        <f t="shared" si="36"/>
        <v>0</v>
      </c>
      <c r="Q52" s="14">
        <f t="shared" ca="1" si="23"/>
        <v>2.9919599899999998</v>
      </c>
      <c r="R52" s="20">
        <f t="shared" si="24"/>
        <v>0</v>
      </c>
      <c r="S52" s="14">
        <f t="shared" si="25"/>
        <v>0</v>
      </c>
      <c r="T52" s="4" t="str">
        <f t="shared" si="37"/>
        <v>J=</v>
      </c>
      <c r="U52" s="29">
        <f t="shared" si="38"/>
        <v>44377</v>
      </c>
      <c r="V52" s="3"/>
      <c r="W52" s="4"/>
      <c r="X52" s="130"/>
      <c r="Y52" s="131"/>
      <c r="Z52" s="133"/>
      <c r="AA52" s="134"/>
      <c r="AB52" s="137"/>
      <c r="AC52" s="137"/>
      <c r="AD52" s="135"/>
      <c r="AE52" s="137"/>
      <c r="AF52" s="130"/>
      <c r="AG52" s="136"/>
      <c r="AH52" s="131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24">
        <f t="shared" si="28"/>
        <v>44223</v>
      </c>
      <c r="B53" s="125">
        <f t="shared" ca="1" si="44"/>
        <v>1003.06687</v>
      </c>
      <c r="C53" s="7">
        <f t="shared" si="29"/>
        <v>1000</v>
      </c>
      <c r="D53" s="102">
        <f t="shared" si="30"/>
        <v>44218</v>
      </c>
      <c r="E53" s="100">
        <f ca="1">IF(D53&lt;$B$1,VLOOKUP(D53,[1]DI!$A$4:$B$15000,2,FALSE),0)</f>
        <v>1.9000000000000006E-2</v>
      </c>
      <c r="F53" s="14">
        <f t="shared" ca="1" si="45"/>
        <v>1.0000746899999999</v>
      </c>
      <c r="G53" s="14">
        <f ca="1">(TRUNC(PRODUCT($F$12:$F52),16))</f>
        <v>1.00306686889361</v>
      </c>
      <c r="H53" s="14">
        <f t="shared" si="46"/>
        <v>1</v>
      </c>
      <c r="I53" s="14">
        <f t="shared" ca="1" si="47"/>
        <v>1.0030668700000001</v>
      </c>
      <c r="J53" s="13">
        <f t="shared" si="32"/>
        <v>0</v>
      </c>
      <c r="K53" s="29">
        <f t="shared" si="33"/>
        <v>44162</v>
      </c>
      <c r="L53" s="2">
        <f t="shared" si="34"/>
        <v>41</v>
      </c>
      <c r="M53" s="17">
        <f t="shared" si="35"/>
        <v>41</v>
      </c>
      <c r="N53" s="12">
        <f t="shared" si="21"/>
        <v>1</v>
      </c>
      <c r="O53" s="12">
        <f t="shared" ca="1" si="22"/>
        <v>1.0030668700000001</v>
      </c>
      <c r="P53" s="17">
        <f t="shared" si="36"/>
        <v>0</v>
      </c>
      <c r="Q53" s="14">
        <f t="shared" ca="1" si="23"/>
        <v>3.0668700000000002</v>
      </c>
      <c r="R53" s="20">
        <f t="shared" si="24"/>
        <v>0</v>
      </c>
      <c r="S53" s="14">
        <f t="shared" si="25"/>
        <v>0</v>
      </c>
      <c r="T53" s="4" t="str">
        <f t="shared" si="37"/>
        <v>J=</v>
      </c>
      <c r="U53" s="29">
        <f t="shared" si="38"/>
        <v>44377</v>
      </c>
      <c r="V53" s="3"/>
      <c r="W53" s="4"/>
      <c r="X53" s="130"/>
      <c r="Y53" s="131"/>
      <c r="Z53" s="133"/>
      <c r="AA53" s="134"/>
      <c r="AB53" s="137"/>
      <c r="AC53" s="137"/>
      <c r="AD53" s="135"/>
      <c r="AE53" s="137"/>
      <c r="AF53" s="130"/>
      <c r="AG53" s="136"/>
      <c r="AH53" s="131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24">
        <f t="shared" si="28"/>
        <v>44224</v>
      </c>
      <c r="B54" s="125">
        <f t="shared" ca="1" si="44"/>
        <v>1003.14178999</v>
      </c>
      <c r="C54" s="7">
        <f t="shared" si="29"/>
        <v>1000</v>
      </c>
      <c r="D54" s="102">
        <f t="shared" si="30"/>
        <v>44221</v>
      </c>
      <c r="E54" s="100">
        <f ca="1">IF(D54&lt;$B$1,VLOOKUP(D54,[1]DI!$A$4:$B$15000,2,FALSE),0)</f>
        <v>1.9000000000000006E-2</v>
      </c>
      <c r="F54" s="14">
        <f t="shared" ca="1" si="45"/>
        <v>1.0000746899999999</v>
      </c>
      <c r="G54" s="14">
        <f ca="1">(TRUNC(PRODUCT($F$12:$F53),16))</f>
        <v>1.00314178795804</v>
      </c>
      <c r="H54" s="14">
        <f t="shared" si="46"/>
        <v>1</v>
      </c>
      <c r="I54" s="14">
        <f t="shared" ca="1" si="47"/>
        <v>1.0031417899999999</v>
      </c>
      <c r="J54" s="13">
        <f t="shared" si="32"/>
        <v>0</v>
      </c>
      <c r="K54" s="29">
        <f t="shared" si="33"/>
        <v>44162</v>
      </c>
      <c r="L54" s="2">
        <f t="shared" si="34"/>
        <v>42</v>
      </c>
      <c r="M54" s="17">
        <f t="shared" si="35"/>
        <v>42</v>
      </c>
      <c r="N54" s="12">
        <f t="shared" si="21"/>
        <v>1</v>
      </c>
      <c r="O54" s="12">
        <f t="shared" ca="1" si="22"/>
        <v>1.0031417899999999</v>
      </c>
      <c r="P54" s="17">
        <f t="shared" si="36"/>
        <v>0</v>
      </c>
      <c r="Q54" s="14">
        <f t="shared" ca="1" si="23"/>
        <v>3.1417899899999999</v>
      </c>
      <c r="R54" s="20">
        <f t="shared" si="24"/>
        <v>0</v>
      </c>
      <c r="S54" s="14">
        <f t="shared" si="25"/>
        <v>0</v>
      </c>
      <c r="T54" s="4" t="str">
        <f t="shared" si="37"/>
        <v>J=</v>
      </c>
      <c r="U54" s="29">
        <f t="shared" si="38"/>
        <v>44377</v>
      </c>
      <c r="V54" s="3"/>
      <c r="W54" s="4"/>
      <c r="X54" s="130"/>
      <c r="Y54" s="131"/>
      <c r="Z54" s="133"/>
      <c r="AA54" s="134"/>
      <c r="AB54" s="137"/>
      <c r="AC54" s="137"/>
      <c r="AD54" s="135"/>
      <c r="AE54" s="137"/>
      <c r="AF54" s="130"/>
      <c r="AG54" s="136"/>
      <c r="AH54" s="131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24">
        <f t="shared" si="28"/>
        <v>44225</v>
      </c>
      <c r="B55" s="125">
        <f t="shared" ca="1" si="44"/>
        <v>1003.21671</v>
      </c>
      <c r="C55" s="7">
        <f t="shared" si="29"/>
        <v>1000</v>
      </c>
      <c r="D55" s="102">
        <f t="shared" si="30"/>
        <v>44222</v>
      </c>
      <c r="E55" s="100">
        <f ca="1">IF(D55&lt;$B$1,VLOOKUP(D55,[1]DI!$A$4:$B$15000,2,FALSE),0)</f>
        <v>1.9000000000000006E-2</v>
      </c>
      <c r="F55" s="14">
        <f t="shared" ca="1" si="45"/>
        <v>1.0000746899999999</v>
      </c>
      <c r="G55" s="14">
        <f ca="1">(TRUNC(PRODUCT($F$12:$F54),16))</f>
        <v>1.0032167126181899</v>
      </c>
      <c r="H55" s="14">
        <f t="shared" si="46"/>
        <v>1</v>
      </c>
      <c r="I55" s="14">
        <f t="shared" ca="1" si="47"/>
        <v>1.00321671</v>
      </c>
      <c r="J55" s="13">
        <f t="shared" si="32"/>
        <v>0</v>
      </c>
      <c r="K55" s="29">
        <f t="shared" si="33"/>
        <v>44162</v>
      </c>
      <c r="L55" s="2">
        <f t="shared" si="34"/>
        <v>43</v>
      </c>
      <c r="M55" s="17">
        <f t="shared" si="35"/>
        <v>43</v>
      </c>
      <c r="N55" s="12">
        <f t="shared" si="21"/>
        <v>1</v>
      </c>
      <c r="O55" s="12">
        <f t="shared" ca="1" si="22"/>
        <v>1.00321671</v>
      </c>
      <c r="P55" s="17">
        <f t="shared" si="36"/>
        <v>0</v>
      </c>
      <c r="Q55" s="14">
        <f t="shared" ca="1" si="23"/>
        <v>3.21671</v>
      </c>
      <c r="R55" s="20">
        <f t="shared" si="24"/>
        <v>0</v>
      </c>
      <c r="S55" s="14">
        <f t="shared" si="25"/>
        <v>0</v>
      </c>
      <c r="T55" s="4" t="str">
        <f t="shared" si="37"/>
        <v>J=</v>
      </c>
      <c r="U55" s="29">
        <f t="shared" si="38"/>
        <v>44377</v>
      </c>
      <c r="V55" s="3"/>
      <c r="W55" s="4"/>
      <c r="X55" s="130"/>
      <c r="Y55" s="131"/>
      <c r="Z55" s="133"/>
      <c r="AA55" s="134"/>
      <c r="AB55" s="137"/>
      <c r="AC55" s="137"/>
      <c r="AD55" s="135"/>
      <c r="AE55" s="137"/>
      <c r="AF55" s="130"/>
      <c r="AG55" s="136"/>
      <c r="AH55" s="131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24">
        <f t="shared" si="28"/>
        <v>44228</v>
      </c>
      <c r="B56" s="125">
        <f t="shared" ca="1" si="44"/>
        <v>1003.29164</v>
      </c>
      <c r="C56" s="7">
        <f t="shared" si="29"/>
        <v>1000</v>
      </c>
      <c r="D56" s="102">
        <f t="shared" si="30"/>
        <v>44223</v>
      </c>
      <c r="E56" s="100">
        <f ca="1">IF(D56&lt;$B$1,VLOOKUP(D56,[1]DI!$A$4:$B$15000,2,FALSE),0)</f>
        <v>1.9000000000000006E-2</v>
      </c>
      <c r="F56" s="14">
        <f t="shared" ca="1" si="45"/>
        <v>1.0000746899999999</v>
      </c>
      <c r="G56" s="14">
        <f ca="1">(TRUNC(PRODUCT($F$12:$F55),16))</f>
        <v>1.0032916428744501</v>
      </c>
      <c r="H56" s="14">
        <f t="shared" si="46"/>
        <v>1</v>
      </c>
      <c r="I56" s="14">
        <f t="shared" ca="1" si="47"/>
        <v>1.00329164</v>
      </c>
      <c r="J56" s="13">
        <f t="shared" si="32"/>
        <v>0</v>
      </c>
      <c r="K56" s="29">
        <f t="shared" si="33"/>
        <v>44162</v>
      </c>
      <c r="L56" s="2">
        <f t="shared" si="34"/>
        <v>44</v>
      </c>
      <c r="M56" s="17">
        <f t="shared" si="35"/>
        <v>44</v>
      </c>
      <c r="N56" s="12">
        <f t="shared" si="21"/>
        <v>1</v>
      </c>
      <c r="O56" s="12">
        <f t="shared" ca="1" si="22"/>
        <v>1.00329164</v>
      </c>
      <c r="P56" s="17">
        <f t="shared" si="36"/>
        <v>0</v>
      </c>
      <c r="Q56" s="14">
        <f t="shared" ca="1" si="23"/>
        <v>3.2916400000000001</v>
      </c>
      <c r="R56" s="20">
        <f t="shared" si="24"/>
        <v>0</v>
      </c>
      <c r="S56" s="14">
        <f t="shared" si="25"/>
        <v>0</v>
      </c>
      <c r="T56" s="4" t="str">
        <f t="shared" si="37"/>
        <v>J=</v>
      </c>
      <c r="U56" s="29">
        <f t="shared" si="38"/>
        <v>44377</v>
      </c>
      <c r="V56" s="3"/>
      <c r="W56" s="4"/>
      <c r="X56" s="130"/>
      <c r="Y56" s="131"/>
      <c r="Z56" s="133"/>
      <c r="AA56" s="134"/>
      <c r="AB56" s="137"/>
      <c r="AC56" s="137"/>
      <c r="AD56" s="135"/>
      <c r="AE56" s="137"/>
      <c r="AF56" s="130"/>
      <c r="AG56" s="136"/>
      <c r="AH56" s="131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24">
        <f t="shared" si="28"/>
        <v>44229</v>
      </c>
      <c r="B57" s="125">
        <f t="shared" ca="1" si="44"/>
        <v>1003.36658</v>
      </c>
      <c r="C57" s="7">
        <f t="shared" si="29"/>
        <v>1000</v>
      </c>
      <c r="D57" s="102">
        <f t="shared" si="30"/>
        <v>44224</v>
      </c>
      <c r="E57" s="100">
        <f ca="1">IF(D57&lt;$B$1,VLOOKUP(D57,[1]DI!$A$4:$B$15000,2,FALSE),0)</f>
        <v>1.9000000000000006E-2</v>
      </c>
      <c r="F57" s="14">
        <f t="shared" ca="1" si="45"/>
        <v>1.0000746899999999</v>
      </c>
      <c r="G57" s="14">
        <f ca="1">(TRUNC(PRODUCT($F$12:$F56),16))</f>
        <v>1.0033665787272601</v>
      </c>
      <c r="H57" s="14">
        <f t="shared" si="46"/>
        <v>1</v>
      </c>
      <c r="I57" s="14">
        <f t="shared" ca="1" si="47"/>
        <v>1.00336658</v>
      </c>
      <c r="J57" s="13">
        <f t="shared" si="32"/>
        <v>0</v>
      </c>
      <c r="K57" s="29">
        <f t="shared" si="33"/>
        <v>44162</v>
      </c>
      <c r="L57" s="2">
        <f t="shared" si="34"/>
        <v>45</v>
      </c>
      <c r="M57" s="17">
        <f t="shared" si="35"/>
        <v>45</v>
      </c>
      <c r="N57" s="12">
        <f t="shared" si="21"/>
        <v>1</v>
      </c>
      <c r="O57" s="12">
        <f t="shared" ca="1" si="22"/>
        <v>1.00336658</v>
      </c>
      <c r="P57" s="17">
        <f t="shared" si="36"/>
        <v>0</v>
      </c>
      <c r="Q57" s="14">
        <f t="shared" ca="1" si="23"/>
        <v>3.3665799999999999</v>
      </c>
      <c r="R57" s="20">
        <f t="shared" si="24"/>
        <v>0</v>
      </c>
      <c r="S57" s="14">
        <f t="shared" si="25"/>
        <v>0</v>
      </c>
      <c r="T57" s="4" t="str">
        <f t="shared" si="37"/>
        <v>J=</v>
      </c>
      <c r="U57" s="29">
        <f t="shared" si="38"/>
        <v>44377</v>
      </c>
      <c r="V57" s="3"/>
      <c r="W57" s="4"/>
      <c r="X57" s="130"/>
      <c r="Y57" s="131"/>
      <c r="Z57" s="133"/>
      <c r="AA57" s="134"/>
      <c r="AB57" s="137"/>
      <c r="AC57" s="137"/>
      <c r="AD57" s="135"/>
      <c r="AE57" s="137"/>
      <c r="AF57" s="130"/>
      <c r="AG57" s="136"/>
      <c r="AH57" s="131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24">
        <f t="shared" si="28"/>
        <v>44230</v>
      </c>
      <c r="B58" s="125">
        <f t="shared" ca="1" si="44"/>
        <v>1003.44151999</v>
      </c>
      <c r="C58" s="7">
        <f t="shared" si="29"/>
        <v>1000</v>
      </c>
      <c r="D58" s="102">
        <f t="shared" si="30"/>
        <v>44225</v>
      </c>
      <c r="E58" s="100">
        <f ca="1">IF(D58&lt;$B$1,VLOOKUP(D58,[1]DI!$A$4:$B$15000,2,FALSE),0)</f>
        <v>1.9000000000000006E-2</v>
      </c>
      <c r="F58" s="14">
        <f t="shared" ca="1" si="45"/>
        <v>1.0000746899999999</v>
      </c>
      <c r="G58" s="14">
        <f ca="1">(TRUNC(PRODUCT($F$12:$F57),16))</f>
        <v>1.0034415201770199</v>
      </c>
      <c r="H58" s="14">
        <f t="shared" si="46"/>
        <v>1</v>
      </c>
      <c r="I58" s="14">
        <f t="shared" ca="1" si="47"/>
        <v>1.00344152</v>
      </c>
      <c r="J58" s="13">
        <f t="shared" si="32"/>
        <v>0</v>
      </c>
      <c r="K58" s="29">
        <f t="shared" si="33"/>
        <v>44162</v>
      </c>
      <c r="L58" s="2">
        <f t="shared" si="34"/>
        <v>46</v>
      </c>
      <c r="M58" s="17">
        <f t="shared" si="35"/>
        <v>46</v>
      </c>
      <c r="N58" s="12">
        <f t="shared" si="21"/>
        <v>1</v>
      </c>
      <c r="O58" s="12">
        <f t="shared" ca="1" si="22"/>
        <v>1.00344152</v>
      </c>
      <c r="P58" s="17">
        <f t="shared" si="36"/>
        <v>0</v>
      </c>
      <c r="Q58" s="14">
        <f t="shared" ca="1" si="23"/>
        <v>3.4415199900000002</v>
      </c>
      <c r="R58" s="20">
        <f t="shared" si="24"/>
        <v>0</v>
      </c>
      <c r="S58" s="14">
        <f t="shared" si="25"/>
        <v>0</v>
      </c>
      <c r="T58" s="4" t="str">
        <f t="shared" si="37"/>
        <v>J=</v>
      </c>
      <c r="U58" s="29">
        <f t="shared" si="38"/>
        <v>44377</v>
      </c>
      <c r="V58" s="3"/>
      <c r="W58" s="4"/>
      <c r="X58" s="130"/>
      <c r="Y58" s="131"/>
      <c r="Z58" s="133"/>
      <c r="AA58" s="134"/>
      <c r="AB58" s="137"/>
      <c r="AC58" s="137"/>
      <c r="AD58" s="135"/>
      <c r="AE58" s="137"/>
      <c r="AF58" s="130"/>
      <c r="AG58" s="136"/>
      <c r="AH58" s="131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24">
        <f t="shared" si="28"/>
        <v>44231</v>
      </c>
      <c r="B59" s="125">
        <f t="shared" ca="1" si="44"/>
        <v>1003.51647</v>
      </c>
      <c r="C59" s="7">
        <f t="shared" si="29"/>
        <v>1000</v>
      </c>
      <c r="D59" s="102">
        <f t="shared" si="30"/>
        <v>44228</v>
      </c>
      <c r="E59" s="100">
        <f ca="1">IF(D59&lt;$B$1,VLOOKUP(D59,[1]DI!$A$4:$B$15000,2,FALSE),0)</f>
        <v>1.9000000000000006E-2</v>
      </c>
      <c r="F59" s="14">
        <f t="shared" ca="1" si="45"/>
        <v>1.0000746899999999</v>
      </c>
      <c r="G59" s="14">
        <f ca="1">(TRUNC(PRODUCT($F$12:$F58),16))</f>
        <v>1.0035164672241601</v>
      </c>
      <c r="H59" s="14">
        <f t="shared" si="46"/>
        <v>1</v>
      </c>
      <c r="I59" s="14">
        <f t="shared" ca="1" si="47"/>
        <v>1.0035164700000001</v>
      </c>
      <c r="J59" s="13">
        <f t="shared" si="32"/>
        <v>0</v>
      </c>
      <c r="K59" s="29">
        <f t="shared" si="33"/>
        <v>44162</v>
      </c>
      <c r="L59" s="2">
        <f t="shared" si="34"/>
        <v>47</v>
      </c>
      <c r="M59" s="17">
        <f t="shared" si="35"/>
        <v>47</v>
      </c>
      <c r="N59" s="12">
        <f t="shared" si="21"/>
        <v>1</v>
      </c>
      <c r="O59" s="12">
        <f t="shared" ca="1" si="22"/>
        <v>1.0035164700000001</v>
      </c>
      <c r="P59" s="17">
        <f t="shared" si="36"/>
        <v>0</v>
      </c>
      <c r="Q59" s="14">
        <f t="shared" ca="1" si="23"/>
        <v>3.51647</v>
      </c>
      <c r="R59" s="20">
        <f t="shared" si="24"/>
        <v>0</v>
      </c>
      <c r="S59" s="14">
        <f t="shared" si="25"/>
        <v>0</v>
      </c>
      <c r="T59" s="4" t="str">
        <f t="shared" si="37"/>
        <v>J=</v>
      </c>
      <c r="U59" s="29">
        <f t="shared" si="38"/>
        <v>44377</v>
      </c>
      <c r="V59" s="3"/>
      <c r="W59" s="4"/>
      <c r="X59" s="130"/>
      <c r="Y59" s="131"/>
      <c r="Z59" s="133"/>
      <c r="AA59" s="134"/>
      <c r="AB59" s="137"/>
      <c r="AC59" s="137"/>
      <c r="AD59" s="135"/>
      <c r="AE59" s="137"/>
      <c r="AF59" s="130"/>
      <c r="AG59" s="136"/>
      <c r="AH59" s="131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24">
        <f t="shared" si="28"/>
        <v>44232</v>
      </c>
      <c r="B60" s="125">
        <f t="shared" ca="1" si="44"/>
        <v>1003.59142</v>
      </c>
      <c r="C60" s="7">
        <f t="shared" si="29"/>
        <v>1000</v>
      </c>
      <c r="D60" s="102">
        <f t="shared" si="30"/>
        <v>44229</v>
      </c>
      <c r="E60" s="100">
        <f ca="1">IF(D60&lt;$B$1,VLOOKUP(D60,[1]DI!$A$4:$B$15000,2,FALSE),0)</f>
        <v>1.9000000000000006E-2</v>
      </c>
      <c r="F60" s="14">
        <f t="shared" ca="1" si="45"/>
        <v>1.0000746899999999</v>
      </c>
      <c r="G60" s="14">
        <f ca="1">(TRUNC(PRODUCT($F$12:$F59),16))</f>
        <v>1.0035914198691001</v>
      </c>
      <c r="H60" s="14">
        <f t="shared" si="46"/>
        <v>1</v>
      </c>
      <c r="I60" s="14">
        <f t="shared" ca="1" si="47"/>
        <v>1.00359142</v>
      </c>
      <c r="J60" s="13">
        <f t="shared" si="32"/>
        <v>0</v>
      </c>
      <c r="K60" s="29">
        <f t="shared" si="33"/>
        <v>44162</v>
      </c>
      <c r="L60" s="2">
        <f t="shared" si="34"/>
        <v>48</v>
      </c>
      <c r="M60" s="17">
        <f t="shared" si="35"/>
        <v>48</v>
      </c>
      <c r="N60" s="12">
        <f t="shared" si="21"/>
        <v>1</v>
      </c>
      <c r="O60" s="12">
        <f t="shared" ca="1" si="22"/>
        <v>1.00359142</v>
      </c>
      <c r="P60" s="17">
        <f t="shared" si="36"/>
        <v>0</v>
      </c>
      <c r="Q60" s="14">
        <f t="shared" ca="1" si="23"/>
        <v>3.5914199999999998</v>
      </c>
      <c r="R60" s="20">
        <f t="shared" si="24"/>
        <v>0</v>
      </c>
      <c r="S60" s="14">
        <f t="shared" si="25"/>
        <v>0</v>
      </c>
      <c r="T60" s="4" t="str">
        <f t="shared" si="37"/>
        <v>J=</v>
      </c>
      <c r="U60" s="29">
        <f t="shared" si="38"/>
        <v>44377</v>
      </c>
      <c r="V60" s="3"/>
      <c r="W60" s="4"/>
      <c r="X60" s="130"/>
      <c r="Y60" s="131"/>
      <c r="Z60" s="133"/>
      <c r="AA60" s="134"/>
      <c r="AB60" s="137"/>
      <c r="AC60" s="137"/>
      <c r="AD60" s="135"/>
      <c r="AE60" s="137"/>
      <c r="AF60" s="130"/>
      <c r="AG60" s="136"/>
      <c r="AH60" s="131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24">
        <f t="shared" si="28"/>
        <v>44235</v>
      </c>
      <c r="B61" s="125">
        <f t="shared" ca="1" si="44"/>
        <v>1003.66638</v>
      </c>
      <c r="C61" s="7">
        <f t="shared" si="29"/>
        <v>1000</v>
      </c>
      <c r="D61" s="102">
        <f t="shared" si="30"/>
        <v>44230</v>
      </c>
      <c r="E61" s="100">
        <f ca="1">IF(D61&lt;$B$1,VLOOKUP(D61,[1]DI!$A$4:$B$15000,2,FALSE),0)</f>
        <v>1.9000000000000006E-2</v>
      </c>
      <c r="F61" s="14">
        <f t="shared" ca="1" si="45"/>
        <v>1.0000746899999999</v>
      </c>
      <c r="G61" s="14">
        <f ca="1">(TRUNC(PRODUCT($F$12:$F60),16))</f>
        <v>1.0036663781122499</v>
      </c>
      <c r="H61" s="14">
        <f t="shared" si="46"/>
        <v>1</v>
      </c>
      <c r="I61" s="14">
        <f t="shared" ca="1" si="47"/>
        <v>1.0036663800000001</v>
      </c>
      <c r="J61" s="13">
        <f t="shared" si="32"/>
        <v>0</v>
      </c>
      <c r="K61" s="29">
        <f t="shared" si="33"/>
        <v>44162</v>
      </c>
      <c r="L61" s="2">
        <f t="shared" si="34"/>
        <v>49</v>
      </c>
      <c r="M61" s="17">
        <f t="shared" si="35"/>
        <v>49</v>
      </c>
      <c r="N61" s="12">
        <f t="shared" si="21"/>
        <v>1</v>
      </c>
      <c r="O61" s="12">
        <f t="shared" ca="1" si="22"/>
        <v>1.0036663800000001</v>
      </c>
      <c r="P61" s="17">
        <f t="shared" si="36"/>
        <v>0</v>
      </c>
      <c r="Q61" s="14">
        <f t="shared" ca="1" si="23"/>
        <v>3.6663800000000002</v>
      </c>
      <c r="R61" s="20">
        <f t="shared" si="24"/>
        <v>0</v>
      </c>
      <c r="S61" s="14">
        <f t="shared" si="25"/>
        <v>0</v>
      </c>
      <c r="T61" s="4" t="str">
        <f t="shared" si="37"/>
        <v>J=</v>
      </c>
      <c r="U61" s="29">
        <f t="shared" si="38"/>
        <v>44377</v>
      </c>
      <c r="V61" s="3"/>
      <c r="W61" s="4"/>
      <c r="X61" s="130"/>
      <c r="Y61" s="131"/>
      <c r="Z61" s="133"/>
      <c r="AA61" s="134"/>
      <c r="AB61" s="137"/>
      <c r="AC61" s="137"/>
      <c r="AD61" s="135"/>
      <c r="AE61" s="137"/>
      <c r="AF61" s="130"/>
      <c r="AG61" s="136"/>
      <c r="AH61" s="131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24">
        <f t="shared" si="28"/>
        <v>44236</v>
      </c>
      <c r="B62" s="125">
        <f t="shared" ca="1" si="44"/>
        <v>1003.74133999</v>
      </c>
      <c r="C62" s="7">
        <f t="shared" si="29"/>
        <v>1000</v>
      </c>
      <c r="D62" s="102">
        <f t="shared" si="30"/>
        <v>44231</v>
      </c>
      <c r="E62" s="100">
        <f ca="1">IF(D62&lt;$B$1,VLOOKUP(D62,[1]DI!$A$4:$B$15000,2,FALSE),0)</f>
        <v>1.9000000000000006E-2</v>
      </c>
      <c r="F62" s="14">
        <f t="shared" ca="1" si="45"/>
        <v>1.0000746899999999</v>
      </c>
      <c r="G62" s="14">
        <f ca="1">(TRUNC(PRODUCT($F$12:$F61),16))</f>
        <v>1.00374134195403</v>
      </c>
      <c r="H62" s="14">
        <f t="shared" si="46"/>
        <v>1</v>
      </c>
      <c r="I62" s="14">
        <f t="shared" ca="1" si="47"/>
        <v>1.0037413399999999</v>
      </c>
      <c r="J62" s="13">
        <f t="shared" si="32"/>
        <v>0</v>
      </c>
      <c r="K62" s="29">
        <f t="shared" si="33"/>
        <v>44162</v>
      </c>
      <c r="L62" s="2">
        <f t="shared" si="34"/>
        <v>50</v>
      </c>
      <c r="M62" s="17">
        <f t="shared" si="35"/>
        <v>50</v>
      </c>
      <c r="N62" s="12">
        <f t="shared" si="21"/>
        <v>1</v>
      </c>
      <c r="O62" s="12">
        <f t="shared" ca="1" si="22"/>
        <v>1.0037413399999999</v>
      </c>
      <c r="P62" s="17">
        <f t="shared" si="36"/>
        <v>0</v>
      </c>
      <c r="Q62" s="14">
        <f t="shared" ca="1" si="23"/>
        <v>3.7413399900000002</v>
      </c>
      <c r="R62" s="20">
        <f t="shared" si="24"/>
        <v>0</v>
      </c>
      <c r="S62" s="14">
        <f t="shared" si="25"/>
        <v>0</v>
      </c>
      <c r="T62" s="4" t="str">
        <f t="shared" si="37"/>
        <v>J=</v>
      </c>
      <c r="U62" s="29">
        <f t="shared" si="38"/>
        <v>44377</v>
      </c>
      <c r="V62" s="3"/>
      <c r="W62" s="4"/>
      <c r="X62" s="130"/>
      <c r="Y62" s="131"/>
      <c r="Z62" s="133"/>
      <c r="AA62" s="134"/>
      <c r="AB62" s="137"/>
      <c r="AC62" s="137"/>
      <c r="AD62" s="135"/>
      <c r="AE62" s="137"/>
      <c r="AF62" s="130"/>
      <c r="AG62" s="136"/>
      <c r="AH62" s="131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24">
        <f t="shared" si="28"/>
        <v>44237</v>
      </c>
      <c r="B63" s="125">
        <f t="shared" ca="1" si="44"/>
        <v>1003.81630999</v>
      </c>
      <c r="C63" s="7">
        <f t="shared" si="29"/>
        <v>1000</v>
      </c>
      <c r="D63" s="102">
        <f t="shared" si="30"/>
        <v>44232</v>
      </c>
      <c r="E63" s="100">
        <f ca="1">IF(D63&lt;$B$1,VLOOKUP(D63,[1]DI!$A$4:$B$15000,2,FALSE),0)</f>
        <v>1.9000000000000006E-2</v>
      </c>
      <c r="F63" s="14">
        <f t="shared" ca="1" si="45"/>
        <v>1.0000746899999999</v>
      </c>
      <c r="G63" s="14">
        <f ca="1">(TRUNC(PRODUCT($F$12:$F62),16))</f>
        <v>1.0038163113948599</v>
      </c>
      <c r="H63" s="14">
        <f t="shared" si="46"/>
        <v>1</v>
      </c>
      <c r="I63" s="14">
        <f t="shared" ca="1" si="47"/>
        <v>1.0038163099999999</v>
      </c>
      <c r="J63" s="13">
        <f t="shared" si="32"/>
        <v>0</v>
      </c>
      <c r="K63" s="29">
        <f t="shared" si="33"/>
        <v>44162</v>
      </c>
      <c r="L63" s="2">
        <f t="shared" si="34"/>
        <v>51</v>
      </c>
      <c r="M63" s="17">
        <f t="shared" si="35"/>
        <v>51</v>
      </c>
      <c r="N63" s="12">
        <f t="shared" si="21"/>
        <v>1</v>
      </c>
      <c r="O63" s="12">
        <f t="shared" ca="1" si="22"/>
        <v>1.0038163099999999</v>
      </c>
      <c r="P63" s="17">
        <f t="shared" si="36"/>
        <v>0</v>
      </c>
      <c r="Q63" s="14">
        <f t="shared" ca="1" si="23"/>
        <v>3.8163099900000002</v>
      </c>
      <c r="R63" s="20">
        <f t="shared" si="24"/>
        <v>0</v>
      </c>
      <c r="S63" s="14">
        <f t="shared" si="25"/>
        <v>0</v>
      </c>
      <c r="T63" s="4" t="str">
        <f t="shared" si="37"/>
        <v>J=</v>
      </c>
      <c r="U63" s="29">
        <f t="shared" si="38"/>
        <v>44377</v>
      </c>
      <c r="V63" s="3"/>
      <c r="W63" s="4"/>
      <c r="X63" s="130"/>
      <c r="Y63" s="131"/>
      <c r="Z63" s="133"/>
      <c r="AA63" s="134"/>
      <c r="AB63" s="137"/>
      <c r="AC63" s="137"/>
      <c r="AD63" s="135"/>
      <c r="AE63" s="137"/>
      <c r="AF63" s="130"/>
      <c r="AG63" s="136"/>
      <c r="AH63" s="131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24">
        <f t="shared" si="28"/>
        <v>44238</v>
      </c>
      <c r="B64" s="125">
        <f t="shared" ca="1" si="44"/>
        <v>1003.89129</v>
      </c>
      <c r="C64" s="7">
        <f t="shared" si="29"/>
        <v>1000</v>
      </c>
      <c r="D64" s="102">
        <f t="shared" si="30"/>
        <v>44235</v>
      </c>
      <c r="E64" s="100">
        <f ca="1">IF(D64&lt;$B$1,VLOOKUP(D64,[1]DI!$A$4:$B$15000,2,FALSE),0)</f>
        <v>1.9000000000000006E-2</v>
      </c>
      <c r="F64" s="14">
        <f t="shared" ca="1" si="45"/>
        <v>1.0000746899999999</v>
      </c>
      <c r="G64" s="14">
        <f ca="1">(TRUNC(PRODUCT($F$12:$F63),16))</f>
        <v>1.0038912864351599</v>
      </c>
      <c r="H64" s="14">
        <f t="shared" si="46"/>
        <v>1</v>
      </c>
      <c r="I64" s="14">
        <f t="shared" ca="1" si="47"/>
        <v>1.0038912900000001</v>
      </c>
      <c r="J64" s="13">
        <f t="shared" si="32"/>
        <v>0</v>
      </c>
      <c r="K64" s="29">
        <f t="shared" si="33"/>
        <v>44162</v>
      </c>
      <c r="L64" s="2">
        <f t="shared" si="34"/>
        <v>52</v>
      </c>
      <c r="M64" s="17">
        <f t="shared" si="35"/>
        <v>52</v>
      </c>
      <c r="N64" s="12">
        <f t="shared" si="21"/>
        <v>1</v>
      </c>
      <c r="O64" s="12">
        <f t="shared" ca="1" si="22"/>
        <v>1.0038912900000001</v>
      </c>
      <c r="P64" s="17">
        <f t="shared" si="36"/>
        <v>0</v>
      </c>
      <c r="Q64" s="14">
        <f t="shared" ca="1" si="23"/>
        <v>3.8912900000000001</v>
      </c>
      <c r="R64" s="20">
        <f t="shared" si="24"/>
        <v>0</v>
      </c>
      <c r="S64" s="14">
        <f t="shared" si="25"/>
        <v>0</v>
      </c>
      <c r="T64" s="4" t="str">
        <f t="shared" si="37"/>
        <v>J=</v>
      </c>
      <c r="U64" s="29">
        <f t="shared" si="38"/>
        <v>44377</v>
      </c>
      <c r="V64" s="3"/>
      <c r="W64" s="4"/>
      <c r="X64" s="130"/>
      <c r="Y64" s="131"/>
      <c r="Z64" s="133"/>
      <c r="AA64" s="134"/>
      <c r="AB64" s="137"/>
      <c r="AC64" s="137"/>
      <c r="AD64" s="135"/>
      <c r="AE64" s="137"/>
      <c r="AF64" s="130"/>
      <c r="AG64" s="136"/>
      <c r="AH64" s="131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24">
        <f t="shared" si="28"/>
        <v>44239</v>
      </c>
      <c r="B65" s="125">
        <f t="shared" ca="1" si="44"/>
        <v>1003.96627</v>
      </c>
      <c r="C65" s="7">
        <f t="shared" si="29"/>
        <v>1000</v>
      </c>
      <c r="D65" s="102">
        <f t="shared" si="30"/>
        <v>44236</v>
      </c>
      <c r="E65" s="100">
        <f ca="1">IF(D65&lt;$B$1,VLOOKUP(D65,[1]DI!$A$4:$B$15000,2,FALSE),0)</f>
        <v>1.9000000000000006E-2</v>
      </c>
      <c r="F65" s="14">
        <f t="shared" ca="1" si="45"/>
        <v>1.0000746899999999</v>
      </c>
      <c r="G65" s="14">
        <f ca="1">(TRUNC(PRODUCT($F$12:$F64),16))</f>
        <v>1.00396626707534</v>
      </c>
      <c r="H65" s="14">
        <f t="shared" si="46"/>
        <v>1</v>
      </c>
      <c r="I65" s="14">
        <f t="shared" ca="1" si="47"/>
        <v>1.00396627</v>
      </c>
      <c r="J65" s="13">
        <f t="shared" si="32"/>
        <v>0</v>
      </c>
      <c r="K65" s="29">
        <f t="shared" si="33"/>
        <v>44162</v>
      </c>
      <c r="L65" s="2">
        <f t="shared" si="34"/>
        <v>53</v>
      </c>
      <c r="M65" s="17">
        <f t="shared" si="35"/>
        <v>53</v>
      </c>
      <c r="N65" s="12">
        <f t="shared" si="21"/>
        <v>1</v>
      </c>
      <c r="O65" s="12">
        <f t="shared" ca="1" si="22"/>
        <v>1.00396627</v>
      </c>
      <c r="P65" s="17">
        <f t="shared" si="36"/>
        <v>0</v>
      </c>
      <c r="Q65" s="14">
        <f t="shared" ca="1" si="23"/>
        <v>3.9662700000000002</v>
      </c>
      <c r="R65" s="20">
        <f t="shared" si="24"/>
        <v>0</v>
      </c>
      <c r="S65" s="14">
        <f t="shared" si="25"/>
        <v>0</v>
      </c>
      <c r="T65" s="4" t="str">
        <f t="shared" si="37"/>
        <v>J=</v>
      </c>
      <c r="U65" s="29">
        <f t="shared" si="38"/>
        <v>44377</v>
      </c>
      <c r="V65" s="3"/>
      <c r="W65" s="4"/>
      <c r="X65" s="130"/>
      <c r="Y65" s="131"/>
      <c r="Z65" s="133"/>
      <c r="AA65" s="134"/>
      <c r="AB65" s="137"/>
      <c r="AC65" s="137"/>
      <c r="AD65" s="135"/>
      <c r="AE65" s="137"/>
      <c r="AF65" s="130"/>
      <c r="AG65" s="136"/>
      <c r="AH65" s="131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24">
        <f t="shared" si="28"/>
        <v>44244</v>
      </c>
      <c r="B66" s="125">
        <f t="shared" ca="1" si="44"/>
        <v>1004.04125</v>
      </c>
      <c r="C66" s="7">
        <f t="shared" si="29"/>
        <v>1000</v>
      </c>
      <c r="D66" s="102">
        <f t="shared" si="30"/>
        <v>44237</v>
      </c>
      <c r="E66" s="100">
        <f ca="1">IF(D66&lt;$B$1,VLOOKUP(D66,[1]DI!$A$4:$B$15000,2,FALSE),0)</f>
        <v>1.9000000000000006E-2</v>
      </c>
      <c r="F66" s="14">
        <f t="shared" ca="1" si="45"/>
        <v>1.0000746899999999</v>
      </c>
      <c r="G66" s="14">
        <f ca="1">(TRUNC(PRODUCT($F$12:$F65),16))</f>
        <v>1.0040412533158301</v>
      </c>
      <c r="H66" s="14">
        <f t="shared" si="46"/>
        <v>1</v>
      </c>
      <c r="I66" s="14">
        <f t="shared" ca="1" si="47"/>
        <v>1.00404125</v>
      </c>
      <c r="J66" s="13">
        <f t="shared" si="32"/>
        <v>0</v>
      </c>
      <c r="K66" s="29">
        <f t="shared" si="33"/>
        <v>44162</v>
      </c>
      <c r="L66" s="2">
        <f t="shared" si="34"/>
        <v>54</v>
      </c>
      <c r="M66" s="17">
        <f t="shared" si="35"/>
        <v>54</v>
      </c>
      <c r="N66" s="12">
        <f t="shared" si="21"/>
        <v>1</v>
      </c>
      <c r="O66" s="12">
        <f t="shared" ca="1" si="22"/>
        <v>1.00404125</v>
      </c>
      <c r="P66" s="17">
        <f t="shared" si="36"/>
        <v>0</v>
      </c>
      <c r="Q66" s="14">
        <f t="shared" ca="1" si="23"/>
        <v>4.0412499999999998</v>
      </c>
      <c r="R66" s="20">
        <f t="shared" si="24"/>
        <v>0</v>
      </c>
      <c r="S66" s="14">
        <f t="shared" si="25"/>
        <v>0</v>
      </c>
      <c r="T66" s="4" t="str">
        <f t="shared" si="37"/>
        <v>J=</v>
      </c>
      <c r="U66" s="29">
        <f t="shared" si="38"/>
        <v>44377</v>
      </c>
      <c r="V66" s="3"/>
      <c r="W66" s="4"/>
      <c r="X66" s="130"/>
      <c r="Y66" s="131"/>
      <c r="Z66" s="133"/>
      <c r="AA66" s="134"/>
      <c r="AB66" s="137"/>
      <c r="AC66" s="137"/>
      <c r="AD66" s="135"/>
      <c r="AE66" s="137"/>
      <c r="AF66" s="130"/>
      <c r="AG66" s="136"/>
      <c r="AH66" s="131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24">
        <f t="shared" si="28"/>
        <v>44245</v>
      </c>
      <c r="B67" s="125">
        <f t="shared" ca="1" si="44"/>
        <v>1004.11625</v>
      </c>
      <c r="C67" s="7">
        <f t="shared" si="29"/>
        <v>1000</v>
      </c>
      <c r="D67" s="102">
        <f t="shared" si="30"/>
        <v>44238</v>
      </c>
      <c r="E67" s="100">
        <f ca="1">IF(D67&lt;$B$1,VLOOKUP(D67,[1]DI!$A$4:$B$15000,2,FALSE),0)</f>
        <v>1.9000000000000006E-2</v>
      </c>
      <c r="F67" s="14">
        <f t="shared" ca="1" si="45"/>
        <v>1.0000746899999999</v>
      </c>
      <c r="G67" s="14">
        <f ca="1">(TRUNC(PRODUCT($F$12:$F66),16))</f>
        <v>1.00411624515704</v>
      </c>
      <c r="H67" s="14">
        <f t="shared" si="46"/>
        <v>1</v>
      </c>
      <c r="I67" s="14">
        <f t="shared" ca="1" si="47"/>
        <v>1.00411625</v>
      </c>
      <c r="J67" s="13">
        <f t="shared" si="32"/>
        <v>0</v>
      </c>
      <c r="K67" s="29">
        <f t="shared" si="33"/>
        <v>44162</v>
      </c>
      <c r="L67" s="2">
        <f t="shared" si="34"/>
        <v>55</v>
      </c>
      <c r="M67" s="17">
        <f t="shared" si="35"/>
        <v>55</v>
      </c>
      <c r="N67" s="12">
        <f t="shared" si="21"/>
        <v>1</v>
      </c>
      <c r="O67" s="12">
        <f t="shared" ca="1" si="22"/>
        <v>1.00411625</v>
      </c>
      <c r="P67" s="17">
        <f t="shared" si="36"/>
        <v>0</v>
      </c>
      <c r="Q67" s="14">
        <f t="shared" ca="1" si="23"/>
        <v>4.11625</v>
      </c>
      <c r="R67" s="20">
        <f t="shared" si="24"/>
        <v>0</v>
      </c>
      <c r="S67" s="14">
        <f t="shared" si="25"/>
        <v>0</v>
      </c>
      <c r="T67" s="4" t="str">
        <f t="shared" si="37"/>
        <v>J=</v>
      </c>
      <c r="U67" s="29">
        <f t="shared" si="38"/>
        <v>44377</v>
      </c>
      <c r="V67" s="3"/>
      <c r="W67" s="4"/>
      <c r="X67" s="130"/>
      <c r="Y67" s="131"/>
      <c r="Z67" s="133"/>
      <c r="AA67" s="134"/>
      <c r="AB67" s="137"/>
      <c r="AC67" s="137"/>
      <c r="AD67" s="135"/>
      <c r="AE67" s="137"/>
      <c r="AF67" s="130"/>
      <c r="AG67" s="136"/>
      <c r="AH67" s="131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24">
        <f t="shared" si="28"/>
        <v>44246</v>
      </c>
      <c r="B68" s="125">
        <f t="shared" ca="1" si="44"/>
        <v>1004.19123999</v>
      </c>
      <c r="C68" s="7">
        <f t="shared" si="29"/>
        <v>1000</v>
      </c>
      <c r="D68" s="102">
        <f t="shared" si="30"/>
        <v>44239</v>
      </c>
      <c r="E68" s="100">
        <f ca="1">IF(D68&lt;$B$1,VLOOKUP(D68,[1]DI!$A$4:$B$15000,2,FALSE),0)</f>
        <v>1.9000000000000006E-2</v>
      </c>
      <c r="F68" s="14">
        <f t="shared" ca="1" si="45"/>
        <v>1.0000746899999999</v>
      </c>
      <c r="G68" s="14">
        <f ca="1">(TRUNC(PRODUCT($F$12:$F67),16))</f>
        <v>1.00419124259939</v>
      </c>
      <c r="H68" s="14">
        <f t="shared" si="46"/>
        <v>1</v>
      </c>
      <c r="I68" s="14">
        <f t="shared" ca="1" si="47"/>
        <v>1.0041912399999999</v>
      </c>
      <c r="J68" s="13">
        <f t="shared" si="32"/>
        <v>0</v>
      </c>
      <c r="K68" s="29">
        <f t="shared" si="33"/>
        <v>44162</v>
      </c>
      <c r="L68" s="2">
        <f t="shared" si="34"/>
        <v>56</v>
      </c>
      <c r="M68" s="17">
        <f t="shared" si="35"/>
        <v>56</v>
      </c>
      <c r="N68" s="12">
        <f t="shared" si="21"/>
        <v>1</v>
      </c>
      <c r="O68" s="12">
        <f t="shared" ca="1" si="22"/>
        <v>1.0041912399999999</v>
      </c>
      <c r="P68" s="17">
        <f t="shared" si="36"/>
        <v>0</v>
      </c>
      <c r="Q68" s="14">
        <f t="shared" ca="1" si="23"/>
        <v>4.1912399899999997</v>
      </c>
      <c r="R68" s="20">
        <f t="shared" si="24"/>
        <v>0</v>
      </c>
      <c r="S68" s="14">
        <f t="shared" si="25"/>
        <v>0</v>
      </c>
      <c r="T68" s="4" t="str">
        <f t="shared" si="37"/>
        <v>J=</v>
      </c>
      <c r="U68" s="29">
        <f t="shared" si="38"/>
        <v>44377</v>
      </c>
      <c r="V68" s="3"/>
      <c r="W68" s="4"/>
      <c r="X68" s="130"/>
      <c r="Y68" s="131"/>
      <c r="Z68" s="133"/>
      <c r="AA68" s="134"/>
      <c r="AB68" s="137"/>
      <c r="AC68" s="137"/>
      <c r="AD68" s="135"/>
      <c r="AE68" s="137"/>
      <c r="AF68" s="130"/>
      <c r="AG68" s="136"/>
      <c r="AH68" s="131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24">
        <f t="shared" si="28"/>
        <v>44249</v>
      </c>
      <c r="B69" s="125">
        <f t="shared" ca="1" si="44"/>
        <v>1004.26624999</v>
      </c>
      <c r="C69" s="7">
        <f t="shared" si="29"/>
        <v>1000</v>
      </c>
      <c r="D69" s="102">
        <f t="shared" si="30"/>
        <v>44244</v>
      </c>
      <c r="E69" s="100">
        <f ca="1">IF(D69&lt;$B$1,VLOOKUP(D69,[1]DI!$A$4:$B$15000,2,FALSE),0)</f>
        <v>1.9000000000000006E-2</v>
      </c>
      <c r="F69" s="14">
        <f t="shared" ca="1" si="45"/>
        <v>1.0000746899999999</v>
      </c>
      <c r="G69" s="14">
        <f ca="1">(TRUNC(PRODUCT($F$12:$F68),16))</f>
        <v>1.0042662456433</v>
      </c>
      <c r="H69" s="14">
        <f t="shared" si="46"/>
        <v>1</v>
      </c>
      <c r="I69" s="14">
        <f t="shared" ca="1" si="47"/>
        <v>1.0042662499999999</v>
      </c>
      <c r="J69" s="13">
        <f t="shared" si="32"/>
        <v>0</v>
      </c>
      <c r="K69" s="29">
        <f t="shared" si="33"/>
        <v>44162</v>
      </c>
      <c r="L69" s="2">
        <f t="shared" si="34"/>
        <v>57</v>
      </c>
      <c r="M69" s="17">
        <f t="shared" si="35"/>
        <v>57</v>
      </c>
      <c r="N69" s="12">
        <f t="shared" si="21"/>
        <v>1</v>
      </c>
      <c r="O69" s="12">
        <f t="shared" ca="1" si="22"/>
        <v>1.0042662499999999</v>
      </c>
      <c r="P69" s="17">
        <f t="shared" si="36"/>
        <v>0</v>
      </c>
      <c r="Q69" s="14">
        <f t="shared" ca="1" si="23"/>
        <v>4.2662499900000004</v>
      </c>
      <c r="R69" s="20">
        <f t="shared" si="24"/>
        <v>0</v>
      </c>
      <c r="S69" s="14">
        <f t="shared" si="25"/>
        <v>0</v>
      </c>
      <c r="T69" s="4" t="str">
        <f t="shared" si="37"/>
        <v>J=</v>
      </c>
      <c r="U69" s="29">
        <f t="shared" si="38"/>
        <v>44377</v>
      </c>
      <c r="V69" s="3"/>
      <c r="W69" s="4"/>
      <c r="X69" s="130"/>
      <c r="Y69" s="131"/>
      <c r="Z69" s="133"/>
      <c r="AA69" s="134"/>
      <c r="AB69" s="137"/>
      <c r="AC69" s="137"/>
      <c r="AD69" s="135"/>
      <c r="AE69" s="137"/>
      <c r="AF69" s="130"/>
      <c r="AG69" s="136"/>
      <c r="AH69" s="131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24">
        <f t="shared" si="28"/>
        <v>44250</v>
      </c>
      <c r="B70" s="125">
        <f t="shared" ca="1" si="44"/>
        <v>1004.3412499900001</v>
      </c>
      <c r="C70" s="7">
        <f t="shared" si="29"/>
        <v>1000</v>
      </c>
      <c r="D70" s="102">
        <f t="shared" si="30"/>
        <v>44245</v>
      </c>
      <c r="E70" s="100">
        <f ca="1">IF(D70&lt;$B$1,VLOOKUP(D70,[1]DI!$A$4:$B$15000,2,FALSE),0)</f>
        <v>1.9000000000000006E-2</v>
      </c>
      <c r="F70" s="14">
        <f t="shared" ca="1" si="45"/>
        <v>1.0000746899999999</v>
      </c>
      <c r="G70" s="14">
        <f ca="1">(TRUNC(PRODUCT($F$12:$F69),16))</f>
        <v>1.0043412542891901</v>
      </c>
      <c r="H70" s="14">
        <f t="shared" si="46"/>
        <v>1</v>
      </c>
      <c r="I70" s="14">
        <f t="shared" ca="1" si="47"/>
        <v>1.00434125</v>
      </c>
      <c r="J70" s="13">
        <f t="shared" si="32"/>
        <v>0</v>
      </c>
      <c r="K70" s="29">
        <f t="shared" si="33"/>
        <v>44162</v>
      </c>
      <c r="L70" s="2">
        <f t="shared" si="34"/>
        <v>58</v>
      </c>
      <c r="M70" s="17">
        <f t="shared" si="35"/>
        <v>58</v>
      </c>
      <c r="N70" s="12">
        <f t="shared" si="21"/>
        <v>1</v>
      </c>
      <c r="O70" s="12">
        <f t="shared" ca="1" si="22"/>
        <v>1.00434125</v>
      </c>
      <c r="P70" s="17">
        <f t="shared" si="36"/>
        <v>0</v>
      </c>
      <c r="Q70" s="14">
        <f t="shared" ca="1" si="23"/>
        <v>4.3412499899999997</v>
      </c>
      <c r="R70" s="20">
        <f t="shared" si="24"/>
        <v>0</v>
      </c>
      <c r="S70" s="14">
        <f t="shared" si="25"/>
        <v>0</v>
      </c>
      <c r="T70" s="4" t="str">
        <f t="shared" si="37"/>
        <v>J=</v>
      </c>
      <c r="U70" s="29">
        <f t="shared" si="38"/>
        <v>44377</v>
      </c>
      <c r="V70" s="3"/>
      <c r="W70" s="4"/>
      <c r="X70" s="130"/>
      <c r="Y70" s="131"/>
      <c r="Z70" s="133"/>
      <c r="AA70" s="134"/>
      <c r="AB70" s="137"/>
      <c r="AC70" s="137"/>
      <c r="AD70" s="135"/>
      <c r="AE70" s="137"/>
      <c r="AF70" s="130"/>
      <c r="AG70" s="136"/>
      <c r="AH70" s="131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24">
        <f t="shared" si="28"/>
        <v>44251</v>
      </c>
      <c r="B71" s="125">
        <f t="shared" ca="1" si="44"/>
        <v>1004.4162700000001</v>
      </c>
      <c r="C71" s="7">
        <f t="shared" si="29"/>
        <v>1000</v>
      </c>
      <c r="D71" s="102">
        <f t="shared" si="30"/>
        <v>44246</v>
      </c>
      <c r="E71" s="100">
        <f ca="1">IF(D71&lt;$B$1,VLOOKUP(D71,[1]DI!$A$4:$B$15000,2,FALSE),0)</f>
        <v>1.9000000000000006E-2</v>
      </c>
      <c r="F71" s="14">
        <f t="shared" ca="1" si="45"/>
        <v>1.0000746899999999</v>
      </c>
      <c r="G71" s="14">
        <f ca="1">(TRUNC(PRODUCT($F$12:$F70),16))</f>
        <v>1.00441626853747</v>
      </c>
      <c r="H71" s="14">
        <f t="shared" si="46"/>
        <v>1</v>
      </c>
      <c r="I71" s="14">
        <f t="shared" ca="1" si="47"/>
        <v>1.0044162700000001</v>
      </c>
      <c r="J71" s="13">
        <f t="shared" si="32"/>
        <v>0</v>
      </c>
      <c r="K71" s="29">
        <f t="shared" si="33"/>
        <v>44162</v>
      </c>
      <c r="L71" s="2">
        <f t="shared" si="34"/>
        <v>59</v>
      </c>
      <c r="M71" s="17">
        <f t="shared" si="35"/>
        <v>59</v>
      </c>
      <c r="N71" s="12">
        <f t="shared" si="21"/>
        <v>1</v>
      </c>
      <c r="O71" s="12">
        <f t="shared" ca="1" si="22"/>
        <v>1.0044162700000001</v>
      </c>
      <c r="P71" s="17">
        <f t="shared" si="36"/>
        <v>0</v>
      </c>
      <c r="Q71" s="14">
        <f t="shared" ca="1" si="23"/>
        <v>4.4162699999999999</v>
      </c>
      <c r="R71" s="20">
        <f t="shared" si="24"/>
        <v>0</v>
      </c>
      <c r="S71" s="14">
        <f t="shared" si="25"/>
        <v>0</v>
      </c>
      <c r="T71" s="4" t="str">
        <f t="shared" si="37"/>
        <v>J=</v>
      </c>
      <c r="U71" s="29">
        <f t="shared" si="38"/>
        <v>44377</v>
      </c>
      <c r="V71" s="3"/>
      <c r="W71" s="4"/>
      <c r="X71" s="130"/>
      <c r="Y71" s="131"/>
      <c r="Z71" s="133"/>
      <c r="AA71" s="134"/>
      <c r="AB71" s="137"/>
      <c r="AC71" s="137"/>
      <c r="AD71" s="135"/>
      <c r="AE71" s="137"/>
      <c r="AF71" s="130"/>
      <c r="AG71" s="136"/>
      <c r="AH71" s="131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24">
        <f t="shared" si="28"/>
        <v>44252</v>
      </c>
      <c r="B72" s="125">
        <f t="shared" ca="1" si="44"/>
        <v>1004.49129</v>
      </c>
      <c r="C72" s="7">
        <f t="shared" si="29"/>
        <v>1000</v>
      </c>
      <c r="D72" s="102">
        <f t="shared" si="30"/>
        <v>44249</v>
      </c>
      <c r="E72" s="100">
        <f ca="1">IF(D72&lt;$B$1,VLOOKUP(D72,[1]DI!$A$4:$B$15000,2,FALSE),0)</f>
        <v>1.9000000000000006E-2</v>
      </c>
      <c r="F72" s="14">
        <f t="shared" ca="1" si="45"/>
        <v>1.0000746899999999</v>
      </c>
      <c r="G72" s="14">
        <f ca="1">(TRUNC(PRODUCT($F$12:$F71),16))</f>
        <v>1.0044912883885699</v>
      </c>
      <c r="H72" s="14">
        <f t="shared" si="46"/>
        <v>1</v>
      </c>
      <c r="I72" s="14">
        <f t="shared" ca="1" si="47"/>
        <v>1.00449129</v>
      </c>
      <c r="J72" s="13">
        <f t="shared" si="32"/>
        <v>0</v>
      </c>
      <c r="K72" s="29">
        <f t="shared" si="33"/>
        <v>44162</v>
      </c>
      <c r="L72" s="2">
        <f t="shared" si="34"/>
        <v>60</v>
      </c>
      <c r="M72" s="17">
        <f t="shared" si="35"/>
        <v>60</v>
      </c>
      <c r="N72" s="12">
        <f t="shared" si="21"/>
        <v>1</v>
      </c>
      <c r="O72" s="12">
        <f t="shared" ca="1" si="22"/>
        <v>1.00449129</v>
      </c>
      <c r="P72" s="17">
        <f t="shared" si="36"/>
        <v>0</v>
      </c>
      <c r="Q72" s="14">
        <f t="shared" ca="1" si="23"/>
        <v>4.4912900000000002</v>
      </c>
      <c r="R72" s="20">
        <f t="shared" si="24"/>
        <v>0</v>
      </c>
      <c r="S72" s="14">
        <f t="shared" si="25"/>
        <v>0</v>
      </c>
      <c r="T72" s="4" t="str">
        <f t="shared" si="37"/>
        <v>J=</v>
      </c>
      <c r="U72" s="29">
        <f t="shared" si="38"/>
        <v>44377</v>
      </c>
      <c r="V72" s="3"/>
      <c r="W72" s="4"/>
      <c r="X72" s="130"/>
      <c r="Y72" s="131"/>
      <c r="Z72" s="133"/>
      <c r="AA72" s="134"/>
      <c r="AB72" s="137"/>
      <c r="AC72" s="137"/>
      <c r="AD72" s="135"/>
      <c r="AE72" s="137"/>
      <c r="AF72" s="130"/>
      <c r="AG72" s="136"/>
      <c r="AH72" s="131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24">
        <f t="shared" si="28"/>
        <v>44253</v>
      </c>
      <c r="B73" s="125">
        <f t="shared" ca="1" si="44"/>
        <v>1004.56630999</v>
      </c>
      <c r="C73" s="7">
        <f t="shared" si="29"/>
        <v>1000</v>
      </c>
      <c r="D73" s="102">
        <f t="shared" si="30"/>
        <v>44250</v>
      </c>
      <c r="E73" s="100">
        <f ca="1">IF(D73&lt;$B$1,VLOOKUP(D73,[1]DI!$A$4:$B$15000,2,FALSE),0)</f>
        <v>1.9000000000000006E-2</v>
      </c>
      <c r="F73" s="14">
        <f t="shared" ca="1" si="45"/>
        <v>1.0000746899999999</v>
      </c>
      <c r="G73" s="14">
        <f ca="1">(TRUNC(PRODUCT($F$12:$F72),16))</f>
        <v>1.0045663138429</v>
      </c>
      <c r="H73" s="14">
        <f t="shared" si="46"/>
        <v>1</v>
      </c>
      <c r="I73" s="14">
        <f t="shared" ca="1" si="47"/>
        <v>1.00456631</v>
      </c>
      <c r="J73" s="13">
        <f t="shared" si="32"/>
        <v>0</v>
      </c>
      <c r="K73" s="29">
        <f t="shared" si="33"/>
        <v>44162</v>
      </c>
      <c r="L73" s="2">
        <f t="shared" si="34"/>
        <v>61</v>
      </c>
      <c r="M73" s="17">
        <f t="shared" si="35"/>
        <v>61</v>
      </c>
      <c r="N73" s="12">
        <f t="shared" si="21"/>
        <v>1</v>
      </c>
      <c r="O73" s="12">
        <f t="shared" ca="1" si="22"/>
        <v>1.00456631</v>
      </c>
      <c r="P73" s="17">
        <f t="shared" si="36"/>
        <v>0</v>
      </c>
      <c r="Q73" s="14">
        <f t="shared" ca="1" si="23"/>
        <v>4.5663099899999997</v>
      </c>
      <c r="R73" s="20">
        <f t="shared" si="24"/>
        <v>0</v>
      </c>
      <c r="S73" s="14">
        <f t="shared" si="25"/>
        <v>0</v>
      </c>
      <c r="T73" s="4" t="str">
        <f t="shared" si="37"/>
        <v>J=</v>
      </c>
      <c r="U73" s="29">
        <f t="shared" si="38"/>
        <v>44377</v>
      </c>
      <c r="V73" s="3"/>
      <c r="W73" s="4"/>
      <c r="X73" s="130"/>
      <c r="Y73" s="131"/>
      <c r="Z73" s="133"/>
      <c r="AA73" s="134"/>
      <c r="AB73" s="137"/>
      <c r="AC73" s="137"/>
      <c r="AD73" s="135"/>
      <c r="AE73" s="137"/>
      <c r="AF73" s="130"/>
      <c r="AG73" s="136"/>
      <c r="AH73" s="131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24">
        <f t="shared" si="28"/>
        <v>44256</v>
      </c>
      <c r="B74" s="125">
        <f t="shared" ca="1" si="44"/>
        <v>1004.64134</v>
      </c>
      <c r="C74" s="7">
        <f t="shared" si="29"/>
        <v>1000</v>
      </c>
      <c r="D74" s="102">
        <f t="shared" si="30"/>
        <v>44251</v>
      </c>
      <c r="E74" s="100">
        <f ca="1">IF(D74&lt;$B$1,VLOOKUP(D74,[1]DI!$A$4:$B$15000,2,FALSE),0)</f>
        <v>1.9000000000000006E-2</v>
      </c>
      <c r="F74" s="14">
        <f t="shared" ca="1" si="45"/>
        <v>1.0000746899999999</v>
      </c>
      <c r="G74" s="14">
        <f ca="1">(TRUNC(PRODUCT($F$12:$F73),16))</f>
        <v>1.00464134490088</v>
      </c>
      <c r="H74" s="14">
        <f t="shared" si="46"/>
        <v>1</v>
      </c>
      <c r="I74" s="14">
        <f t="shared" ca="1" si="47"/>
        <v>1.00464134</v>
      </c>
      <c r="J74" s="13">
        <f t="shared" si="32"/>
        <v>0</v>
      </c>
      <c r="K74" s="29">
        <f t="shared" si="33"/>
        <v>44162</v>
      </c>
      <c r="L74" s="2">
        <f t="shared" si="34"/>
        <v>62</v>
      </c>
      <c r="M74" s="17">
        <f t="shared" si="35"/>
        <v>62</v>
      </c>
      <c r="N74" s="12">
        <f t="shared" si="21"/>
        <v>1</v>
      </c>
      <c r="O74" s="12">
        <f t="shared" ca="1" si="22"/>
        <v>1.00464134</v>
      </c>
      <c r="P74" s="17">
        <f t="shared" si="36"/>
        <v>0</v>
      </c>
      <c r="Q74" s="14">
        <f t="shared" ca="1" si="23"/>
        <v>4.6413399999999996</v>
      </c>
      <c r="R74" s="20">
        <f t="shared" si="24"/>
        <v>0</v>
      </c>
      <c r="S74" s="14">
        <f t="shared" si="25"/>
        <v>0</v>
      </c>
      <c r="T74" s="4" t="str">
        <f t="shared" si="37"/>
        <v>J=</v>
      </c>
      <c r="U74" s="29">
        <f t="shared" si="38"/>
        <v>44377</v>
      </c>
      <c r="V74" s="3"/>
      <c r="W74" s="4"/>
      <c r="X74" s="130"/>
      <c r="Y74" s="131"/>
      <c r="Z74" s="133"/>
      <c r="AA74" s="134"/>
      <c r="AB74" s="137"/>
      <c r="AC74" s="137"/>
      <c r="AD74" s="135"/>
      <c r="AE74" s="137"/>
      <c r="AF74" s="130"/>
      <c r="AG74" s="136"/>
      <c r="AH74" s="131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24">
        <f t="shared" si="28"/>
        <v>44257</v>
      </c>
      <c r="B75" s="125">
        <f t="shared" ca="1" si="44"/>
        <v>1004.71638</v>
      </c>
      <c r="C75" s="7">
        <f t="shared" si="29"/>
        <v>1000</v>
      </c>
      <c r="D75" s="102">
        <f t="shared" si="30"/>
        <v>44252</v>
      </c>
      <c r="E75" s="100">
        <f ca="1">IF(D75&lt;$B$1,VLOOKUP(D75,[1]DI!$A$4:$B$15000,2,FALSE),0)</f>
        <v>1.9000000000000006E-2</v>
      </c>
      <c r="F75" s="14">
        <f t="shared" ca="1" si="45"/>
        <v>1.0000746899999999</v>
      </c>
      <c r="G75" s="14">
        <f ca="1">(TRUNC(PRODUCT($F$12:$F74),16))</f>
        <v>1.0047163815629301</v>
      </c>
      <c r="H75" s="14">
        <f t="shared" si="46"/>
        <v>1</v>
      </c>
      <c r="I75" s="14">
        <f t="shared" ca="1" si="47"/>
        <v>1.0047163800000001</v>
      </c>
      <c r="J75" s="13">
        <f t="shared" si="32"/>
        <v>0</v>
      </c>
      <c r="K75" s="29">
        <f t="shared" si="33"/>
        <v>44162</v>
      </c>
      <c r="L75" s="2">
        <f t="shared" si="34"/>
        <v>63</v>
      </c>
      <c r="M75" s="17">
        <f t="shared" si="35"/>
        <v>63</v>
      </c>
      <c r="N75" s="12">
        <f t="shared" si="21"/>
        <v>1</v>
      </c>
      <c r="O75" s="12">
        <f t="shared" ca="1" si="22"/>
        <v>1.0047163800000001</v>
      </c>
      <c r="P75" s="17">
        <f t="shared" si="36"/>
        <v>0</v>
      </c>
      <c r="Q75" s="14">
        <f t="shared" ca="1" si="23"/>
        <v>4.71638</v>
      </c>
      <c r="R75" s="20">
        <f t="shared" si="24"/>
        <v>0</v>
      </c>
      <c r="S75" s="14">
        <f t="shared" si="25"/>
        <v>0</v>
      </c>
      <c r="T75" s="4" t="str">
        <f t="shared" si="37"/>
        <v>J=</v>
      </c>
      <c r="U75" s="29">
        <f t="shared" si="38"/>
        <v>44377</v>
      </c>
      <c r="V75" s="3"/>
      <c r="W75" s="4"/>
      <c r="X75" s="130"/>
      <c r="Y75" s="131"/>
      <c r="Z75" s="133"/>
      <c r="AA75" s="134"/>
      <c r="AB75" s="137"/>
      <c r="AC75" s="137"/>
      <c r="AD75" s="135"/>
      <c r="AE75" s="137"/>
      <c r="AF75" s="130"/>
      <c r="AG75" s="136"/>
      <c r="AH75" s="131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24">
        <f t="shared" si="28"/>
        <v>44258</v>
      </c>
      <c r="B76" s="125">
        <f t="shared" ca="1" si="44"/>
        <v>1004.79142</v>
      </c>
      <c r="C76" s="7">
        <f t="shared" si="29"/>
        <v>1000</v>
      </c>
      <c r="D76" s="102">
        <f t="shared" si="30"/>
        <v>44253</v>
      </c>
      <c r="E76" s="100">
        <f ca="1">IF(D76&lt;$B$1,VLOOKUP(D76,[1]DI!$A$4:$B$15000,2,FALSE),0)</f>
        <v>1.9000000000000006E-2</v>
      </c>
      <c r="F76" s="14">
        <f t="shared" ca="1" si="45"/>
        <v>1.0000746899999999</v>
      </c>
      <c r="G76" s="14">
        <f ca="1">(TRUNC(PRODUCT($F$12:$F75),16))</f>
        <v>1.00479142382947</v>
      </c>
      <c r="H76" s="14">
        <f t="shared" si="46"/>
        <v>1</v>
      </c>
      <c r="I76" s="14">
        <f t="shared" ca="1" si="47"/>
        <v>1.0047914200000001</v>
      </c>
      <c r="J76" s="13">
        <f t="shared" si="32"/>
        <v>0</v>
      </c>
      <c r="K76" s="29">
        <f t="shared" si="33"/>
        <v>44162</v>
      </c>
      <c r="L76" s="2">
        <f t="shared" si="34"/>
        <v>64</v>
      </c>
      <c r="M76" s="17">
        <f t="shared" si="35"/>
        <v>64</v>
      </c>
      <c r="N76" s="12">
        <f t="shared" ref="N76:N139" si="57">ROUND((J76+1)^(M76/252),9)</f>
        <v>1</v>
      </c>
      <c r="O76" s="12">
        <f t="shared" ref="O76:O139" ca="1" si="58">ROUND(I76*N76,9)</f>
        <v>1.0047914200000001</v>
      </c>
      <c r="P76" s="17">
        <f t="shared" si="36"/>
        <v>0</v>
      </c>
      <c r="Q76" s="14">
        <f t="shared" ref="Q76:Q139" ca="1" si="59">TRUNC(((O76-1)*C76),8)</f>
        <v>4.7914199999999996</v>
      </c>
      <c r="R76" s="20">
        <f t="shared" ref="R76:R139" si="60">IF($P76&gt;0,VLOOKUP($P76,$X$12:$AD$150,7),0)</f>
        <v>0</v>
      </c>
      <c r="S76" s="14">
        <f t="shared" ref="S76:S139" si="61">IF(R76&gt;0,TRUNC(R76*C76,8),0)</f>
        <v>0</v>
      </c>
      <c r="T76" s="4" t="str">
        <f t="shared" si="37"/>
        <v>J=</v>
      </c>
      <c r="U76" s="29">
        <f t="shared" si="38"/>
        <v>44377</v>
      </c>
      <c r="V76" s="3"/>
      <c r="W76" s="4"/>
      <c r="X76" s="130"/>
      <c r="Y76" s="131"/>
      <c r="Z76" s="133"/>
      <c r="AA76" s="134"/>
      <c r="AB76" s="137"/>
      <c r="AC76" s="137"/>
      <c r="AD76" s="135"/>
      <c r="AE76" s="137"/>
      <c r="AF76" s="130"/>
      <c r="AG76" s="136"/>
      <c r="AH76" s="131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24">
        <f t="shared" ref="A77:A140" si="62">WORKDAY($A76,1,$X$166:$X$544)</f>
        <v>44259</v>
      </c>
      <c r="B77" s="125">
        <f t="shared" ca="1" si="44"/>
        <v>1004.86647</v>
      </c>
      <c r="C77" s="7">
        <f t="shared" ref="C77:C140" si="63">(C76-S76)</f>
        <v>1000</v>
      </c>
      <c r="D77" s="102">
        <f t="shared" ref="D77:D140" si="64">WORKDAY($A77,-3,$X$160:$X$544)</f>
        <v>44256</v>
      </c>
      <c r="E77" s="100">
        <f ca="1">IF(D77&lt;$B$1,VLOOKUP(D77,[1]DI!$A$4:$B$15000,2,FALSE),0)</f>
        <v>1.9000000000000006E-2</v>
      </c>
      <c r="F77" s="14">
        <f t="shared" ca="1" si="45"/>
        <v>1.0000746899999999</v>
      </c>
      <c r="G77" s="14">
        <f ca="1">(TRUNC(PRODUCT($F$12:$F76),16))</f>
        <v>1.0048664717009099</v>
      </c>
      <c r="H77" s="14">
        <f t="shared" si="46"/>
        <v>1</v>
      </c>
      <c r="I77" s="14">
        <f t="shared" ca="1" si="47"/>
        <v>1.0048664700000001</v>
      </c>
      <c r="J77" s="13">
        <f t="shared" ref="J77:J140" si="65">J76</f>
        <v>0</v>
      </c>
      <c r="K77" s="29">
        <f t="shared" ref="K77:K140" si="66">IF(P76&gt;0,VLOOKUP(P76,X$12:AH$150,2),K76)</f>
        <v>44162</v>
      </c>
      <c r="L77" s="2">
        <f t="shared" ref="L77:L140" si="67">IF(A77&gt;K77,IF(NETWORKDAYS(K77,A77,$X$160:$X$544)-1=0,1,NETWORKDAYS(K77,A77,$X$160:$X$544)-1),0)</f>
        <v>65</v>
      </c>
      <c r="M77" s="17">
        <f t="shared" ref="M77:M140" si="68">IF(AND(L77=1,L76=1),1,IF(L77&gt;0,IF(L77=L76,L77+1,L77),0))</f>
        <v>65</v>
      </c>
      <c r="N77" s="12">
        <f t="shared" si="57"/>
        <v>1</v>
      </c>
      <c r="O77" s="12">
        <f t="shared" ca="1" si="58"/>
        <v>1.0048664700000001</v>
      </c>
      <c r="P77" s="17">
        <f t="shared" ref="P77:P140" si="69">IF(VLOOKUP(A77,Y$12:AF$150,8)=VLOOKUP(A76,Y$12:AF$150,8),0,VLOOKUP(A77,Y$12:AF$150,8))</f>
        <v>0</v>
      </c>
      <c r="Q77" s="14">
        <f t="shared" ca="1" si="59"/>
        <v>4.8664699999999996</v>
      </c>
      <c r="R77" s="20">
        <f t="shared" si="60"/>
        <v>0</v>
      </c>
      <c r="S77" s="14">
        <f t="shared" si="61"/>
        <v>0</v>
      </c>
      <c r="T77" s="4" t="str">
        <f t="shared" ref="T77:T140" si="70">IF(P76&gt;0,VLOOKUP(P76,X$12:AH$150,10),T76)</f>
        <v>J=</v>
      </c>
      <c r="U77" s="29">
        <f t="shared" ref="U77:U140" si="71">IF(P76&gt;0,VLOOKUP(P76,X$12:AH$150,11),U76)</f>
        <v>44377</v>
      </c>
      <c r="V77" s="3"/>
      <c r="W77" s="4"/>
      <c r="X77" s="130"/>
      <c r="Y77" s="131"/>
      <c r="Z77" s="133"/>
      <c r="AA77" s="134"/>
      <c r="AB77" s="137"/>
      <c r="AC77" s="137"/>
      <c r="AD77" s="135"/>
      <c r="AE77" s="137"/>
      <c r="AF77" s="130"/>
      <c r="AG77" s="136"/>
      <c r="AH77" s="131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24">
        <f t="shared" si="62"/>
        <v>44260</v>
      </c>
      <c r="B78" s="125">
        <f t="shared" ref="B78:B141" ca="1" si="72">IF(D78&lt;=TODAY(),C78+Q78,IF(AND(D78&gt;TODAY(),A78&lt;=$B$1),IF(VLOOKUP(TODAY(),$A$10:$E$5000,4,FALSE)=0,"n.d",C78+Q78),"n.d"))</f>
        <v>1004.94152999</v>
      </c>
      <c r="C78" s="7">
        <f t="shared" si="63"/>
        <v>1000</v>
      </c>
      <c r="D78" s="102">
        <f t="shared" si="64"/>
        <v>44257</v>
      </c>
      <c r="E78" s="100">
        <f ca="1">IF(D78&lt;$B$1,VLOOKUP(D78,[1]DI!$A$4:$B$15000,2,FALSE),0)</f>
        <v>1.9000000000000006E-2</v>
      </c>
      <c r="F78" s="14">
        <f t="shared" ref="F78:F141" ca="1" si="73">ROUND(((1+E78)^(1/252)),8)</f>
        <v>1.0000746899999999</v>
      </c>
      <c r="G78" s="14">
        <f ca="1">(TRUNC(PRODUCT($F$12:$F77),16))</f>
        <v>1.0049415251776901</v>
      </c>
      <c r="H78" s="14">
        <f t="shared" ref="H78:H141" si="74">IF(P77&gt;0,G77,H77)</f>
        <v>1</v>
      </c>
      <c r="I78" s="14">
        <f t="shared" ref="I78:I141" ca="1" si="75">ROUND(G78/H78,8)</f>
        <v>1.00494153</v>
      </c>
      <c r="J78" s="13">
        <f t="shared" si="65"/>
        <v>0</v>
      </c>
      <c r="K78" s="29">
        <f t="shared" si="66"/>
        <v>44162</v>
      </c>
      <c r="L78" s="2">
        <f t="shared" si="67"/>
        <v>66</v>
      </c>
      <c r="M78" s="17">
        <f t="shared" si="68"/>
        <v>66</v>
      </c>
      <c r="N78" s="12">
        <f t="shared" si="57"/>
        <v>1</v>
      </c>
      <c r="O78" s="12">
        <f t="shared" ca="1" si="58"/>
        <v>1.00494153</v>
      </c>
      <c r="P78" s="17">
        <f t="shared" si="69"/>
        <v>0</v>
      </c>
      <c r="Q78" s="14">
        <f t="shared" ca="1" si="59"/>
        <v>4.9415299900000003</v>
      </c>
      <c r="R78" s="20">
        <f t="shared" si="60"/>
        <v>0</v>
      </c>
      <c r="S78" s="14">
        <f t="shared" si="61"/>
        <v>0</v>
      </c>
      <c r="T78" s="4" t="str">
        <f t="shared" si="70"/>
        <v>J=</v>
      </c>
      <c r="U78" s="29">
        <f t="shared" si="71"/>
        <v>44377</v>
      </c>
      <c r="V78" s="3"/>
      <c r="W78" s="4"/>
      <c r="X78" s="130"/>
      <c r="Y78" s="131"/>
      <c r="Z78" s="133"/>
      <c r="AA78" s="134"/>
      <c r="AB78" s="137"/>
      <c r="AC78" s="137"/>
      <c r="AD78" s="135"/>
      <c r="AE78" s="137"/>
      <c r="AF78" s="130"/>
      <c r="AG78" s="136"/>
      <c r="AH78" s="131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24">
        <f t="shared" si="62"/>
        <v>44263</v>
      </c>
      <c r="B79" s="125">
        <f t="shared" ca="1" si="72"/>
        <v>1005.01657999</v>
      </c>
      <c r="C79" s="7">
        <f t="shared" si="63"/>
        <v>1000</v>
      </c>
      <c r="D79" s="102">
        <f t="shared" si="64"/>
        <v>44258</v>
      </c>
      <c r="E79" s="100">
        <f ca="1">IF(D79&lt;$B$1,VLOOKUP(D79,[1]DI!$A$4:$B$15000,2,FALSE),0)</f>
        <v>1.9000000000000006E-2</v>
      </c>
      <c r="F79" s="14">
        <f t="shared" ca="1" si="73"/>
        <v>1.0000746899999999</v>
      </c>
      <c r="G79" s="14">
        <f ca="1">(TRUNC(PRODUCT($F$12:$F78),16))</f>
        <v>1.0050165842601999</v>
      </c>
      <c r="H79" s="14">
        <f t="shared" si="74"/>
        <v>1</v>
      </c>
      <c r="I79" s="14">
        <f t="shared" ca="1" si="75"/>
        <v>1.0050165799999999</v>
      </c>
      <c r="J79" s="13">
        <f t="shared" si="65"/>
        <v>0</v>
      </c>
      <c r="K79" s="29">
        <f t="shared" si="66"/>
        <v>44162</v>
      </c>
      <c r="L79" s="2">
        <f t="shared" si="67"/>
        <v>67</v>
      </c>
      <c r="M79" s="17">
        <f t="shared" si="68"/>
        <v>67</v>
      </c>
      <c r="N79" s="12">
        <f t="shared" si="57"/>
        <v>1</v>
      </c>
      <c r="O79" s="12">
        <f t="shared" ca="1" si="58"/>
        <v>1.0050165799999999</v>
      </c>
      <c r="P79" s="17">
        <f t="shared" si="69"/>
        <v>0</v>
      </c>
      <c r="Q79" s="14">
        <f t="shared" ca="1" si="59"/>
        <v>5.0165799900000003</v>
      </c>
      <c r="R79" s="20">
        <f t="shared" si="60"/>
        <v>0</v>
      </c>
      <c r="S79" s="14">
        <f t="shared" si="61"/>
        <v>0</v>
      </c>
      <c r="T79" s="4" t="str">
        <f t="shared" si="70"/>
        <v>J=</v>
      </c>
      <c r="U79" s="29">
        <f t="shared" si="71"/>
        <v>44377</v>
      </c>
      <c r="V79" s="3"/>
      <c r="W79" s="4"/>
      <c r="X79" s="130"/>
      <c r="Y79" s="131"/>
      <c r="Z79" s="133"/>
      <c r="AA79" s="134"/>
      <c r="AB79" s="137"/>
      <c r="AC79" s="137"/>
      <c r="AD79" s="135"/>
      <c r="AE79" s="137"/>
      <c r="AF79" s="130"/>
      <c r="AG79" s="136"/>
      <c r="AH79" s="131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24">
        <f t="shared" si="62"/>
        <v>44264</v>
      </c>
      <c r="B80" s="125">
        <f t="shared" ca="1" si="72"/>
        <v>1005.09165</v>
      </c>
      <c r="C80" s="7">
        <f t="shared" si="63"/>
        <v>1000</v>
      </c>
      <c r="D80" s="102">
        <f t="shared" si="64"/>
        <v>44259</v>
      </c>
      <c r="E80" s="100">
        <f ca="1">IF(D80&lt;$B$1,VLOOKUP(D80,[1]DI!$A$4:$B$15000,2,FALSE),0)</f>
        <v>1.9000000000000006E-2</v>
      </c>
      <c r="F80" s="14">
        <f t="shared" ca="1" si="73"/>
        <v>1.0000746899999999</v>
      </c>
      <c r="G80" s="14">
        <f ca="1">(TRUNC(PRODUCT($F$12:$F79),16))</f>
        <v>1.0050916489488799</v>
      </c>
      <c r="H80" s="14">
        <f t="shared" si="74"/>
        <v>1</v>
      </c>
      <c r="I80" s="14">
        <f t="shared" ca="1" si="75"/>
        <v>1.00509165</v>
      </c>
      <c r="J80" s="13">
        <f t="shared" si="65"/>
        <v>0</v>
      </c>
      <c r="K80" s="29">
        <f t="shared" si="66"/>
        <v>44162</v>
      </c>
      <c r="L80" s="2">
        <f t="shared" si="67"/>
        <v>68</v>
      </c>
      <c r="M80" s="17">
        <f t="shared" si="68"/>
        <v>68</v>
      </c>
      <c r="N80" s="12">
        <f t="shared" si="57"/>
        <v>1</v>
      </c>
      <c r="O80" s="12">
        <f t="shared" ca="1" si="58"/>
        <v>1.00509165</v>
      </c>
      <c r="P80" s="17">
        <f t="shared" si="69"/>
        <v>0</v>
      </c>
      <c r="Q80" s="14">
        <f t="shared" ca="1" si="59"/>
        <v>5.0916499999999996</v>
      </c>
      <c r="R80" s="20">
        <f t="shared" si="60"/>
        <v>0</v>
      </c>
      <c r="S80" s="14">
        <f t="shared" si="61"/>
        <v>0</v>
      </c>
      <c r="T80" s="4" t="str">
        <f t="shared" si="70"/>
        <v>J=</v>
      </c>
      <c r="U80" s="29">
        <f t="shared" si="71"/>
        <v>44377</v>
      </c>
      <c r="V80" s="3"/>
      <c r="W80" s="4"/>
      <c r="X80" s="130"/>
      <c r="Y80" s="131"/>
      <c r="Z80" s="133"/>
      <c r="AA80" s="134"/>
      <c r="AB80" s="137"/>
      <c r="AC80" s="137"/>
      <c r="AD80" s="135"/>
      <c r="AE80" s="137"/>
      <c r="AF80" s="130"/>
      <c r="AG80" s="136"/>
      <c r="AH80" s="131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24">
        <f t="shared" si="62"/>
        <v>44265</v>
      </c>
      <c r="B81" s="125">
        <f t="shared" ca="1" si="72"/>
        <v>1005.1667200000001</v>
      </c>
      <c r="C81" s="7">
        <f t="shared" si="63"/>
        <v>1000</v>
      </c>
      <c r="D81" s="102">
        <f t="shared" si="64"/>
        <v>44260</v>
      </c>
      <c r="E81" s="100">
        <f ca="1">IF(D81&lt;$B$1,VLOOKUP(D81,[1]DI!$A$4:$B$15000,2,FALSE),0)</f>
        <v>1.9000000000000006E-2</v>
      </c>
      <c r="F81" s="14">
        <f t="shared" ca="1" si="73"/>
        <v>1.0000746899999999</v>
      </c>
      <c r="G81" s="14">
        <f ca="1">(TRUNC(PRODUCT($F$12:$F80),16))</f>
        <v>1.00516671924414</v>
      </c>
      <c r="H81" s="14">
        <f t="shared" si="74"/>
        <v>1</v>
      </c>
      <c r="I81" s="14">
        <f t="shared" ca="1" si="75"/>
        <v>1.0051667200000001</v>
      </c>
      <c r="J81" s="13">
        <f t="shared" si="65"/>
        <v>0</v>
      </c>
      <c r="K81" s="29">
        <f t="shared" si="66"/>
        <v>44162</v>
      </c>
      <c r="L81" s="2">
        <f t="shared" si="67"/>
        <v>69</v>
      </c>
      <c r="M81" s="17">
        <f t="shared" si="68"/>
        <v>69</v>
      </c>
      <c r="N81" s="12">
        <f t="shared" si="57"/>
        <v>1</v>
      </c>
      <c r="O81" s="12">
        <f t="shared" ca="1" si="58"/>
        <v>1.0051667200000001</v>
      </c>
      <c r="P81" s="17">
        <f t="shared" si="69"/>
        <v>0</v>
      </c>
      <c r="Q81" s="14">
        <f t="shared" ca="1" si="59"/>
        <v>5.1667199999999998</v>
      </c>
      <c r="R81" s="20">
        <f t="shared" si="60"/>
        <v>0</v>
      </c>
      <c r="S81" s="14">
        <f t="shared" si="61"/>
        <v>0</v>
      </c>
      <c r="T81" s="4" t="str">
        <f t="shared" si="70"/>
        <v>J=</v>
      </c>
      <c r="U81" s="29">
        <f t="shared" si="71"/>
        <v>44377</v>
      </c>
      <c r="V81" s="3"/>
      <c r="W81" s="4"/>
      <c r="X81" s="130"/>
      <c r="Y81" s="131"/>
      <c r="Z81" s="133"/>
      <c r="AA81" s="134"/>
      <c r="AB81" s="137"/>
      <c r="AC81" s="137"/>
      <c r="AD81" s="135"/>
      <c r="AE81" s="137"/>
      <c r="AF81" s="130"/>
      <c r="AG81" s="136"/>
      <c r="AH81" s="131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24">
        <f t="shared" si="62"/>
        <v>44266</v>
      </c>
      <c r="B82" s="125">
        <f t="shared" ca="1" si="72"/>
        <v>1005.2418</v>
      </c>
      <c r="C82" s="7">
        <f t="shared" si="63"/>
        <v>1000</v>
      </c>
      <c r="D82" s="102">
        <f t="shared" si="64"/>
        <v>44263</v>
      </c>
      <c r="E82" s="100">
        <f ca="1">IF(D82&lt;$B$1,VLOOKUP(D82,[1]DI!$A$4:$B$15000,2,FALSE),0)</f>
        <v>1.9000000000000006E-2</v>
      </c>
      <c r="F82" s="14">
        <f t="shared" ca="1" si="73"/>
        <v>1.0000746899999999</v>
      </c>
      <c r="G82" s="14">
        <f ca="1">(TRUNC(PRODUCT($F$12:$F81),16))</f>
        <v>1.0052417951464001</v>
      </c>
      <c r="H82" s="14">
        <f t="shared" si="74"/>
        <v>1</v>
      </c>
      <c r="I82" s="14">
        <f t="shared" ca="1" si="75"/>
        <v>1.0052418000000001</v>
      </c>
      <c r="J82" s="13">
        <f t="shared" si="65"/>
        <v>0</v>
      </c>
      <c r="K82" s="29">
        <f t="shared" si="66"/>
        <v>44162</v>
      </c>
      <c r="L82" s="2">
        <f t="shared" si="67"/>
        <v>70</v>
      </c>
      <c r="M82" s="17">
        <f t="shared" si="68"/>
        <v>70</v>
      </c>
      <c r="N82" s="12">
        <f t="shared" si="57"/>
        <v>1</v>
      </c>
      <c r="O82" s="12">
        <f t="shared" ca="1" si="58"/>
        <v>1.0052418000000001</v>
      </c>
      <c r="P82" s="17">
        <f t="shared" si="69"/>
        <v>0</v>
      </c>
      <c r="Q82" s="14">
        <f t="shared" ca="1" si="59"/>
        <v>5.2417999999999996</v>
      </c>
      <c r="R82" s="20">
        <f t="shared" si="60"/>
        <v>0</v>
      </c>
      <c r="S82" s="14">
        <f t="shared" si="61"/>
        <v>0</v>
      </c>
      <c r="T82" s="4" t="str">
        <f t="shared" si="70"/>
        <v>J=</v>
      </c>
      <c r="U82" s="29">
        <f t="shared" si="71"/>
        <v>44377</v>
      </c>
      <c r="V82" s="3"/>
      <c r="W82" s="4"/>
      <c r="X82" s="130"/>
      <c r="Y82" s="131"/>
      <c r="Z82" s="133"/>
      <c r="AA82" s="134"/>
      <c r="AB82" s="137"/>
      <c r="AC82" s="137"/>
      <c r="AD82" s="135"/>
      <c r="AE82" s="137"/>
      <c r="AF82" s="130"/>
      <c r="AG82" s="136"/>
      <c r="AH82" s="131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24">
        <f t="shared" si="62"/>
        <v>44267</v>
      </c>
      <c r="B83" s="125">
        <f t="shared" ca="1" si="72"/>
        <v>1005.31688</v>
      </c>
      <c r="C83" s="7">
        <f t="shared" si="63"/>
        <v>1000</v>
      </c>
      <c r="D83" s="102">
        <f t="shared" si="64"/>
        <v>44264</v>
      </c>
      <c r="E83" s="100">
        <f ca="1">IF(D83&lt;$B$1,VLOOKUP(D83,[1]DI!$A$4:$B$15000,2,FALSE),0)</f>
        <v>1.9000000000000006E-2</v>
      </c>
      <c r="F83" s="14">
        <f t="shared" ca="1" si="73"/>
        <v>1.0000746899999999</v>
      </c>
      <c r="G83" s="14">
        <f ca="1">(TRUNC(PRODUCT($F$12:$F82),16))</f>
        <v>1.00531687665608</v>
      </c>
      <c r="H83" s="14">
        <f t="shared" si="74"/>
        <v>1</v>
      </c>
      <c r="I83" s="14">
        <f t="shared" ca="1" si="75"/>
        <v>1.0053168800000001</v>
      </c>
      <c r="J83" s="13">
        <f t="shared" si="65"/>
        <v>0</v>
      </c>
      <c r="K83" s="29">
        <f t="shared" si="66"/>
        <v>44162</v>
      </c>
      <c r="L83" s="2">
        <f t="shared" si="67"/>
        <v>71</v>
      </c>
      <c r="M83" s="17">
        <f t="shared" si="68"/>
        <v>71</v>
      </c>
      <c r="N83" s="12">
        <f t="shared" si="57"/>
        <v>1</v>
      </c>
      <c r="O83" s="12">
        <f t="shared" ca="1" si="58"/>
        <v>1.0053168800000001</v>
      </c>
      <c r="P83" s="17">
        <f t="shared" si="69"/>
        <v>0</v>
      </c>
      <c r="Q83" s="14">
        <f t="shared" ca="1" si="59"/>
        <v>5.3168800000000003</v>
      </c>
      <c r="R83" s="20">
        <f t="shared" si="60"/>
        <v>0</v>
      </c>
      <c r="S83" s="14">
        <f t="shared" si="61"/>
        <v>0</v>
      </c>
      <c r="T83" s="4" t="str">
        <f t="shared" si="70"/>
        <v>J=</v>
      </c>
      <c r="U83" s="29">
        <f t="shared" si="71"/>
        <v>44377</v>
      </c>
      <c r="V83" s="3"/>
      <c r="W83" s="4"/>
      <c r="X83" s="130"/>
      <c r="Y83" s="131"/>
      <c r="Z83" s="133"/>
      <c r="AA83" s="134"/>
      <c r="AB83" s="137"/>
      <c r="AC83" s="137"/>
      <c r="AD83" s="135"/>
      <c r="AE83" s="137"/>
      <c r="AF83" s="130"/>
      <c r="AG83" s="136"/>
      <c r="AH83" s="131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24">
        <f t="shared" si="62"/>
        <v>44270</v>
      </c>
      <c r="B84" s="125">
        <f t="shared" ca="1" si="72"/>
        <v>1005.39196</v>
      </c>
      <c r="C84" s="7">
        <f t="shared" si="63"/>
        <v>1000</v>
      </c>
      <c r="D84" s="102">
        <f t="shared" si="64"/>
        <v>44265</v>
      </c>
      <c r="E84" s="100">
        <f ca="1">IF(D84&lt;$B$1,VLOOKUP(D84,[1]DI!$A$4:$B$15000,2,FALSE),0)</f>
        <v>1.9000000000000006E-2</v>
      </c>
      <c r="F84" s="14">
        <f t="shared" ca="1" si="73"/>
        <v>1.0000746899999999</v>
      </c>
      <c r="G84" s="14">
        <f ca="1">(TRUNC(PRODUCT($F$12:$F83),16))</f>
        <v>1.0053919637736</v>
      </c>
      <c r="H84" s="14">
        <f t="shared" si="74"/>
        <v>1</v>
      </c>
      <c r="I84" s="14">
        <f t="shared" ca="1" si="75"/>
        <v>1.0053919600000001</v>
      </c>
      <c r="J84" s="13">
        <f t="shared" si="65"/>
        <v>0</v>
      </c>
      <c r="K84" s="29">
        <f t="shared" si="66"/>
        <v>44162</v>
      </c>
      <c r="L84" s="2">
        <f t="shared" si="67"/>
        <v>72</v>
      </c>
      <c r="M84" s="17">
        <f t="shared" si="68"/>
        <v>72</v>
      </c>
      <c r="N84" s="12">
        <f t="shared" si="57"/>
        <v>1</v>
      </c>
      <c r="O84" s="12">
        <f t="shared" ca="1" si="58"/>
        <v>1.0053919600000001</v>
      </c>
      <c r="P84" s="17">
        <f t="shared" si="69"/>
        <v>0</v>
      </c>
      <c r="Q84" s="14">
        <f t="shared" ca="1" si="59"/>
        <v>5.3919600000000001</v>
      </c>
      <c r="R84" s="20">
        <f t="shared" si="60"/>
        <v>0</v>
      </c>
      <c r="S84" s="14">
        <f t="shared" si="61"/>
        <v>0</v>
      </c>
      <c r="T84" s="4" t="str">
        <f t="shared" si="70"/>
        <v>J=</v>
      </c>
      <c r="U84" s="29">
        <f t="shared" si="71"/>
        <v>44377</v>
      </c>
      <c r="V84" s="3"/>
      <c r="W84" s="4"/>
      <c r="X84" s="130"/>
      <c r="Y84" s="131"/>
      <c r="Z84" s="133"/>
      <c r="AA84" s="134"/>
      <c r="AB84" s="137"/>
      <c r="AC84" s="137"/>
      <c r="AD84" s="135"/>
      <c r="AE84" s="137"/>
      <c r="AF84" s="130"/>
      <c r="AG84" s="136"/>
      <c r="AH84" s="131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24">
        <f t="shared" si="62"/>
        <v>44271</v>
      </c>
      <c r="B85" s="125">
        <f t="shared" ca="1" si="72"/>
        <v>1005.4670599900001</v>
      </c>
      <c r="C85" s="7">
        <f t="shared" si="63"/>
        <v>1000</v>
      </c>
      <c r="D85" s="102">
        <f t="shared" si="64"/>
        <v>44266</v>
      </c>
      <c r="E85" s="100">
        <f ca="1">IF(D85&lt;$B$1,VLOOKUP(D85,[1]DI!$A$4:$B$15000,2,FALSE),0)</f>
        <v>1.9000000000000006E-2</v>
      </c>
      <c r="F85" s="14">
        <f t="shared" ca="1" si="73"/>
        <v>1.0000746899999999</v>
      </c>
      <c r="G85" s="14">
        <f ca="1">(TRUNC(PRODUCT($F$12:$F84),16))</f>
        <v>1.00546705649937</v>
      </c>
      <c r="H85" s="14">
        <f t="shared" si="74"/>
        <v>1</v>
      </c>
      <c r="I85" s="14">
        <f t="shared" ca="1" si="75"/>
        <v>1.00546706</v>
      </c>
      <c r="J85" s="13">
        <f t="shared" si="65"/>
        <v>0</v>
      </c>
      <c r="K85" s="29">
        <f t="shared" si="66"/>
        <v>44162</v>
      </c>
      <c r="L85" s="2">
        <f t="shared" si="67"/>
        <v>73</v>
      </c>
      <c r="M85" s="17">
        <f t="shared" si="68"/>
        <v>73</v>
      </c>
      <c r="N85" s="12">
        <f t="shared" si="57"/>
        <v>1</v>
      </c>
      <c r="O85" s="12">
        <f t="shared" ca="1" si="58"/>
        <v>1.00546706</v>
      </c>
      <c r="P85" s="17">
        <f t="shared" si="69"/>
        <v>0</v>
      </c>
      <c r="Q85" s="14">
        <f t="shared" ca="1" si="59"/>
        <v>5.4670599900000001</v>
      </c>
      <c r="R85" s="20">
        <f t="shared" si="60"/>
        <v>0</v>
      </c>
      <c r="S85" s="14">
        <f t="shared" si="61"/>
        <v>0</v>
      </c>
      <c r="T85" s="4" t="str">
        <f t="shared" si="70"/>
        <v>J=</v>
      </c>
      <c r="U85" s="29">
        <f t="shared" si="71"/>
        <v>44377</v>
      </c>
      <c r="V85" s="3"/>
      <c r="W85" s="4"/>
      <c r="X85" s="130"/>
      <c r="Y85" s="131"/>
      <c r="Z85" s="133"/>
      <c r="AA85" s="134"/>
      <c r="AB85" s="137"/>
      <c r="AC85" s="137"/>
      <c r="AD85" s="135"/>
      <c r="AE85" s="137"/>
      <c r="AF85" s="130"/>
      <c r="AG85" s="136"/>
      <c r="AH85" s="131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24">
        <f t="shared" si="62"/>
        <v>44272</v>
      </c>
      <c r="B86" s="125">
        <f t="shared" ca="1" si="72"/>
        <v>1005.54214999</v>
      </c>
      <c r="C86" s="7">
        <f t="shared" si="63"/>
        <v>1000</v>
      </c>
      <c r="D86" s="102">
        <f t="shared" si="64"/>
        <v>44267</v>
      </c>
      <c r="E86" s="100">
        <f ca="1">IF(D86&lt;$B$1,VLOOKUP(D86,[1]DI!$A$4:$B$15000,2,FALSE),0)</f>
        <v>1.9000000000000006E-2</v>
      </c>
      <c r="F86" s="14">
        <f t="shared" ca="1" si="73"/>
        <v>1.0000746899999999</v>
      </c>
      <c r="G86" s="14">
        <f ca="1">(TRUNC(PRODUCT($F$12:$F85),16))</f>
        <v>1.0055421548338199</v>
      </c>
      <c r="H86" s="14">
        <f t="shared" si="74"/>
        <v>1</v>
      </c>
      <c r="I86" s="14">
        <f t="shared" ca="1" si="75"/>
        <v>1.0055421499999999</v>
      </c>
      <c r="J86" s="13">
        <f t="shared" si="65"/>
        <v>0</v>
      </c>
      <c r="K86" s="29">
        <f t="shared" si="66"/>
        <v>44162</v>
      </c>
      <c r="L86" s="2">
        <f t="shared" si="67"/>
        <v>74</v>
      </c>
      <c r="M86" s="17">
        <f t="shared" si="68"/>
        <v>74</v>
      </c>
      <c r="N86" s="12">
        <f t="shared" si="57"/>
        <v>1</v>
      </c>
      <c r="O86" s="12">
        <f t="shared" ca="1" si="58"/>
        <v>1.0055421499999999</v>
      </c>
      <c r="P86" s="17">
        <f t="shared" si="69"/>
        <v>0</v>
      </c>
      <c r="Q86" s="14">
        <f t="shared" ca="1" si="59"/>
        <v>5.5421499900000004</v>
      </c>
      <c r="R86" s="20">
        <f t="shared" si="60"/>
        <v>0</v>
      </c>
      <c r="S86" s="14">
        <f t="shared" si="61"/>
        <v>0</v>
      </c>
      <c r="T86" s="4" t="str">
        <f t="shared" si="70"/>
        <v>J=</v>
      </c>
      <c r="U86" s="29">
        <f t="shared" si="71"/>
        <v>44377</v>
      </c>
      <c r="V86" s="3"/>
      <c r="W86" s="4"/>
      <c r="X86" s="130"/>
      <c r="Y86" s="131"/>
      <c r="Z86" s="133"/>
      <c r="AA86" s="134"/>
      <c r="AB86" s="137"/>
      <c r="AC86" s="137"/>
      <c r="AD86" s="135"/>
      <c r="AE86" s="137"/>
      <c r="AF86" s="130"/>
      <c r="AG86" s="136"/>
      <c r="AH86" s="131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24">
        <f t="shared" si="62"/>
        <v>44273</v>
      </c>
      <c r="B87" s="125">
        <f t="shared" ca="1" si="72"/>
        <v>1005.61725999</v>
      </c>
      <c r="C87" s="7">
        <f t="shared" si="63"/>
        <v>1000</v>
      </c>
      <c r="D87" s="102">
        <f t="shared" si="64"/>
        <v>44270</v>
      </c>
      <c r="E87" s="100">
        <f ca="1">IF(D87&lt;$B$1,VLOOKUP(D87,[1]DI!$A$4:$B$15000,2,FALSE),0)</f>
        <v>1.9000000000000006E-2</v>
      </c>
      <c r="F87" s="14">
        <f t="shared" ca="1" si="73"/>
        <v>1.0000746899999999</v>
      </c>
      <c r="G87" s="14">
        <f ca="1">(TRUNC(PRODUCT($F$12:$F86),16))</f>
        <v>1.00561725877737</v>
      </c>
      <c r="H87" s="14">
        <f t="shared" si="74"/>
        <v>1</v>
      </c>
      <c r="I87" s="14">
        <f t="shared" ca="1" si="75"/>
        <v>1.00561726</v>
      </c>
      <c r="J87" s="13">
        <f t="shared" si="65"/>
        <v>0</v>
      </c>
      <c r="K87" s="29">
        <f t="shared" si="66"/>
        <v>44162</v>
      </c>
      <c r="L87" s="2">
        <f t="shared" si="67"/>
        <v>75</v>
      </c>
      <c r="M87" s="17">
        <f t="shared" si="68"/>
        <v>75</v>
      </c>
      <c r="N87" s="12">
        <f t="shared" si="57"/>
        <v>1</v>
      </c>
      <c r="O87" s="12">
        <f t="shared" ca="1" si="58"/>
        <v>1.00561726</v>
      </c>
      <c r="P87" s="17">
        <f t="shared" si="69"/>
        <v>0</v>
      </c>
      <c r="Q87" s="14">
        <f t="shared" ca="1" si="59"/>
        <v>5.61725999</v>
      </c>
      <c r="R87" s="20">
        <f t="shared" si="60"/>
        <v>0</v>
      </c>
      <c r="S87" s="14">
        <f t="shared" si="61"/>
        <v>0</v>
      </c>
      <c r="T87" s="4" t="str">
        <f t="shared" si="70"/>
        <v>J=</v>
      </c>
      <c r="U87" s="29">
        <f t="shared" si="71"/>
        <v>44377</v>
      </c>
      <c r="V87" s="3"/>
      <c r="W87" s="4"/>
      <c r="X87" s="130"/>
      <c r="Y87" s="131"/>
      <c r="Z87" s="133"/>
      <c r="AA87" s="134"/>
      <c r="AB87" s="137"/>
      <c r="AC87" s="137"/>
      <c r="AD87" s="135"/>
      <c r="AE87" s="137"/>
      <c r="AF87" s="130"/>
      <c r="AG87" s="136"/>
      <c r="AH87" s="131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24">
        <f t="shared" si="62"/>
        <v>44274</v>
      </c>
      <c r="B88" s="125">
        <f t="shared" ca="1" si="72"/>
        <v>1005.69237</v>
      </c>
      <c r="C88" s="7">
        <f t="shared" si="63"/>
        <v>1000</v>
      </c>
      <c r="D88" s="102">
        <f t="shared" si="64"/>
        <v>44271</v>
      </c>
      <c r="E88" s="100">
        <f ca="1">IF(D88&lt;$B$1,VLOOKUP(D88,[1]DI!$A$4:$B$15000,2,FALSE),0)</f>
        <v>1.9000000000000006E-2</v>
      </c>
      <c r="F88" s="14">
        <f t="shared" ca="1" si="73"/>
        <v>1.0000746899999999</v>
      </c>
      <c r="G88" s="14">
        <f ca="1">(TRUNC(PRODUCT($F$12:$F87),16))</f>
        <v>1.00569236833042</v>
      </c>
      <c r="H88" s="14">
        <f t="shared" si="74"/>
        <v>1</v>
      </c>
      <c r="I88" s="14">
        <f t="shared" ca="1" si="75"/>
        <v>1.00569237</v>
      </c>
      <c r="J88" s="13">
        <f t="shared" si="65"/>
        <v>0</v>
      </c>
      <c r="K88" s="29">
        <f t="shared" si="66"/>
        <v>44162</v>
      </c>
      <c r="L88" s="2">
        <f t="shared" si="67"/>
        <v>76</v>
      </c>
      <c r="M88" s="17">
        <f t="shared" si="68"/>
        <v>76</v>
      </c>
      <c r="N88" s="12">
        <f t="shared" si="57"/>
        <v>1</v>
      </c>
      <c r="O88" s="12">
        <f t="shared" ca="1" si="58"/>
        <v>1.00569237</v>
      </c>
      <c r="P88" s="17">
        <f t="shared" si="69"/>
        <v>0</v>
      </c>
      <c r="Q88" s="14">
        <f t="shared" ca="1" si="59"/>
        <v>5.6923700000000004</v>
      </c>
      <c r="R88" s="20">
        <f t="shared" si="60"/>
        <v>0</v>
      </c>
      <c r="S88" s="14">
        <f t="shared" si="61"/>
        <v>0</v>
      </c>
      <c r="T88" s="4" t="str">
        <f t="shared" si="70"/>
        <v>J=</v>
      </c>
      <c r="U88" s="29">
        <f t="shared" si="71"/>
        <v>44377</v>
      </c>
      <c r="V88" s="3"/>
      <c r="W88" s="4"/>
      <c r="X88" s="130"/>
      <c r="Y88" s="131"/>
      <c r="Z88" s="133"/>
      <c r="AA88" s="134"/>
      <c r="AB88" s="137"/>
      <c r="AC88" s="137"/>
      <c r="AD88" s="135"/>
      <c r="AE88" s="137"/>
      <c r="AF88" s="130"/>
      <c r="AG88" s="136"/>
      <c r="AH88" s="131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24">
        <f t="shared" si="62"/>
        <v>44277</v>
      </c>
      <c r="B89" s="125">
        <f t="shared" ca="1" si="72"/>
        <v>1005.76748</v>
      </c>
      <c r="C89" s="7">
        <f t="shared" si="63"/>
        <v>1000</v>
      </c>
      <c r="D89" s="102">
        <f t="shared" si="64"/>
        <v>44272</v>
      </c>
      <c r="E89" s="100">
        <f ca="1">IF(D89&lt;$B$1,VLOOKUP(D89,[1]DI!$A$4:$B$15000,2,FALSE),0)</f>
        <v>1.9000000000000006E-2</v>
      </c>
      <c r="F89" s="14">
        <f t="shared" ca="1" si="73"/>
        <v>1.0000746899999999</v>
      </c>
      <c r="G89" s="14">
        <f ca="1">(TRUNC(PRODUCT($F$12:$F88),16))</f>
        <v>1.0057674834934101</v>
      </c>
      <c r="H89" s="14">
        <f t="shared" si="74"/>
        <v>1</v>
      </c>
      <c r="I89" s="14">
        <f t="shared" ca="1" si="75"/>
        <v>1.00576748</v>
      </c>
      <c r="J89" s="13">
        <f t="shared" si="65"/>
        <v>0</v>
      </c>
      <c r="K89" s="29">
        <f t="shared" si="66"/>
        <v>44162</v>
      </c>
      <c r="L89" s="2">
        <f t="shared" si="67"/>
        <v>77</v>
      </c>
      <c r="M89" s="17">
        <f t="shared" si="68"/>
        <v>77</v>
      </c>
      <c r="N89" s="12">
        <f t="shared" si="57"/>
        <v>1</v>
      </c>
      <c r="O89" s="12">
        <f t="shared" ca="1" si="58"/>
        <v>1.00576748</v>
      </c>
      <c r="P89" s="17">
        <f t="shared" si="69"/>
        <v>0</v>
      </c>
      <c r="Q89" s="14">
        <f t="shared" ca="1" si="59"/>
        <v>5.7674799999999999</v>
      </c>
      <c r="R89" s="20">
        <f t="shared" si="60"/>
        <v>0</v>
      </c>
      <c r="S89" s="14">
        <f t="shared" si="61"/>
        <v>0</v>
      </c>
      <c r="T89" s="4" t="str">
        <f t="shared" si="70"/>
        <v>J=</v>
      </c>
      <c r="U89" s="29">
        <f t="shared" si="71"/>
        <v>44377</v>
      </c>
      <c r="V89" s="3"/>
      <c r="W89" s="4"/>
      <c r="X89" s="130"/>
      <c r="Y89" s="131"/>
      <c r="Z89" s="133"/>
      <c r="AA89" s="134"/>
      <c r="AB89" s="137"/>
      <c r="AC89" s="137"/>
      <c r="AD89" s="135"/>
      <c r="AE89" s="137"/>
      <c r="AF89" s="130"/>
      <c r="AG89" s="136"/>
      <c r="AH89" s="131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24">
        <f t="shared" si="62"/>
        <v>44278</v>
      </c>
      <c r="B90" s="125">
        <f t="shared" ca="1" si="72"/>
        <v>1005.8425999999999</v>
      </c>
      <c r="C90" s="7">
        <f t="shared" si="63"/>
        <v>1000</v>
      </c>
      <c r="D90" s="102">
        <f t="shared" si="64"/>
        <v>44273</v>
      </c>
      <c r="E90" s="100">
        <f ca="1">IF(D90&lt;$B$1,VLOOKUP(D90,[1]DI!$A$4:$B$15000,2,FALSE),0)</f>
        <v>2.6499999999999999E-2</v>
      </c>
      <c r="F90" s="14">
        <f t="shared" ca="1" si="73"/>
        <v>1.00010379</v>
      </c>
      <c r="G90" s="14">
        <f ca="1">(TRUNC(PRODUCT($F$12:$F89),16))</f>
        <v>1.0058426042667601</v>
      </c>
      <c r="H90" s="14">
        <f t="shared" si="74"/>
        <v>1</v>
      </c>
      <c r="I90" s="14">
        <f t="shared" ca="1" si="75"/>
        <v>1.0058426</v>
      </c>
      <c r="J90" s="13">
        <f t="shared" si="65"/>
        <v>0</v>
      </c>
      <c r="K90" s="29">
        <f t="shared" si="66"/>
        <v>44162</v>
      </c>
      <c r="L90" s="2">
        <f t="shared" si="67"/>
        <v>78</v>
      </c>
      <c r="M90" s="17">
        <f t="shared" si="68"/>
        <v>78</v>
      </c>
      <c r="N90" s="12">
        <f t="shared" si="57"/>
        <v>1</v>
      </c>
      <c r="O90" s="12">
        <f t="shared" ca="1" si="58"/>
        <v>1.0058426</v>
      </c>
      <c r="P90" s="17">
        <f t="shared" si="69"/>
        <v>0</v>
      </c>
      <c r="Q90" s="14">
        <f t="shared" ca="1" si="59"/>
        <v>5.8426</v>
      </c>
      <c r="R90" s="20">
        <f t="shared" si="60"/>
        <v>0</v>
      </c>
      <c r="S90" s="14">
        <f t="shared" si="61"/>
        <v>0</v>
      </c>
      <c r="T90" s="4" t="str">
        <f t="shared" si="70"/>
        <v>J=</v>
      </c>
      <c r="U90" s="29">
        <f t="shared" si="71"/>
        <v>44377</v>
      </c>
      <c r="V90" s="3"/>
      <c r="W90" s="4"/>
      <c r="X90" s="130"/>
      <c r="Y90" s="131"/>
      <c r="Z90" s="133"/>
      <c r="AA90" s="134"/>
      <c r="AB90" s="137"/>
      <c r="AC90" s="137"/>
      <c r="AD90" s="135"/>
      <c r="AE90" s="137"/>
      <c r="AF90" s="130"/>
      <c r="AG90" s="136"/>
      <c r="AH90" s="131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24">
        <f t="shared" si="62"/>
        <v>44279</v>
      </c>
      <c r="B91" s="125">
        <f t="shared" ca="1" si="72"/>
        <v>1005.94699999</v>
      </c>
      <c r="C91" s="7">
        <f t="shared" si="63"/>
        <v>1000</v>
      </c>
      <c r="D91" s="102">
        <f t="shared" si="64"/>
        <v>44274</v>
      </c>
      <c r="E91" s="100">
        <f ca="1">IF(D91&lt;$B$1,VLOOKUP(D91,[1]DI!$A$4:$B$15000,2,FALSE),0)</f>
        <v>2.6499999999999999E-2</v>
      </c>
      <c r="F91" s="14">
        <f t="shared" ca="1" si="73"/>
        <v>1.00010379</v>
      </c>
      <c r="G91" s="14">
        <f ca="1">(TRUNC(PRODUCT($F$12:$F90),16))</f>
        <v>1.0059470006706499</v>
      </c>
      <c r="H91" s="14">
        <f t="shared" si="74"/>
        <v>1</v>
      </c>
      <c r="I91" s="14">
        <f t="shared" ca="1" si="75"/>
        <v>1.0059469999999999</v>
      </c>
      <c r="J91" s="13">
        <f t="shared" si="65"/>
        <v>0</v>
      </c>
      <c r="K91" s="29">
        <f t="shared" si="66"/>
        <v>44162</v>
      </c>
      <c r="L91" s="2">
        <f t="shared" si="67"/>
        <v>79</v>
      </c>
      <c r="M91" s="17">
        <f t="shared" si="68"/>
        <v>79</v>
      </c>
      <c r="N91" s="12">
        <f t="shared" si="57"/>
        <v>1</v>
      </c>
      <c r="O91" s="12">
        <f t="shared" ca="1" si="58"/>
        <v>1.0059469999999999</v>
      </c>
      <c r="P91" s="17">
        <f t="shared" si="69"/>
        <v>0</v>
      </c>
      <c r="Q91" s="14">
        <f t="shared" ca="1" si="59"/>
        <v>5.9469999900000001</v>
      </c>
      <c r="R91" s="20">
        <f t="shared" si="60"/>
        <v>0</v>
      </c>
      <c r="S91" s="14">
        <f t="shared" si="61"/>
        <v>0</v>
      </c>
      <c r="T91" s="4" t="str">
        <f t="shared" si="70"/>
        <v>J=</v>
      </c>
      <c r="U91" s="29">
        <f t="shared" si="71"/>
        <v>44377</v>
      </c>
      <c r="V91" s="3"/>
      <c r="W91" s="4"/>
      <c r="X91" s="130"/>
      <c r="Y91" s="131"/>
      <c r="Z91" s="133"/>
      <c r="AA91" s="134"/>
      <c r="AB91" s="137"/>
      <c r="AC91" s="137"/>
      <c r="AD91" s="135"/>
      <c r="AE91" s="137"/>
      <c r="AF91" s="130"/>
      <c r="AG91" s="136"/>
      <c r="AH91" s="131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24">
        <f t="shared" si="62"/>
        <v>44280</v>
      </c>
      <c r="B92" s="125">
        <f t="shared" ca="1" si="72"/>
        <v>1006.05140999</v>
      </c>
      <c r="C92" s="7">
        <f t="shared" si="63"/>
        <v>1000</v>
      </c>
      <c r="D92" s="102">
        <f t="shared" si="64"/>
        <v>44277</v>
      </c>
      <c r="E92" s="100">
        <f ca="1">IF(D92&lt;$B$1,VLOOKUP(D92,[1]DI!$A$4:$B$15000,2,FALSE),0)</f>
        <v>2.6499999999999999E-2</v>
      </c>
      <c r="F92" s="14">
        <f t="shared" ca="1" si="73"/>
        <v>1.00010379</v>
      </c>
      <c r="G92" s="14">
        <f ca="1">(TRUNC(PRODUCT($F$12:$F91),16))</f>
        <v>1.0060514079098499</v>
      </c>
      <c r="H92" s="14">
        <f t="shared" si="74"/>
        <v>1</v>
      </c>
      <c r="I92" s="14">
        <f t="shared" ca="1" si="75"/>
        <v>1.00605141</v>
      </c>
      <c r="J92" s="13">
        <f t="shared" si="65"/>
        <v>0</v>
      </c>
      <c r="K92" s="29">
        <f t="shared" si="66"/>
        <v>44162</v>
      </c>
      <c r="L92" s="2">
        <f t="shared" si="67"/>
        <v>80</v>
      </c>
      <c r="M92" s="17">
        <f t="shared" si="68"/>
        <v>80</v>
      </c>
      <c r="N92" s="12">
        <f t="shared" si="57"/>
        <v>1</v>
      </c>
      <c r="O92" s="12">
        <f t="shared" ca="1" si="58"/>
        <v>1.00605141</v>
      </c>
      <c r="P92" s="17">
        <f t="shared" si="69"/>
        <v>0</v>
      </c>
      <c r="Q92" s="14">
        <f t="shared" ca="1" si="59"/>
        <v>6.0514099899999998</v>
      </c>
      <c r="R92" s="20">
        <f t="shared" si="60"/>
        <v>0</v>
      </c>
      <c r="S92" s="14">
        <f t="shared" si="61"/>
        <v>0</v>
      </c>
      <c r="T92" s="4" t="str">
        <f t="shared" si="70"/>
        <v>J=</v>
      </c>
      <c r="U92" s="29">
        <f t="shared" si="71"/>
        <v>44377</v>
      </c>
      <c r="V92" s="3"/>
      <c r="W92" s="4"/>
      <c r="X92" s="130"/>
      <c r="Y92" s="131"/>
      <c r="Z92" s="133"/>
      <c r="AA92" s="134"/>
      <c r="AB92" s="137"/>
      <c r="AC92" s="137"/>
      <c r="AD92" s="135"/>
      <c r="AE92" s="137"/>
      <c r="AF92" s="130"/>
      <c r="AG92" s="136"/>
      <c r="AH92" s="131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24">
        <f t="shared" si="62"/>
        <v>44281</v>
      </c>
      <c r="B93" s="125">
        <f t="shared" ca="1" si="72"/>
        <v>1006.15582999</v>
      </c>
      <c r="C93" s="7">
        <f t="shared" si="63"/>
        <v>1000</v>
      </c>
      <c r="D93" s="102">
        <f t="shared" si="64"/>
        <v>44278</v>
      </c>
      <c r="E93" s="100">
        <f ca="1">IF(D93&lt;$B$1,VLOOKUP(D93,[1]DI!$A$4:$B$15000,2,FALSE),0)</f>
        <v>2.6499999999999999E-2</v>
      </c>
      <c r="F93" s="14">
        <f t="shared" ca="1" si="73"/>
        <v>1.00010379</v>
      </c>
      <c r="G93" s="14">
        <f ca="1">(TRUNC(PRODUCT($F$12:$F92),16))</f>
        <v>1.0061558259854799</v>
      </c>
      <c r="H93" s="14">
        <f t="shared" si="74"/>
        <v>1</v>
      </c>
      <c r="I93" s="14">
        <f t="shared" ca="1" si="75"/>
        <v>1.00615583</v>
      </c>
      <c r="J93" s="13">
        <f t="shared" si="65"/>
        <v>0</v>
      </c>
      <c r="K93" s="29">
        <f t="shared" si="66"/>
        <v>44162</v>
      </c>
      <c r="L93" s="2">
        <f t="shared" si="67"/>
        <v>81</v>
      </c>
      <c r="M93" s="17">
        <f t="shared" si="68"/>
        <v>81</v>
      </c>
      <c r="N93" s="12">
        <f t="shared" si="57"/>
        <v>1</v>
      </c>
      <c r="O93" s="12">
        <f t="shared" ca="1" si="58"/>
        <v>1.00615583</v>
      </c>
      <c r="P93" s="17">
        <f t="shared" si="69"/>
        <v>0</v>
      </c>
      <c r="Q93" s="14">
        <f t="shared" ca="1" si="59"/>
        <v>6.15582999</v>
      </c>
      <c r="R93" s="20">
        <f t="shared" si="60"/>
        <v>0</v>
      </c>
      <c r="S93" s="14">
        <f t="shared" si="61"/>
        <v>0</v>
      </c>
      <c r="T93" s="4" t="str">
        <f t="shared" si="70"/>
        <v>J=</v>
      </c>
      <c r="U93" s="29">
        <f t="shared" si="71"/>
        <v>44377</v>
      </c>
      <c r="V93" s="3"/>
      <c r="W93" s="4"/>
      <c r="X93" s="130"/>
      <c r="Y93" s="131"/>
      <c r="Z93" s="133"/>
      <c r="AA93" s="134"/>
      <c r="AB93" s="137"/>
      <c r="AC93" s="137"/>
      <c r="AD93" s="135"/>
      <c r="AE93" s="137"/>
      <c r="AF93" s="130"/>
      <c r="AG93" s="136"/>
      <c r="AH93" s="131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24">
        <f t="shared" si="62"/>
        <v>44284</v>
      </c>
      <c r="B94" s="125">
        <f t="shared" ca="1" si="72"/>
        <v>1006.26024999</v>
      </c>
      <c r="C94" s="7">
        <f t="shared" si="63"/>
        <v>1000</v>
      </c>
      <c r="D94" s="102">
        <f t="shared" si="64"/>
        <v>44279</v>
      </c>
      <c r="E94" s="100">
        <f ca="1">IF(D94&lt;$B$1,VLOOKUP(D94,[1]DI!$A$4:$B$15000,2,FALSE),0)</f>
        <v>2.6499999999999999E-2</v>
      </c>
      <c r="F94" s="14">
        <f t="shared" ca="1" si="73"/>
        <v>1.00010379</v>
      </c>
      <c r="G94" s="14">
        <f ca="1">(TRUNC(PRODUCT($F$12:$F93),16))</f>
        <v>1.0062602548986599</v>
      </c>
      <c r="H94" s="14">
        <f t="shared" si="74"/>
        <v>1</v>
      </c>
      <c r="I94" s="14">
        <f t="shared" ca="1" si="75"/>
        <v>1.00626025</v>
      </c>
      <c r="J94" s="13">
        <f t="shared" si="65"/>
        <v>0</v>
      </c>
      <c r="K94" s="29">
        <f t="shared" si="66"/>
        <v>44162</v>
      </c>
      <c r="L94" s="2">
        <f t="shared" si="67"/>
        <v>82</v>
      </c>
      <c r="M94" s="17">
        <f t="shared" si="68"/>
        <v>82</v>
      </c>
      <c r="N94" s="12">
        <f t="shared" si="57"/>
        <v>1</v>
      </c>
      <c r="O94" s="12">
        <f t="shared" ca="1" si="58"/>
        <v>1.00626025</v>
      </c>
      <c r="P94" s="17">
        <f t="shared" si="69"/>
        <v>0</v>
      </c>
      <c r="Q94" s="14">
        <f t="shared" ca="1" si="59"/>
        <v>6.2602499900000002</v>
      </c>
      <c r="R94" s="20">
        <f t="shared" si="60"/>
        <v>0</v>
      </c>
      <c r="S94" s="14">
        <f t="shared" si="61"/>
        <v>0</v>
      </c>
      <c r="T94" s="4" t="str">
        <f t="shared" si="70"/>
        <v>J=</v>
      </c>
      <c r="U94" s="29">
        <f t="shared" si="71"/>
        <v>44377</v>
      </c>
      <c r="V94" s="3"/>
      <c r="W94" s="4"/>
      <c r="X94" s="130"/>
      <c r="Y94" s="131"/>
      <c r="Z94" s="133"/>
      <c r="AA94" s="134"/>
      <c r="AB94" s="137"/>
      <c r="AC94" s="137"/>
      <c r="AD94" s="135"/>
      <c r="AE94" s="137"/>
      <c r="AF94" s="130"/>
      <c r="AG94" s="136"/>
      <c r="AH94" s="131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24">
        <f t="shared" si="62"/>
        <v>44285</v>
      </c>
      <c r="B95" s="125">
        <f t="shared" ca="1" si="72"/>
        <v>1006.36469</v>
      </c>
      <c r="C95" s="7">
        <f t="shared" si="63"/>
        <v>1000</v>
      </c>
      <c r="D95" s="102">
        <f t="shared" si="64"/>
        <v>44280</v>
      </c>
      <c r="E95" s="100">
        <f ca="1">IF(D95&lt;$B$1,VLOOKUP(D95,[1]DI!$A$4:$B$15000,2,FALSE),0)</f>
        <v>2.6499999999999999E-2</v>
      </c>
      <c r="F95" s="14">
        <f t="shared" ca="1" si="73"/>
        <v>1.00010379</v>
      </c>
      <c r="G95" s="14">
        <f ca="1">(TRUNC(PRODUCT($F$12:$F94),16))</f>
        <v>1.00636469465051</v>
      </c>
      <c r="H95" s="14">
        <f t="shared" si="74"/>
        <v>1</v>
      </c>
      <c r="I95" s="14">
        <f t="shared" ca="1" si="75"/>
        <v>1.0063646900000001</v>
      </c>
      <c r="J95" s="13">
        <f t="shared" si="65"/>
        <v>0</v>
      </c>
      <c r="K95" s="29">
        <f t="shared" si="66"/>
        <v>44162</v>
      </c>
      <c r="L95" s="2">
        <f t="shared" si="67"/>
        <v>83</v>
      </c>
      <c r="M95" s="17">
        <f t="shared" si="68"/>
        <v>83</v>
      </c>
      <c r="N95" s="12">
        <f t="shared" si="57"/>
        <v>1</v>
      </c>
      <c r="O95" s="12">
        <f t="shared" ca="1" si="58"/>
        <v>1.0063646900000001</v>
      </c>
      <c r="P95" s="17">
        <f t="shared" si="69"/>
        <v>0</v>
      </c>
      <c r="Q95" s="14">
        <f t="shared" ca="1" si="59"/>
        <v>6.3646900000000004</v>
      </c>
      <c r="R95" s="20">
        <f t="shared" si="60"/>
        <v>0</v>
      </c>
      <c r="S95" s="14">
        <f t="shared" si="61"/>
        <v>0</v>
      </c>
      <c r="T95" s="4" t="str">
        <f t="shared" si="70"/>
        <v>J=</v>
      </c>
      <c r="U95" s="29">
        <f t="shared" si="71"/>
        <v>44377</v>
      </c>
      <c r="V95" s="3"/>
      <c r="W95" s="4"/>
      <c r="X95" s="130"/>
      <c r="Y95" s="131"/>
      <c r="Z95" s="133"/>
      <c r="AA95" s="134"/>
      <c r="AB95" s="137"/>
      <c r="AC95" s="137"/>
      <c r="AD95" s="135"/>
      <c r="AE95" s="137"/>
      <c r="AF95" s="130"/>
      <c r="AG95" s="136"/>
      <c r="AH95" s="131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24">
        <f t="shared" si="62"/>
        <v>44286</v>
      </c>
      <c r="B96" s="125">
        <f t="shared" ca="1" si="72"/>
        <v>1006.46915</v>
      </c>
      <c r="C96" s="7">
        <f t="shared" si="63"/>
        <v>1000</v>
      </c>
      <c r="D96" s="102">
        <f t="shared" si="64"/>
        <v>44281</v>
      </c>
      <c r="E96" s="100">
        <f ca="1">IF(D96&lt;$B$1,VLOOKUP(D96,[1]DI!$A$4:$B$15000,2,FALSE),0)</f>
        <v>2.6499999999999999E-2</v>
      </c>
      <c r="F96" s="14">
        <f t="shared" ca="1" si="73"/>
        <v>1.00010379</v>
      </c>
      <c r="G96" s="14">
        <f ca="1">(TRUNC(PRODUCT($F$12:$F95),16))</f>
        <v>1.0064691452421699</v>
      </c>
      <c r="H96" s="14">
        <f t="shared" si="74"/>
        <v>1</v>
      </c>
      <c r="I96" s="14">
        <f t="shared" ca="1" si="75"/>
        <v>1.00646915</v>
      </c>
      <c r="J96" s="13">
        <f t="shared" si="65"/>
        <v>0</v>
      </c>
      <c r="K96" s="29">
        <f t="shared" si="66"/>
        <v>44162</v>
      </c>
      <c r="L96" s="2">
        <f t="shared" si="67"/>
        <v>84</v>
      </c>
      <c r="M96" s="17">
        <f t="shared" si="68"/>
        <v>84</v>
      </c>
      <c r="N96" s="12">
        <f t="shared" si="57"/>
        <v>1</v>
      </c>
      <c r="O96" s="12">
        <f t="shared" ca="1" si="58"/>
        <v>1.00646915</v>
      </c>
      <c r="P96" s="17">
        <f t="shared" si="69"/>
        <v>0</v>
      </c>
      <c r="Q96" s="14">
        <f t="shared" ca="1" si="59"/>
        <v>6.46915</v>
      </c>
      <c r="R96" s="20">
        <f t="shared" si="60"/>
        <v>0</v>
      </c>
      <c r="S96" s="14">
        <f t="shared" si="61"/>
        <v>0</v>
      </c>
      <c r="T96" s="4" t="str">
        <f t="shared" si="70"/>
        <v>J=</v>
      </c>
      <c r="U96" s="29">
        <f t="shared" si="71"/>
        <v>44377</v>
      </c>
      <c r="V96" s="3"/>
      <c r="W96" s="4"/>
      <c r="X96" s="130"/>
      <c r="Y96" s="131"/>
      <c r="Z96" s="133"/>
      <c r="AA96" s="134"/>
      <c r="AB96" s="137"/>
      <c r="AC96" s="137"/>
      <c r="AD96" s="135"/>
      <c r="AE96" s="137"/>
      <c r="AF96" s="130"/>
      <c r="AG96" s="136"/>
      <c r="AH96" s="131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24">
        <f t="shared" si="62"/>
        <v>44287</v>
      </c>
      <c r="B97" s="125">
        <f t="shared" ca="1" si="72"/>
        <v>1006.57361</v>
      </c>
      <c r="C97" s="7">
        <f t="shared" si="63"/>
        <v>1000</v>
      </c>
      <c r="D97" s="102">
        <f t="shared" si="64"/>
        <v>44284</v>
      </c>
      <c r="E97" s="100">
        <f ca="1">IF(D97&lt;$B$1,VLOOKUP(D97,[1]DI!$A$4:$B$15000,2,FALSE),0)</f>
        <v>2.6499999999999999E-2</v>
      </c>
      <c r="F97" s="14">
        <f t="shared" ca="1" si="73"/>
        <v>1.00010379</v>
      </c>
      <c r="G97" s="14">
        <f ca="1">(TRUNC(PRODUCT($F$12:$F96),16))</f>
        <v>1.0065736066747599</v>
      </c>
      <c r="H97" s="14">
        <f t="shared" si="74"/>
        <v>1</v>
      </c>
      <c r="I97" s="14">
        <f t="shared" ca="1" si="75"/>
        <v>1.00657361</v>
      </c>
      <c r="J97" s="13">
        <f t="shared" si="65"/>
        <v>0</v>
      </c>
      <c r="K97" s="29">
        <f t="shared" si="66"/>
        <v>44162</v>
      </c>
      <c r="L97" s="2">
        <f t="shared" si="67"/>
        <v>85</v>
      </c>
      <c r="M97" s="17">
        <f t="shared" si="68"/>
        <v>85</v>
      </c>
      <c r="N97" s="12">
        <f t="shared" si="57"/>
        <v>1</v>
      </c>
      <c r="O97" s="12">
        <f t="shared" ca="1" si="58"/>
        <v>1.00657361</v>
      </c>
      <c r="P97" s="17">
        <f t="shared" si="69"/>
        <v>0</v>
      </c>
      <c r="Q97" s="14">
        <f t="shared" ca="1" si="59"/>
        <v>6.5736100000000004</v>
      </c>
      <c r="R97" s="20">
        <f t="shared" si="60"/>
        <v>0</v>
      </c>
      <c r="S97" s="14">
        <f t="shared" si="61"/>
        <v>0</v>
      </c>
      <c r="T97" s="4" t="str">
        <f t="shared" si="70"/>
        <v>J=</v>
      </c>
      <c r="U97" s="29">
        <f t="shared" si="71"/>
        <v>44377</v>
      </c>
      <c r="V97" s="3"/>
      <c r="W97" s="4"/>
      <c r="X97" s="130"/>
      <c r="Y97" s="131"/>
      <c r="Z97" s="133"/>
      <c r="AA97" s="134"/>
      <c r="AB97" s="133"/>
      <c r="AC97" s="138"/>
      <c r="AD97" s="139"/>
      <c r="AE97" s="133"/>
      <c r="AF97" s="130"/>
      <c r="AG97" s="136"/>
      <c r="AH97" s="140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24">
        <f t="shared" si="62"/>
        <v>44291</v>
      </c>
      <c r="B98" s="125">
        <f t="shared" ca="1" si="72"/>
        <v>1006.67807999</v>
      </c>
      <c r="C98" s="7">
        <f t="shared" si="63"/>
        <v>1000</v>
      </c>
      <c r="D98" s="102">
        <f t="shared" si="64"/>
        <v>44285</v>
      </c>
      <c r="E98" s="100">
        <f ca="1">IF(D98&lt;$B$1,VLOOKUP(D98,[1]DI!$A$4:$B$15000,2,FALSE),0)</f>
        <v>2.6499999999999999E-2</v>
      </c>
      <c r="F98" s="14">
        <f t="shared" ca="1" si="73"/>
        <v>1.00010379</v>
      </c>
      <c r="G98" s="14">
        <f ca="1">(TRUNC(PRODUCT($F$12:$F97),16))</f>
        <v>1.0066780789493901</v>
      </c>
      <c r="H98" s="14">
        <f t="shared" si="74"/>
        <v>1</v>
      </c>
      <c r="I98" s="14">
        <f t="shared" ca="1" si="75"/>
        <v>1.0066780799999999</v>
      </c>
      <c r="J98" s="13">
        <f t="shared" si="65"/>
        <v>0</v>
      </c>
      <c r="K98" s="29">
        <f t="shared" si="66"/>
        <v>44162</v>
      </c>
      <c r="L98" s="2">
        <f t="shared" si="67"/>
        <v>86</v>
      </c>
      <c r="M98" s="17">
        <f t="shared" si="68"/>
        <v>86</v>
      </c>
      <c r="N98" s="12">
        <f t="shared" si="57"/>
        <v>1</v>
      </c>
      <c r="O98" s="12">
        <f t="shared" ca="1" si="58"/>
        <v>1.0066780799999999</v>
      </c>
      <c r="P98" s="17">
        <f t="shared" si="69"/>
        <v>0</v>
      </c>
      <c r="Q98" s="14">
        <f t="shared" ca="1" si="59"/>
        <v>6.6780799899999996</v>
      </c>
      <c r="R98" s="20">
        <f t="shared" si="60"/>
        <v>0</v>
      </c>
      <c r="S98" s="14">
        <f t="shared" si="61"/>
        <v>0</v>
      </c>
      <c r="T98" s="4" t="str">
        <f t="shared" si="70"/>
        <v>J=</v>
      </c>
      <c r="U98" s="29">
        <f t="shared" si="71"/>
        <v>44377</v>
      </c>
      <c r="V98" s="3"/>
      <c r="W98" s="4"/>
      <c r="X98" s="130"/>
      <c r="Y98" s="131"/>
      <c r="Z98" s="133"/>
      <c r="AA98" s="134"/>
      <c r="AB98" s="133"/>
      <c r="AC98" s="138"/>
      <c r="AD98" s="139"/>
      <c r="AE98" s="133"/>
      <c r="AF98" s="130"/>
      <c r="AG98" s="136"/>
      <c r="AH98" s="140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24">
        <f t="shared" si="62"/>
        <v>44292</v>
      </c>
      <c r="B99" s="125">
        <f t="shared" ca="1" si="72"/>
        <v>1006.78255999</v>
      </c>
      <c r="C99" s="7">
        <f t="shared" si="63"/>
        <v>1000</v>
      </c>
      <c r="D99" s="102">
        <f t="shared" si="64"/>
        <v>44286</v>
      </c>
      <c r="E99" s="100">
        <f ca="1">IF(D99&lt;$B$1,VLOOKUP(D99,[1]DI!$A$4:$B$15000,2,FALSE),0)</f>
        <v>2.6499999999999999E-2</v>
      </c>
      <c r="F99" s="14">
        <f t="shared" ca="1" si="73"/>
        <v>1.00010379</v>
      </c>
      <c r="G99" s="14">
        <f ca="1">(TRUNC(PRODUCT($F$12:$F98),16))</f>
        <v>1.00678256206721</v>
      </c>
      <c r="H99" s="14">
        <f t="shared" si="74"/>
        <v>1</v>
      </c>
      <c r="I99" s="14">
        <f t="shared" ca="1" si="75"/>
        <v>1.00678256</v>
      </c>
      <c r="J99" s="13">
        <f t="shared" si="65"/>
        <v>0</v>
      </c>
      <c r="K99" s="29">
        <f t="shared" si="66"/>
        <v>44162</v>
      </c>
      <c r="L99" s="2">
        <f t="shared" si="67"/>
        <v>87</v>
      </c>
      <c r="M99" s="17">
        <f t="shared" si="68"/>
        <v>87</v>
      </c>
      <c r="N99" s="12">
        <f t="shared" si="57"/>
        <v>1</v>
      </c>
      <c r="O99" s="12">
        <f t="shared" ca="1" si="58"/>
        <v>1.00678256</v>
      </c>
      <c r="P99" s="17">
        <f t="shared" si="69"/>
        <v>0</v>
      </c>
      <c r="Q99" s="14">
        <f t="shared" ca="1" si="59"/>
        <v>6.7825599900000002</v>
      </c>
      <c r="R99" s="20">
        <f t="shared" si="60"/>
        <v>0</v>
      </c>
      <c r="S99" s="14">
        <f t="shared" si="61"/>
        <v>0</v>
      </c>
      <c r="T99" s="4" t="str">
        <f t="shared" si="70"/>
        <v>J=</v>
      </c>
      <c r="U99" s="29">
        <f t="shared" si="71"/>
        <v>44377</v>
      </c>
      <c r="V99" s="3"/>
      <c r="W99" s="4"/>
      <c r="X99" s="130"/>
      <c r="Y99" s="131"/>
      <c r="Z99" s="133"/>
      <c r="AA99" s="134"/>
      <c r="AB99" s="133"/>
      <c r="AC99" s="138"/>
      <c r="AD99" s="139"/>
      <c r="AE99" s="133"/>
      <c r="AF99" s="130"/>
      <c r="AG99" s="136"/>
      <c r="AH99" s="140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24">
        <f t="shared" si="62"/>
        <v>44293</v>
      </c>
      <c r="B100" s="125">
        <f t="shared" ca="1" si="72"/>
        <v>1006.88705999</v>
      </c>
      <c r="C100" s="7">
        <f t="shared" si="63"/>
        <v>1000</v>
      </c>
      <c r="D100" s="102">
        <f t="shared" si="64"/>
        <v>44287</v>
      </c>
      <c r="E100" s="100">
        <f ca="1">IF(D100&lt;$B$1,VLOOKUP(D100,[1]DI!$A$4:$B$15000,2,FALSE),0)</f>
        <v>2.6499999999999999E-2</v>
      </c>
      <c r="F100" s="14">
        <f t="shared" ca="1" si="73"/>
        <v>1.00010379</v>
      </c>
      <c r="G100" s="14">
        <f ca="1">(TRUNC(PRODUCT($F$12:$F99),16))</f>
        <v>1.0068870560293299</v>
      </c>
      <c r="H100" s="14">
        <f t="shared" si="74"/>
        <v>1</v>
      </c>
      <c r="I100" s="14">
        <f t="shared" ca="1" si="75"/>
        <v>1.0068870599999999</v>
      </c>
      <c r="J100" s="13">
        <f t="shared" si="65"/>
        <v>0</v>
      </c>
      <c r="K100" s="29">
        <f t="shared" si="66"/>
        <v>44162</v>
      </c>
      <c r="L100" s="2">
        <f t="shared" si="67"/>
        <v>88</v>
      </c>
      <c r="M100" s="17">
        <f t="shared" si="68"/>
        <v>88</v>
      </c>
      <c r="N100" s="12">
        <f t="shared" si="57"/>
        <v>1</v>
      </c>
      <c r="O100" s="12">
        <f t="shared" ca="1" si="58"/>
        <v>1.0068870599999999</v>
      </c>
      <c r="P100" s="17">
        <f t="shared" si="69"/>
        <v>0</v>
      </c>
      <c r="Q100" s="14">
        <f t="shared" ca="1" si="59"/>
        <v>6.88705999</v>
      </c>
      <c r="R100" s="20">
        <f t="shared" si="60"/>
        <v>0</v>
      </c>
      <c r="S100" s="14">
        <f t="shared" si="61"/>
        <v>0</v>
      </c>
      <c r="T100" s="4" t="str">
        <f t="shared" si="70"/>
        <v>J=</v>
      </c>
      <c r="U100" s="29">
        <f t="shared" si="71"/>
        <v>44377</v>
      </c>
      <c r="V100" s="3"/>
      <c r="W100" s="4"/>
      <c r="X100" s="130"/>
      <c r="Y100" s="131"/>
      <c r="Z100" s="133"/>
      <c r="AA100" s="134"/>
      <c r="AB100" s="133"/>
      <c r="AC100" s="138"/>
      <c r="AD100" s="139"/>
      <c r="AE100" s="133"/>
      <c r="AF100" s="130"/>
      <c r="AG100" s="136"/>
      <c r="AH100" s="140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24">
        <f t="shared" si="62"/>
        <v>44294</v>
      </c>
      <c r="B101" s="125">
        <f t="shared" ca="1" si="72"/>
        <v>1006.99155999</v>
      </c>
      <c r="C101" s="7">
        <f t="shared" si="63"/>
        <v>1000</v>
      </c>
      <c r="D101" s="102">
        <f t="shared" si="64"/>
        <v>44291</v>
      </c>
      <c r="E101" s="100">
        <f ca="1">IF(D101&lt;$B$1,VLOOKUP(D101,[1]DI!$A$4:$B$15000,2,FALSE),0)</f>
        <v>2.6499999999999999E-2</v>
      </c>
      <c r="F101" s="14">
        <f t="shared" ca="1" si="73"/>
        <v>1.00010379</v>
      </c>
      <c r="G101" s="14">
        <f ca="1">(TRUNC(PRODUCT($F$12:$F100),16))</f>
        <v>1.00699156083687</v>
      </c>
      <c r="H101" s="14">
        <f t="shared" si="74"/>
        <v>1</v>
      </c>
      <c r="I101" s="14">
        <f t="shared" ca="1" si="75"/>
        <v>1.0069915599999999</v>
      </c>
      <c r="J101" s="13">
        <f t="shared" si="65"/>
        <v>0</v>
      </c>
      <c r="K101" s="29">
        <f t="shared" si="66"/>
        <v>44162</v>
      </c>
      <c r="L101" s="2">
        <f t="shared" si="67"/>
        <v>89</v>
      </c>
      <c r="M101" s="17">
        <f t="shared" si="68"/>
        <v>89</v>
      </c>
      <c r="N101" s="12">
        <f t="shared" si="57"/>
        <v>1</v>
      </c>
      <c r="O101" s="12">
        <f t="shared" ca="1" si="58"/>
        <v>1.0069915599999999</v>
      </c>
      <c r="P101" s="17">
        <f t="shared" si="69"/>
        <v>0</v>
      </c>
      <c r="Q101" s="14">
        <f t="shared" ca="1" si="59"/>
        <v>6.9915599899999998</v>
      </c>
      <c r="R101" s="20">
        <f t="shared" si="60"/>
        <v>0</v>
      </c>
      <c r="S101" s="14">
        <f t="shared" si="61"/>
        <v>0</v>
      </c>
      <c r="T101" s="4" t="str">
        <f t="shared" si="70"/>
        <v>J=</v>
      </c>
      <c r="U101" s="29">
        <f t="shared" si="71"/>
        <v>44377</v>
      </c>
      <c r="V101" s="3"/>
      <c r="W101" s="4"/>
      <c r="X101" s="130"/>
      <c r="Y101" s="131"/>
      <c r="Z101" s="133"/>
      <c r="AA101" s="134"/>
      <c r="AB101" s="133"/>
      <c r="AC101" s="138"/>
      <c r="AD101" s="139"/>
      <c r="AE101" s="133"/>
      <c r="AF101" s="130"/>
      <c r="AG101" s="136"/>
      <c r="AH101" s="140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24">
        <f t="shared" si="62"/>
        <v>44295</v>
      </c>
      <c r="B102" s="125">
        <f t="shared" ca="1" si="72"/>
        <v>1007.09607999</v>
      </c>
      <c r="C102" s="7">
        <f t="shared" si="63"/>
        <v>1000</v>
      </c>
      <c r="D102" s="102">
        <f t="shared" si="64"/>
        <v>44292</v>
      </c>
      <c r="E102" s="100">
        <f ca="1">IF(D102&lt;$B$1,VLOOKUP(D102,[1]DI!$A$4:$B$15000,2,FALSE),0)</f>
        <v>2.6499999999999999E-2</v>
      </c>
      <c r="F102" s="14">
        <f t="shared" ca="1" si="73"/>
        <v>1.00010379</v>
      </c>
      <c r="G102" s="14">
        <f ca="1">(TRUNC(PRODUCT($F$12:$F101),16))</f>
        <v>1.00709607649097</v>
      </c>
      <c r="H102" s="14">
        <f t="shared" si="74"/>
        <v>1</v>
      </c>
      <c r="I102" s="14">
        <f t="shared" ca="1" si="75"/>
        <v>1.0070960799999999</v>
      </c>
      <c r="J102" s="13">
        <f t="shared" si="65"/>
        <v>0</v>
      </c>
      <c r="K102" s="29">
        <f t="shared" si="66"/>
        <v>44162</v>
      </c>
      <c r="L102" s="2">
        <f t="shared" si="67"/>
        <v>90</v>
      </c>
      <c r="M102" s="17">
        <f t="shared" si="68"/>
        <v>90</v>
      </c>
      <c r="N102" s="12">
        <f t="shared" si="57"/>
        <v>1</v>
      </c>
      <c r="O102" s="12">
        <f t="shared" ca="1" si="58"/>
        <v>1.0070960799999999</v>
      </c>
      <c r="P102" s="17">
        <f t="shared" si="69"/>
        <v>0</v>
      </c>
      <c r="Q102" s="14">
        <f t="shared" ca="1" si="59"/>
        <v>7.0960799899999998</v>
      </c>
      <c r="R102" s="20">
        <f t="shared" si="60"/>
        <v>0</v>
      </c>
      <c r="S102" s="14">
        <f t="shared" si="61"/>
        <v>0</v>
      </c>
      <c r="T102" s="4" t="str">
        <f t="shared" si="70"/>
        <v>J=</v>
      </c>
      <c r="U102" s="29">
        <f t="shared" si="71"/>
        <v>44377</v>
      </c>
      <c r="V102" s="3"/>
      <c r="W102" s="4"/>
      <c r="X102" s="130"/>
      <c r="Y102" s="131"/>
      <c r="Z102" s="133"/>
      <c r="AA102" s="134"/>
      <c r="AB102" s="133"/>
      <c r="AC102" s="138"/>
      <c r="AD102" s="139"/>
      <c r="AE102" s="133"/>
      <c r="AF102" s="130"/>
      <c r="AG102" s="136"/>
      <c r="AH102" s="140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24">
        <f t="shared" si="62"/>
        <v>44298</v>
      </c>
      <c r="B103" s="125">
        <f t="shared" ca="1" si="72"/>
        <v>1007.2006</v>
      </c>
      <c r="C103" s="7">
        <f t="shared" si="63"/>
        <v>1000</v>
      </c>
      <c r="D103" s="102">
        <f t="shared" si="64"/>
        <v>44293</v>
      </c>
      <c r="E103" s="100">
        <f ca="1">IF(D103&lt;$B$1,VLOOKUP(D103,[1]DI!$A$4:$B$15000,2,FALSE),0)</f>
        <v>2.6499999999999999E-2</v>
      </c>
      <c r="F103" s="14">
        <f t="shared" ca="1" si="73"/>
        <v>1.00010379</v>
      </c>
      <c r="G103" s="14">
        <f ca="1">(TRUNC(PRODUCT($F$12:$F102),16))</f>
        <v>1.00720060299275</v>
      </c>
      <c r="H103" s="14">
        <f t="shared" si="74"/>
        <v>1</v>
      </c>
      <c r="I103" s="14">
        <f t="shared" ca="1" si="75"/>
        <v>1.0072006</v>
      </c>
      <c r="J103" s="13">
        <f t="shared" si="65"/>
        <v>0</v>
      </c>
      <c r="K103" s="29">
        <f t="shared" si="66"/>
        <v>44162</v>
      </c>
      <c r="L103" s="2">
        <f t="shared" si="67"/>
        <v>91</v>
      </c>
      <c r="M103" s="17">
        <f t="shared" si="68"/>
        <v>91</v>
      </c>
      <c r="N103" s="12">
        <f t="shared" si="57"/>
        <v>1</v>
      </c>
      <c r="O103" s="12">
        <f t="shared" ca="1" si="58"/>
        <v>1.0072006</v>
      </c>
      <c r="P103" s="17">
        <f t="shared" si="69"/>
        <v>0</v>
      </c>
      <c r="Q103" s="14">
        <f t="shared" ca="1" si="59"/>
        <v>7.2005999999999997</v>
      </c>
      <c r="R103" s="20">
        <f t="shared" si="60"/>
        <v>0</v>
      </c>
      <c r="S103" s="14">
        <f t="shared" si="61"/>
        <v>0</v>
      </c>
      <c r="T103" s="4" t="str">
        <f t="shared" si="70"/>
        <v>J=</v>
      </c>
      <c r="U103" s="29">
        <f t="shared" si="71"/>
        <v>44377</v>
      </c>
      <c r="V103" s="3"/>
      <c r="W103" s="4"/>
      <c r="X103" s="130"/>
      <c r="Y103" s="131"/>
      <c r="Z103" s="133"/>
      <c r="AA103" s="134"/>
      <c r="AB103" s="133"/>
      <c r="AC103" s="138"/>
      <c r="AD103" s="139"/>
      <c r="AE103" s="133"/>
      <c r="AF103" s="130"/>
      <c r="AG103" s="136"/>
      <c r="AH103" s="140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24">
        <f t="shared" si="62"/>
        <v>44299</v>
      </c>
      <c r="B104" s="125">
        <f t="shared" ca="1" si="72"/>
        <v>1007.30513999</v>
      </c>
      <c r="C104" s="7">
        <f t="shared" si="63"/>
        <v>1000</v>
      </c>
      <c r="D104" s="102">
        <f t="shared" si="64"/>
        <v>44294</v>
      </c>
      <c r="E104" s="100">
        <f ca="1">IF(D104&lt;$B$1,VLOOKUP(D104,[1]DI!$A$4:$B$15000,2,FALSE),0)</f>
        <v>2.6499999999999999E-2</v>
      </c>
      <c r="F104" s="14">
        <f t="shared" ca="1" si="73"/>
        <v>1.00010379</v>
      </c>
      <c r="G104" s="14">
        <f ca="1">(TRUNC(PRODUCT($F$12:$F103),16))</f>
        <v>1.00730514034333</v>
      </c>
      <c r="H104" s="14">
        <f t="shared" si="74"/>
        <v>1</v>
      </c>
      <c r="I104" s="14">
        <f t="shared" ca="1" si="75"/>
        <v>1.0073051399999999</v>
      </c>
      <c r="J104" s="13">
        <f t="shared" si="65"/>
        <v>0</v>
      </c>
      <c r="K104" s="29">
        <f t="shared" si="66"/>
        <v>44162</v>
      </c>
      <c r="L104" s="2">
        <f t="shared" si="67"/>
        <v>92</v>
      </c>
      <c r="M104" s="17">
        <f t="shared" si="68"/>
        <v>92</v>
      </c>
      <c r="N104" s="12">
        <f t="shared" si="57"/>
        <v>1</v>
      </c>
      <c r="O104" s="12">
        <f t="shared" ca="1" si="58"/>
        <v>1.0073051399999999</v>
      </c>
      <c r="P104" s="17">
        <f t="shared" si="69"/>
        <v>0</v>
      </c>
      <c r="Q104" s="14">
        <f t="shared" ca="1" si="59"/>
        <v>7.3051399899999998</v>
      </c>
      <c r="R104" s="20">
        <f t="shared" si="60"/>
        <v>0</v>
      </c>
      <c r="S104" s="14">
        <f t="shared" si="61"/>
        <v>0</v>
      </c>
      <c r="T104" s="4" t="str">
        <f t="shared" si="70"/>
        <v>J=</v>
      </c>
      <c r="U104" s="29">
        <f t="shared" si="71"/>
        <v>44377</v>
      </c>
      <c r="V104" s="3"/>
      <c r="W104" s="11"/>
      <c r="X104" s="130"/>
      <c r="Y104" s="131"/>
      <c r="Z104" s="133"/>
      <c r="AA104" s="134"/>
      <c r="AB104" s="133"/>
      <c r="AC104" s="138"/>
      <c r="AD104" s="139"/>
      <c r="AE104" s="133"/>
      <c r="AF104" s="130"/>
      <c r="AG104" s="136"/>
      <c r="AH104" s="140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24">
        <f t="shared" si="62"/>
        <v>44300</v>
      </c>
      <c r="B105" s="125">
        <f t="shared" ca="1" si="72"/>
        <v>1007.40969</v>
      </c>
      <c r="C105" s="7">
        <f t="shared" si="63"/>
        <v>1000</v>
      </c>
      <c r="D105" s="102">
        <f t="shared" si="64"/>
        <v>44295</v>
      </c>
      <c r="E105" s="100">
        <f ca="1">IF(D105&lt;$B$1,VLOOKUP(D105,[1]DI!$A$4:$B$15000,2,FALSE),0)</f>
        <v>2.6499999999999999E-2</v>
      </c>
      <c r="F105" s="14">
        <f t="shared" ca="1" si="73"/>
        <v>1.00010379</v>
      </c>
      <c r="G105" s="14">
        <f ca="1">(TRUNC(PRODUCT($F$12:$F104),16))</f>
        <v>1.0074096885438499</v>
      </c>
      <c r="H105" s="14">
        <f t="shared" si="74"/>
        <v>1</v>
      </c>
      <c r="I105" s="14">
        <f t="shared" ca="1" si="75"/>
        <v>1.00740969</v>
      </c>
      <c r="J105" s="13">
        <f t="shared" si="65"/>
        <v>0</v>
      </c>
      <c r="K105" s="29">
        <f t="shared" si="66"/>
        <v>44162</v>
      </c>
      <c r="L105" s="2">
        <f t="shared" si="67"/>
        <v>93</v>
      </c>
      <c r="M105" s="17">
        <f t="shared" si="68"/>
        <v>93</v>
      </c>
      <c r="N105" s="12">
        <f t="shared" si="57"/>
        <v>1</v>
      </c>
      <c r="O105" s="12">
        <f t="shared" ca="1" si="58"/>
        <v>1.00740969</v>
      </c>
      <c r="P105" s="17">
        <f t="shared" si="69"/>
        <v>0</v>
      </c>
      <c r="Q105" s="14">
        <f t="shared" ca="1" si="59"/>
        <v>7.4096900000000003</v>
      </c>
      <c r="R105" s="20">
        <f t="shared" si="60"/>
        <v>0</v>
      </c>
      <c r="S105" s="14">
        <f t="shared" si="61"/>
        <v>0</v>
      </c>
      <c r="T105" s="4" t="str">
        <f t="shared" si="70"/>
        <v>J=</v>
      </c>
      <c r="U105" s="29">
        <f t="shared" si="71"/>
        <v>44377</v>
      </c>
      <c r="V105" s="3"/>
      <c r="W105" s="4"/>
      <c r="X105" s="130"/>
      <c r="Y105" s="131"/>
      <c r="Z105" s="133"/>
      <c r="AA105" s="134"/>
      <c r="AB105" s="133"/>
      <c r="AC105" s="138"/>
      <c r="AD105" s="139"/>
      <c r="AE105" s="133"/>
      <c r="AF105" s="130"/>
      <c r="AG105" s="136"/>
      <c r="AH105" s="140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24">
        <f t="shared" si="62"/>
        <v>44301</v>
      </c>
      <c r="B106" s="125">
        <f t="shared" ca="1" si="72"/>
        <v>1007.5142499999999</v>
      </c>
      <c r="C106" s="7">
        <f t="shared" si="63"/>
        <v>1000</v>
      </c>
      <c r="D106" s="102">
        <f t="shared" si="64"/>
        <v>44298</v>
      </c>
      <c r="E106" s="100">
        <f ca="1">IF(D106&lt;$B$1,VLOOKUP(D106,[1]DI!$A$4:$B$15000,2,FALSE),0)</f>
        <v>2.6499999999999999E-2</v>
      </c>
      <c r="F106" s="14">
        <f t="shared" ca="1" si="73"/>
        <v>1.00010379</v>
      </c>
      <c r="G106" s="14">
        <f ca="1">(TRUNC(PRODUCT($F$12:$F105),16))</f>
        <v>1.00751424759542</v>
      </c>
      <c r="H106" s="14">
        <f t="shared" si="74"/>
        <v>1</v>
      </c>
      <c r="I106" s="14">
        <f t="shared" ca="1" si="75"/>
        <v>1.0075142500000001</v>
      </c>
      <c r="J106" s="13">
        <f t="shared" si="65"/>
        <v>0</v>
      </c>
      <c r="K106" s="29">
        <f t="shared" si="66"/>
        <v>44162</v>
      </c>
      <c r="L106" s="2">
        <f t="shared" si="67"/>
        <v>94</v>
      </c>
      <c r="M106" s="17">
        <f t="shared" si="68"/>
        <v>94</v>
      </c>
      <c r="N106" s="12">
        <f t="shared" si="57"/>
        <v>1</v>
      </c>
      <c r="O106" s="12">
        <f t="shared" ca="1" si="58"/>
        <v>1.0075142500000001</v>
      </c>
      <c r="P106" s="17">
        <f t="shared" si="69"/>
        <v>0</v>
      </c>
      <c r="Q106" s="14">
        <f t="shared" ca="1" si="59"/>
        <v>7.5142499999999997</v>
      </c>
      <c r="R106" s="20">
        <f t="shared" si="60"/>
        <v>0</v>
      </c>
      <c r="S106" s="14">
        <f t="shared" si="61"/>
        <v>0</v>
      </c>
      <c r="T106" s="4" t="str">
        <f t="shared" si="70"/>
        <v>J=</v>
      </c>
      <c r="U106" s="29">
        <f t="shared" si="71"/>
        <v>44377</v>
      </c>
      <c r="V106" s="3"/>
      <c r="W106" s="4"/>
      <c r="X106" s="130"/>
      <c r="Y106" s="131"/>
      <c r="Z106" s="133"/>
      <c r="AA106" s="134"/>
      <c r="AB106" s="133"/>
      <c r="AC106" s="138"/>
      <c r="AD106" s="139"/>
      <c r="AE106" s="133"/>
      <c r="AF106" s="130"/>
      <c r="AG106" s="136"/>
      <c r="AH106" s="140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24">
        <f t="shared" si="62"/>
        <v>44302</v>
      </c>
      <c r="B107" s="125">
        <f t="shared" ca="1" si="72"/>
        <v>1007.61882</v>
      </c>
      <c r="C107" s="7">
        <f t="shared" si="63"/>
        <v>1000</v>
      </c>
      <c r="D107" s="102">
        <f t="shared" si="64"/>
        <v>44299</v>
      </c>
      <c r="E107" s="100">
        <f ca="1">IF(D107&lt;$B$1,VLOOKUP(D107,[1]DI!$A$4:$B$15000,2,FALSE),0)</f>
        <v>2.6499999999999999E-2</v>
      </c>
      <c r="F107" s="14">
        <f t="shared" ca="1" si="73"/>
        <v>1.00010379</v>
      </c>
      <c r="G107" s="14">
        <f ca="1">(TRUNC(PRODUCT($F$12:$F106),16))</f>
        <v>1.00761881749918</v>
      </c>
      <c r="H107" s="14">
        <f t="shared" si="74"/>
        <v>1</v>
      </c>
      <c r="I107" s="14">
        <f t="shared" ca="1" si="75"/>
        <v>1.00761882</v>
      </c>
      <c r="J107" s="13">
        <f t="shared" si="65"/>
        <v>0</v>
      </c>
      <c r="K107" s="29">
        <f t="shared" si="66"/>
        <v>44162</v>
      </c>
      <c r="L107" s="2">
        <f t="shared" si="67"/>
        <v>95</v>
      </c>
      <c r="M107" s="17">
        <f t="shared" si="68"/>
        <v>95</v>
      </c>
      <c r="N107" s="12">
        <f t="shared" si="57"/>
        <v>1</v>
      </c>
      <c r="O107" s="12">
        <f t="shared" ca="1" si="58"/>
        <v>1.00761882</v>
      </c>
      <c r="P107" s="17">
        <f t="shared" si="69"/>
        <v>0</v>
      </c>
      <c r="Q107" s="14">
        <f t="shared" ca="1" si="59"/>
        <v>7.6188200000000004</v>
      </c>
      <c r="R107" s="20">
        <f t="shared" si="60"/>
        <v>0</v>
      </c>
      <c r="S107" s="14">
        <f t="shared" si="61"/>
        <v>0</v>
      </c>
      <c r="T107" s="4" t="str">
        <f t="shared" si="70"/>
        <v>J=</v>
      </c>
      <c r="U107" s="29">
        <f t="shared" si="71"/>
        <v>44377</v>
      </c>
      <c r="V107" s="3"/>
      <c r="W107" s="4"/>
      <c r="X107" s="130"/>
      <c r="Y107" s="131"/>
      <c r="Z107" s="133"/>
      <c r="AA107" s="134"/>
      <c r="AB107" s="133"/>
      <c r="AC107" s="138"/>
      <c r="AD107" s="139"/>
      <c r="AE107" s="133"/>
      <c r="AF107" s="130"/>
      <c r="AG107" s="136"/>
      <c r="AH107" s="140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24">
        <f t="shared" si="62"/>
        <v>44305</v>
      </c>
      <c r="B108" s="125">
        <f t="shared" ca="1" si="72"/>
        <v>1007.72339999</v>
      </c>
      <c r="C108" s="7">
        <f t="shared" si="63"/>
        <v>1000</v>
      </c>
      <c r="D108" s="102">
        <f t="shared" si="64"/>
        <v>44300</v>
      </c>
      <c r="E108" s="100">
        <f ca="1">IF(D108&lt;$B$1,VLOOKUP(D108,[1]DI!$A$4:$B$15000,2,FALSE),0)</f>
        <v>2.6499999999999999E-2</v>
      </c>
      <c r="F108" s="14">
        <f t="shared" ca="1" si="73"/>
        <v>1.00010379</v>
      </c>
      <c r="G108" s="14">
        <f ca="1">(TRUNC(PRODUCT($F$12:$F107),16))</f>
        <v>1.0077233982562499</v>
      </c>
      <c r="H108" s="14">
        <f t="shared" si="74"/>
        <v>1</v>
      </c>
      <c r="I108" s="14">
        <f t="shared" ca="1" si="75"/>
        <v>1.0077233999999999</v>
      </c>
      <c r="J108" s="13">
        <f t="shared" si="65"/>
        <v>0</v>
      </c>
      <c r="K108" s="29">
        <f t="shared" si="66"/>
        <v>44162</v>
      </c>
      <c r="L108" s="2">
        <f t="shared" si="67"/>
        <v>96</v>
      </c>
      <c r="M108" s="17">
        <f t="shared" si="68"/>
        <v>96</v>
      </c>
      <c r="N108" s="12">
        <f t="shared" si="57"/>
        <v>1</v>
      </c>
      <c r="O108" s="12">
        <f t="shared" ca="1" si="58"/>
        <v>1.0077233999999999</v>
      </c>
      <c r="P108" s="17">
        <f t="shared" si="69"/>
        <v>0</v>
      </c>
      <c r="Q108" s="14">
        <f t="shared" ca="1" si="59"/>
        <v>7.7233999899999999</v>
      </c>
      <c r="R108" s="20">
        <f t="shared" si="60"/>
        <v>0</v>
      </c>
      <c r="S108" s="14">
        <f t="shared" si="61"/>
        <v>0</v>
      </c>
      <c r="T108" s="4" t="str">
        <f t="shared" si="70"/>
        <v>J=</v>
      </c>
      <c r="U108" s="29">
        <f t="shared" si="71"/>
        <v>44377</v>
      </c>
      <c r="V108" s="3"/>
      <c r="W108" s="4"/>
      <c r="X108" s="130"/>
      <c r="Y108" s="131"/>
      <c r="Z108" s="133"/>
      <c r="AA108" s="134"/>
      <c r="AB108" s="133"/>
      <c r="AC108" s="138"/>
      <c r="AD108" s="139"/>
      <c r="AE108" s="133"/>
      <c r="AF108" s="130"/>
      <c r="AG108" s="136"/>
      <c r="AH108" s="140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24">
        <f t="shared" si="62"/>
        <v>44306</v>
      </c>
      <c r="B109" s="125">
        <f t="shared" ca="1" si="72"/>
        <v>1007.82799</v>
      </c>
      <c r="C109" s="7">
        <f t="shared" si="63"/>
        <v>1000</v>
      </c>
      <c r="D109" s="102">
        <f t="shared" si="64"/>
        <v>44301</v>
      </c>
      <c r="E109" s="100">
        <f ca="1">IF(D109&lt;$B$1,VLOOKUP(D109,[1]DI!$A$4:$B$15000,2,FALSE),0)</f>
        <v>2.6499999999999999E-2</v>
      </c>
      <c r="F109" s="14">
        <f t="shared" ca="1" si="73"/>
        <v>1.00010379</v>
      </c>
      <c r="G109" s="14">
        <f ca="1">(TRUNC(PRODUCT($F$12:$F108),16))</f>
        <v>1.00782798986776</v>
      </c>
      <c r="H109" s="14">
        <f t="shared" si="74"/>
        <v>1</v>
      </c>
      <c r="I109" s="14">
        <f t="shared" ca="1" si="75"/>
        <v>1.00782799</v>
      </c>
      <c r="J109" s="13">
        <f t="shared" si="65"/>
        <v>0</v>
      </c>
      <c r="K109" s="29">
        <f t="shared" si="66"/>
        <v>44162</v>
      </c>
      <c r="L109" s="2">
        <f t="shared" si="67"/>
        <v>97</v>
      </c>
      <c r="M109" s="17">
        <f t="shared" si="68"/>
        <v>97</v>
      </c>
      <c r="N109" s="12">
        <f t="shared" si="57"/>
        <v>1</v>
      </c>
      <c r="O109" s="12">
        <f t="shared" ca="1" si="58"/>
        <v>1.00782799</v>
      </c>
      <c r="P109" s="17">
        <f t="shared" si="69"/>
        <v>0</v>
      </c>
      <c r="Q109" s="14">
        <f t="shared" ca="1" si="59"/>
        <v>7.8279899999999998</v>
      </c>
      <c r="R109" s="20">
        <f t="shared" si="60"/>
        <v>0</v>
      </c>
      <c r="S109" s="14">
        <f t="shared" si="61"/>
        <v>0</v>
      </c>
      <c r="T109" s="4" t="str">
        <f t="shared" si="70"/>
        <v>J=</v>
      </c>
      <c r="U109" s="29">
        <f t="shared" si="71"/>
        <v>44377</v>
      </c>
      <c r="V109" s="3"/>
      <c r="W109" s="4"/>
      <c r="X109" s="130"/>
      <c r="Y109" s="131"/>
      <c r="Z109" s="133"/>
      <c r="AA109" s="134"/>
      <c r="AB109" s="133"/>
      <c r="AC109" s="138"/>
      <c r="AD109" s="139"/>
      <c r="AE109" s="133"/>
      <c r="AF109" s="130"/>
      <c r="AG109" s="136"/>
      <c r="AH109" s="140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24">
        <f t="shared" si="62"/>
        <v>44308</v>
      </c>
      <c r="B110" s="125">
        <f t="shared" ca="1" si="72"/>
        <v>1007.93259</v>
      </c>
      <c r="C110" s="7">
        <f t="shared" si="63"/>
        <v>1000</v>
      </c>
      <c r="D110" s="102">
        <f t="shared" si="64"/>
        <v>44302</v>
      </c>
      <c r="E110" s="100">
        <f ca="1">IF(D110&lt;$B$1,VLOOKUP(D110,[1]DI!$A$4:$B$15000,2,FALSE),0)</f>
        <v>2.6499999999999999E-2</v>
      </c>
      <c r="F110" s="14">
        <f t="shared" ca="1" si="73"/>
        <v>1.00010379</v>
      </c>
      <c r="G110" s="14">
        <f ca="1">(TRUNC(PRODUCT($F$12:$F109),16))</f>
        <v>1.0079325923348199</v>
      </c>
      <c r="H110" s="14">
        <f t="shared" si="74"/>
        <v>1</v>
      </c>
      <c r="I110" s="14">
        <f t="shared" ca="1" si="75"/>
        <v>1.00793259</v>
      </c>
      <c r="J110" s="13">
        <f t="shared" si="65"/>
        <v>0</v>
      </c>
      <c r="K110" s="29">
        <f t="shared" si="66"/>
        <v>44162</v>
      </c>
      <c r="L110" s="2">
        <f t="shared" si="67"/>
        <v>98</v>
      </c>
      <c r="M110" s="17">
        <f t="shared" si="68"/>
        <v>98</v>
      </c>
      <c r="N110" s="12">
        <f t="shared" si="57"/>
        <v>1</v>
      </c>
      <c r="O110" s="12">
        <f t="shared" ca="1" si="58"/>
        <v>1.00793259</v>
      </c>
      <c r="P110" s="17">
        <f t="shared" si="69"/>
        <v>0</v>
      </c>
      <c r="Q110" s="14">
        <f t="shared" ca="1" si="59"/>
        <v>7.9325900000000003</v>
      </c>
      <c r="R110" s="20">
        <f t="shared" si="60"/>
        <v>0</v>
      </c>
      <c r="S110" s="14">
        <f t="shared" si="61"/>
        <v>0</v>
      </c>
      <c r="T110" s="4" t="str">
        <f t="shared" si="70"/>
        <v>J=</v>
      </c>
      <c r="U110" s="29">
        <f t="shared" si="71"/>
        <v>44377</v>
      </c>
      <c r="V110" s="3"/>
      <c r="W110" s="4"/>
      <c r="X110" s="130"/>
      <c r="Y110" s="131"/>
      <c r="Z110" s="133"/>
      <c r="AA110" s="134"/>
      <c r="AB110" s="133"/>
      <c r="AC110" s="138"/>
      <c r="AD110" s="139"/>
      <c r="AE110" s="133"/>
      <c r="AF110" s="130"/>
      <c r="AG110" s="136"/>
      <c r="AH110" s="140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24">
        <f t="shared" si="62"/>
        <v>44309</v>
      </c>
      <c r="B111" s="125">
        <f t="shared" ca="1" si="72"/>
        <v>1008.03720999</v>
      </c>
      <c r="C111" s="7">
        <f t="shared" si="63"/>
        <v>1000</v>
      </c>
      <c r="D111" s="102">
        <f t="shared" si="64"/>
        <v>44305</v>
      </c>
      <c r="E111" s="100">
        <f ca="1">IF(D111&lt;$B$1,VLOOKUP(D111,[1]DI!$A$4:$B$15000,2,FALSE),0)</f>
        <v>2.6499999999999999E-2</v>
      </c>
      <c r="F111" s="14">
        <f t="shared" ca="1" si="73"/>
        <v>1.00010379</v>
      </c>
      <c r="G111" s="14">
        <f ca="1">(TRUNC(PRODUCT($F$12:$F110),16))</f>
        <v>1.00803720565858</v>
      </c>
      <c r="H111" s="14">
        <f t="shared" si="74"/>
        <v>1</v>
      </c>
      <c r="I111" s="14">
        <f t="shared" ca="1" si="75"/>
        <v>1.0080372099999999</v>
      </c>
      <c r="J111" s="13">
        <f t="shared" si="65"/>
        <v>0</v>
      </c>
      <c r="K111" s="29">
        <f t="shared" si="66"/>
        <v>44162</v>
      </c>
      <c r="L111" s="2">
        <f t="shared" si="67"/>
        <v>99</v>
      </c>
      <c r="M111" s="17">
        <f t="shared" si="68"/>
        <v>99</v>
      </c>
      <c r="N111" s="12">
        <f t="shared" si="57"/>
        <v>1</v>
      </c>
      <c r="O111" s="12">
        <f t="shared" ca="1" si="58"/>
        <v>1.0080372099999999</v>
      </c>
      <c r="P111" s="17">
        <f t="shared" si="69"/>
        <v>0</v>
      </c>
      <c r="Q111" s="14">
        <f t="shared" ca="1" si="59"/>
        <v>8.0372099899999991</v>
      </c>
      <c r="R111" s="20">
        <f t="shared" si="60"/>
        <v>0</v>
      </c>
      <c r="S111" s="14">
        <f t="shared" si="61"/>
        <v>0</v>
      </c>
      <c r="T111" s="4" t="str">
        <f t="shared" si="70"/>
        <v>J=</v>
      </c>
      <c r="U111" s="29">
        <f t="shared" si="71"/>
        <v>44377</v>
      </c>
      <c r="V111" s="3"/>
      <c r="W111" s="4"/>
      <c r="X111" s="130"/>
      <c r="Y111" s="131"/>
      <c r="Z111" s="133"/>
      <c r="AA111" s="134"/>
      <c r="AB111" s="133"/>
      <c r="AC111" s="138"/>
      <c r="AD111" s="139"/>
      <c r="AE111" s="133"/>
      <c r="AF111" s="130"/>
      <c r="AG111" s="136"/>
      <c r="AH111" s="140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24">
        <f t="shared" si="62"/>
        <v>44312</v>
      </c>
      <c r="B112" s="125">
        <f t="shared" ca="1" si="72"/>
        <v>1008.14183</v>
      </c>
      <c r="C112" s="7">
        <f t="shared" si="63"/>
        <v>1000</v>
      </c>
      <c r="D112" s="102">
        <f t="shared" si="64"/>
        <v>44306</v>
      </c>
      <c r="E112" s="100">
        <f ca="1">IF(D112&lt;$B$1,VLOOKUP(D112,[1]DI!$A$4:$B$15000,2,FALSE),0)</f>
        <v>2.6499999999999999E-2</v>
      </c>
      <c r="F112" s="14">
        <f t="shared" ca="1" si="73"/>
        <v>1.00010379</v>
      </c>
      <c r="G112" s="14">
        <f ca="1">(TRUNC(PRODUCT($F$12:$F111),16))</f>
        <v>1.0081418298401601</v>
      </c>
      <c r="H112" s="14">
        <f t="shared" si="74"/>
        <v>1</v>
      </c>
      <c r="I112" s="14">
        <f t="shared" ca="1" si="75"/>
        <v>1.00814183</v>
      </c>
      <c r="J112" s="13">
        <f t="shared" si="65"/>
        <v>0</v>
      </c>
      <c r="K112" s="29">
        <f t="shared" si="66"/>
        <v>44162</v>
      </c>
      <c r="L112" s="2">
        <f t="shared" si="67"/>
        <v>100</v>
      </c>
      <c r="M112" s="17">
        <f t="shared" si="68"/>
        <v>100</v>
      </c>
      <c r="N112" s="12">
        <f t="shared" si="57"/>
        <v>1</v>
      </c>
      <c r="O112" s="12">
        <f t="shared" ca="1" si="58"/>
        <v>1.00814183</v>
      </c>
      <c r="P112" s="17">
        <f t="shared" si="69"/>
        <v>0</v>
      </c>
      <c r="Q112" s="14">
        <f t="shared" ca="1" si="59"/>
        <v>8.1418300000000006</v>
      </c>
      <c r="R112" s="20">
        <f t="shared" si="60"/>
        <v>0</v>
      </c>
      <c r="S112" s="14">
        <f t="shared" si="61"/>
        <v>0</v>
      </c>
      <c r="T112" s="4" t="str">
        <f t="shared" si="70"/>
        <v>J=</v>
      </c>
      <c r="U112" s="29">
        <f t="shared" si="71"/>
        <v>44377</v>
      </c>
      <c r="V112" s="3"/>
      <c r="W112" s="4"/>
      <c r="X112" s="130"/>
      <c r="Y112" s="131"/>
      <c r="Z112" s="133"/>
      <c r="AA112" s="134"/>
      <c r="AB112" s="133"/>
      <c r="AC112" s="138"/>
      <c r="AD112" s="139"/>
      <c r="AE112" s="133"/>
      <c r="AF112" s="130"/>
      <c r="AG112" s="136"/>
      <c r="AH112" s="140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24">
        <f t="shared" si="62"/>
        <v>44313</v>
      </c>
      <c r="B113" s="125">
        <f t="shared" ca="1" si="72"/>
        <v>1008.24646</v>
      </c>
      <c r="C113" s="7">
        <f t="shared" si="63"/>
        <v>1000</v>
      </c>
      <c r="D113" s="102">
        <f t="shared" si="64"/>
        <v>44308</v>
      </c>
      <c r="E113" s="100">
        <f ca="1">IF(D113&lt;$B$1,VLOOKUP(D113,[1]DI!$A$4:$B$15000,2,FALSE),0)</f>
        <v>2.6499999999999999E-2</v>
      </c>
      <c r="F113" s="14">
        <f t="shared" ca="1" si="73"/>
        <v>1.00010379</v>
      </c>
      <c r="G113" s="14">
        <f ca="1">(TRUNC(PRODUCT($F$12:$F112),16))</f>
        <v>1.0082464648806799</v>
      </c>
      <c r="H113" s="14">
        <f t="shared" si="74"/>
        <v>1</v>
      </c>
      <c r="I113" s="14">
        <f t="shared" ca="1" si="75"/>
        <v>1.0082464600000001</v>
      </c>
      <c r="J113" s="13">
        <f t="shared" si="65"/>
        <v>0</v>
      </c>
      <c r="K113" s="29">
        <f t="shared" si="66"/>
        <v>44162</v>
      </c>
      <c r="L113" s="2">
        <f t="shared" si="67"/>
        <v>101</v>
      </c>
      <c r="M113" s="17">
        <f t="shared" si="68"/>
        <v>101</v>
      </c>
      <c r="N113" s="12">
        <f t="shared" si="57"/>
        <v>1</v>
      </c>
      <c r="O113" s="12">
        <f t="shared" ca="1" si="58"/>
        <v>1.0082464600000001</v>
      </c>
      <c r="P113" s="17">
        <f t="shared" si="69"/>
        <v>0</v>
      </c>
      <c r="Q113" s="14">
        <f t="shared" ca="1" si="59"/>
        <v>8.2464600000000008</v>
      </c>
      <c r="R113" s="20">
        <f t="shared" si="60"/>
        <v>0</v>
      </c>
      <c r="S113" s="14">
        <f t="shared" si="61"/>
        <v>0</v>
      </c>
      <c r="T113" s="4" t="str">
        <f t="shared" si="70"/>
        <v>J=</v>
      </c>
      <c r="U113" s="29">
        <f t="shared" si="71"/>
        <v>44377</v>
      </c>
      <c r="V113" s="3"/>
      <c r="W113" s="4"/>
      <c r="X113" s="130"/>
      <c r="Y113" s="131"/>
      <c r="Z113" s="133"/>
      <c r="AA113" s="134"/>
      <c r="AB113" s="133"/>
      <c r="AC113" s="138"/>
      <c r="AD113" s="139"/>
      <c r="AE113" s="133"/>
      <c r="AF113" s="130"/>
      <c r="AG113" s="136"/>
      <c r="AH113" s="140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24">
        <f t="shared" si="62"/>
        <v>44314</v>
      </c>
      <c r="B114" s="125">
        <f t="shared" ca="1" si="72"/>
        <v>1008.3511099900001</v>
      </c>
      <c r="C114" s="7">
        <f t="shared" si="63"/>
        <v>1000</v>
      </c>
      <c r="D114" s="102">
        <f t="shared" si="64"/>
        <v>44309</v>
      </c>
      <c r="E114" s="100">
        <f ca="1">IF(D114&lt;$B$1,VLOOKUP(D114,[1]DI!$A$4:$B$15000,2,FALSE),0)</f>
        <v>2.6499999999999999E-2</v>
      </c>
      <c r="F114" s="14">
        <f t="shared" ca="1" si="73"/>
        <v>1.00010379</v>
      </c>
      <c r="G114" s="14">
        <f ca="1">(TRUNC(PRODUCT($F$12:$F113),16))</f>
        <v>1.0083511107812699</v>
      </c>
      <c r="H114" s="14">
        <f t="shared" si="74"/>
        <v>1</v>
      </c>
      <c r="I114" s="14">
        <f t="shared" ca="1" si="75"/>
        <v>1.00835111</v>
      </c>
      <c r="J114" s="13">
        <f t="shared" si="65"/>
        <v>0</v>
      </c>
      <c r="K114" s="29">
        <f t="shared" si="66"/>
        <v>44162</v>
      </c>
      <c r="L114" s="2">
        <f t="shared" si="67"/>
        <v>102</v>
      </c>
      <c r="M114" s="17">
        <f t="shared" si="68"/>
        <v>102</v>
      </c>
      <c r="N114" s="12">
        <f t="shared" si="57"/>
        <v>1</v>
      </c>
      <c r="O114" s="12">
        <f t="shared" ca="1" si="58"/>
        <v>1.00835111</v>
      </c>
      <c r="P114" s="17">
        <f t="shared" si="69"/>
        <v>0</v>
      </c>
      <c r="Q114" s="14">
        <f t="shared" ca="1" si="59"/>
        <v>8.3511099899999994</v>
      </c>
      <c r="R114" s="20">
        <f t="shared" si="60"/>
        <v>0</v>
      </c>
      <c r="S114" s="14">
        <f t="shared" si="61"/>
        <v>0</v>
      </c>
      <c r="T114" s="4" t="str">
        <f t="shared" si="70"/>
        <v>J=</v>
      </c>
      <c r="U114" s="29">
        <f t="shared" si="71"/>
        <v>44377</v>
      </c>
      <c r="V114" s="3"/>
      <c r="W114" s="4"/>
      <c r="X114" s="130"/>
      <c r="Y114" s="131"/>
      <c r="Z114" s="133"/>
      <c r="AA114" s="134"/>
      <c r="AB114" s="133"/>
      <c r="AC114" s="138"/>
      <c r="AD114" s="139"/>
      <c r="AE114" s="133"/>
      <c r="AF114" s="130"/>
      <c r="AG114" s="136"/>
      <c r="AH114" s="140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24">
        <f t="shared" si="62"/>
        <v>44315</v>
      </c>
      <c r="B115" s="125">
        <f t="shared" ca="1" si="72"/>
        <v>1008.45577</v>
      </c>
      <c r="C115" s="7">
        <f t="shared" si="63"/>
        <v>1000</v>
      </c>
      <c r="D115" s="102">
        <f t="shared" si="64"/>
        <v>44312</v>
      </c>
      <c r="E115" s="100">
        <f ca="1">IF(D115&lt;$B$1,VLOOKUP(D115,[1]DI!$A$4:$B$15000,2,FALSE),0)</f>
        <v>2.6499999999999999E-2</v>
      </c>
      <c r="F115" s="14">
        <f t="shared" ca="1" si="73"/>
        <v>1.00010379</v>
      </c>
      <c r="G115" s="14">
        <f ca="1">(TRUNC(PRODUCT($F$12:$F114),16))</f>
        <v>1.0084557675430501</v>
      </c>
      <c r="H115" s="14">
        <f t="shared" si="74"/>
        <v>1</v>
      </c>
      <c r="I115" s="14">
        <f t="shared" ca="1" si="75"/>
        <v>1.0084557700000001</v>
      </c>
      <c r="J115" s="13">
        <f t="shared" si="65"/>
        <v>0</v>
      </c>
      <c r="K115" s="29">
        <f t="shared" si="66"/>
        <v>44162</v>
      </c>
      <c r="L115" s="2">
        <f t="shared" si="67"/>
        <v>103</v>
      </c>
      <c r="M115" s="17">
        <f t="shared" si="68"/>
        <v>103</v>
      </c>
      <c r="N115" s="12">
        <f t="shared" si="57"/>
        <v>1</v>
      </c>
      <c r="O115" s="12">
        <f t="shared" ca="1" si="58"/>
        <v>1.0084557700000001</v>
      </c>
      <c r="P115" s="17">
        <f t="shared" si="69"/>
        <v>0</v>
      </c>
      <c r="Q115" s="14">
        <f t="shared" ca="1" si="59"/>
        <v>8.4557699999999993</v>
      </c>
      <c r="R115" s="20">
        <f t="shared" si="60"/>
        <v>0</v>
      </c>
      <c r="S115" s="14">
        <f t="shared" si="61"/>
        <v>0</v>
      </c>
      <c r="T115" s="4" t="str">
        <f t="shared" si="70"/>
        <v>J=</v>
      </c>
      <c r="U115" s="29">
        <f t="shared" si="71"/>
        <v>44377</v>
      </c>
      <c r="V115" s="3"/>
      <c r="W115" s="4"/>
      <c r="X115" s="130"/>
      <c r="Y115" s="131"/>
      <c r="Z115" s="133"/>
      <c r="AA115" s="134"/>
      <c r="AB115" s="133"/>
      <c r="AC115" s="138"/>
      <c r="AD115" s="139"/>
      <c r="AE115" s="133"/>
      <c r="AF115" s="130"/>
      <c r="AG115" s="136"/>
      <c r="AH115" s="140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24">
        <f t="shared" si="62"/>
        <v>44316</v>
      </c>
      <c r="B116" s="125">
        <f t="shared" ca="1" si="72"/>
        <v>1008.56043999</v>
      </c>
      <c r="C116" s="7">
        <f t="shared" si="63"/>
        <v>1000</v>
      </c>
      <c r="D116" s="102">
        <f t="shared" si="64"/>
        <v>44313</v>
      </c>
      <c r="E116" s="100">
        <f ca="1">IF(D116&lt;$B$1,VLOOKUP(D116,[1]DI!$A$4:$B$15000,2,FALSE),0)</f>
        <v>2.6499999999999999E-2</v>
      </c>
      <c r="F116" s="14">
        <f t="shared" ca="1" si="73"/>
        <v>1.00010379</v>
      </c>
      <c r="G116" s="14">
        <f ca="1">(TRUNC(PRODUCT($F$12:$F115),16))</f>
        <v>1.00856043516717</v>
      </c>
      <c r="H116" s="14">
        <f t="shared" si="74"/>
        <v>1</v>
      </c>
      <c r="I116" s="14">
        <f t="shared" ca="1" si="75"/>
        <v>1.0085604399999999</v>
      </c>
      <c r="J116" s="13">
        <f t="shared" si="65"/>
        <v>0</v>
      </c>
      <c r="K116" s="29">
        <f t="shared" si="66"/>
        <v>44162</v>
      </c>
      <c r="L116" s="2">
        <f t="shared" si="67"/>
        <v>104</v>
      </c>
      <c r="M116" s="17">
        <f t="shared" si="68"/>
        <v>104</v>
      </c>
      <c r="N116" s="12">
        <f t="shared" si="57"/>
        <v>1</v>
      </c>
      <c r="O116" s="12">
        <f t="shared" ca="1" si="58"/>
        <v>1.0085604399999999</v>
      </c>
      <c r="P116" s="17">
        <f t="shared" si="69"/>
        <v>0</v>
      </c>
      <c r="Q116" s="14">
        <f t="shared" ca="1" si="59"/>
        <v>8.5604399900000008</v>
      </c>
      <c r="R116" s="20">
        <f t="shared" si="60"/>
        <v>0</v>
      </c>
      <c r="S116" s="14">
        <f t="shared" si="61"/>
        <v>0</v>
      </c>
      <c r="T116" s="4" t="str">
        <f t="shared" si="70"/>
        <v>J=</v>
      </c>
      <c r="U116" s="29">
        <f t="shared" si="71"/>
        <v>44377</v>
      </c>
      <c r="V116" s="3"/>
      <c r="W116" s="4"/>
      <c r="X116" s="130"/>
      <c r="Y116" s="131"/>
      <c r="Z116" s="133"/>
      <c r="AA116" s="134"/>
      <c r="AB116" s="133"/>
      <c r="AC116" s="138"/>
      <c r="AD116" s="139"/>
      <c r="AE116" s="133"/>
      <c r="AF116" s="130"/>
      <c r="AG116" s="136"/>
      <c r="AH116" s="140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24">
        <f t="shared" si="62"/>
        <v>44319</v>
      </c>
      <c r="B117" s="125">
        <f t="shared" ca="1" si="72"/>
        <v>1008.66510999</v>
      </c>
      <c r="C117" s="7">
        <f t="shared" si="63"/>
        <v>1000</v>
      </c>
      <c r="D117" s="102">
        <f t="shared" si="64"/>
        <v>44314</v>
      </c>
      <c r="E117" s="100">
        <f ca="1">IF(D117&lt;$B$1,VLOOKUP(D117,[1]DI!$A$4:$B$15000,2,FALSE),0)</f>
        <v>2.6499999999999999E-2</v>
      </c>
      <c r="F117" s="14">
        <f t="shared" ca="1" si="73"/>
        <v>1.00010379</v>
      </c>
      <c r="G117" s="14">
        <f ca="1">(TRUNC(PRODUCT($F$12:$F116),16))</f>
        <v>1.00866511365473</v>
      </c>
      <c r="H117" s="14">
        <f t="shared" si="74"/>
        <v>1</v>
      </c>
      <c r="I117" s="14">
        <f t="shared" ca="1" si="75"/>
        <v>1.0086651099999999</v>
      </c>
      <c r="J117" s="13">
        <f t="shared" si="65"/>
        <v>0</v>
      </c>
      <c r="K117" s="29">
        <f t="shared" si="66"/>
        <v>44162</v>
      </c>
      <c r="L117" s="2">
        <f t="shared" si="67"/>
        <v>105</v>
      </c>
      <c r="M117" s="17">
        <f t="shared" si="68"/>
        <v>105</v>
      </c>
      <c r="N117" s="12">
        <f t="shared" si="57"/>
        <v>1</v>
      </c>
      <c r="O117" s="12">
        <f t="shared" ca="1" si="58"/>
        <v>1.0086651099999999</v>
      </c>
      <c r="P117" s="17">
        <f t="shared" si="69"/>
        <v>0</v>
      </c>
      <c r="Q117" s="14">
        <f t="shared" ca="1" si="59"/>
        <v>8.6651099899999995</v>
      </c>
      <c r="R117" s="20">
        <f t="shared" si="60"/>
        <v>0</v>
      </c>
      <c r="S117" s="14">
        <f t="shared" si="61"/>
        <v>0</v>
      </c>
      <c r="T117" s="4" t="str">
        <f t="shared" si="70"/>
        <v>J=</v>
      </c>
      <c r="U117" s="29">
        <f t="shared" si="71"/>
        <v>44377</v>
      </c>
      <c r="V117" s="3"/>
      <c r="W117" s="4"/>
      <c r="X117" s="130"/>
      <c r="Y117" s="131"/>
      <c r="Z117" s="133"/>
      <c r="AA117" s="134"/>
      <c r="AB117" s="133"/>
      <c r="AC117" s="138"/>
      <c r="AD117" s="139"/>
      <c r="AE117" s="133"/>
      <c r="AF117" s="130"/>
      <c r="AG117" s="136"/>
      <c r="AH117" s="140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24">
        <f t="shared" si="62"/>
        <v>44320</v>
      </c>
      <c r="B118" s="125">
        <f t="shared" ca="1" si="72"/>
        <v>1008.7698</v>
      </c>
      <c r="C118" s="7">
        <f t="shared" si="63"/>
        <v>1000</v>
      </c>
      <c r="D118" s="102">
        <f t="shared" si="64"/>
        <v>44315</v>
      </c>
      <c r="E118" s="100">
        <f ca="1">IF(D118&lt;$B$1,VLOOKUP(D118,[1]DI!$A$4:$B$15000,2,FALSE),0)</f>
        <v>2.6499999999999999E-2</v>
      </c>
      <c r="F118" s="14">
        <f t="shared" ca="1" si="73"/>
        <v>1.00010379</v>
      </c>
      <c r="G118" s="14">
        <f ca="1">(TRUNC(PRODUCT($F$12:$F117),16))</f>
        <v>1.0087698030068799</v>
      </c>
      <c r="H118" s="14">
        <f t="shared" si="74"/>
        <v>1</v>
      </c>
      <c r="I118" s="14">
        <f t="shared" ca="1" si="75"/>
        <v>1.0087698</v>
      </c>
      <c r="J118" s="13">
        <f t="shared" si="65"/>
        <v>0</v>
      </c>
      <c r="K118" s="29">
        <f t="shared" si="66"/>
        <v>44162</v>
      </c>
      <c r="L118" s="2">
        <f t="shared" si="67"/>
        <v>106</v>
      </c>
      <c r="M118" s="17">
        <f t="shared" si="68"/>
        <v>106</v>
      </c>
      <c r="N118" s="12">
        <f t="shared" si="57"/>
        <v>1</v>
      </c>
      <c r="O118" s="12">
        <f t="shared" ca="1" si="58"/>
        <v>1.0087698</v>
      </c>
      <c r="P118" s="17">
        <f t="shared" si="69"/>
        <v>0</v>
      </c>
      <c r="Q118" s="14">
        <f t="shared" ca="1" si="59"/>
        <v>8.7698</v>
      </c>
      <c r="R118" s="20">
        <f t="shared" si="60"/>
        <v>0</v>
      </c>
      <c r="S118" s="14">
        <f t="shared" si="61"/>
        <v>0</v>
      </c>
      <c r="T118" s="4" t="str">
        <f t="shared" si="70"/>
        <v>J=</v>
      </c>
      <c r="U118" s="29">
        <f t="shared" si="71"/>
        <v>44377</v>
      </c>
      <c r="V118" s="3"/>
      <c r="W118" s="4"/>
      <c r="X118" s="130"/>
      <c r="Y118" s="131"/>
      <c r="Z118" s="133"/>
      <c r="AA118" s="134"/>
      <c r="AB118" s="133"/>
      <c r="AC118" s="138"/>
      <c r="AD118" s="139"/>
      <c r="AE118" s="133"/>
      <c r="AF118" s="130"/>
      <c r="AG118" s="136"/>
      <c r="AH118" s="140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24">
        <f t="shared" si="62"/>
        <v>44321</v>
      </c>
      <c r="B119" s="125">
        <f t="shared" ca="1" si="72"/>
        <v>1008.87449999</v>
      </c>
      <c r="C119" s="7">
        <f t="shared" si="63"/>
        <v>1000</v>
      </c>
      <c r="D119" s="102">
        <f t="shared" si="64"/>
        <v>44316</v>
      </c>
      <c r="E119" s="100">
        <f ca="1">IF(D119&lt;$B$1,VLOOKUP(D119,[1]DI!$A$4:$B$15000,2,FALSE),0)</f>
        <v>2.6499999999999999E-2</v>
      </c>
      <c r="F119" s="14">
        <f t="shared" ca="1" si="73"/>
        <v>1.00010379</v>
      </c>
      <c r="G119" s="14">
        <f ca="1">(TRUNC(PRODUCT($F$12:$F118),16))</f>
        <v>1.0088745032247299</v>
      </c>
      <c r="H119" s="14">
        <f t="shared" si="74"/>
        <v>1</v>
      </c>
      <c r="I119" s="14">
        <f t="shared" ca="1" si="75"/>
        <v>1.0088744999999999</v>
      </c>
      <c r="J119" s="13">
        <f t="shared" si="65"/>
        <v>0</v>
      </c>
      <c r="K119" s="29">
        <f t="shared" si="66"/>
        <v>44162</v>
      </c>
      <c r="L119" s="2">
        <f t="shared" si="67"/>
        <v>107</v>
      </c>
      <c r="M119" s="17">
        <f t="shared" si="68"/>
        <v>107</v>
      </c>
      <c r="N119" s="12">
        <f t="shared" si="57"/>
        <v>1</v>
      </c>
      <c r="O119" s="12">
        <f t="shared" ca="1" si="58"/>
        <v>1.0088744999999999</v>
      </c>
      <c r="P119" s="17">
        <f t="shared" si="69"/>
        <v>0</v>
      </c>
      <c r="Q119" s="14">
        <f t="shared" ca="1" si="59"/>
        <v>8.8744999900000003</v>
      </c>
      <c r="R119" s="20">
        <f t="shared" si="60"/>
        <v>0</v>
      </c>
      <c r="S119" s="14">
        <f t="shared" si="61"/>
        <v>0</v>
      </c>
      <c r="T119" s="4" t="str">
        <f t="shared" si="70"/>
        <v>J=</v>
      </c>
      <c r="U119" s="29">
        <f t="shared" si="71"/>
        <v>44377</v>
      </c>
      <c r="V119" s="3"/>
      <c r="W119" s="4"/>
      <c r="X119" s="130"/>
      <c r="Y119" s="131"/>
      <c r="Z119" s="133"/>
      <c r="AA119" s="134"/>
      <c r="AB119" s="133"/>
      <c r="AC119" s="138"/>
      <c r="AD119" s="139"/>
      <c r="AE119" s="133"/>
      <c r="AF119" s="130"/>
      <c r="AG119" s="136"/>
      <c r="AH119" s="140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24">
        <f t="shared" si="62"/>
        <v>44322</v>
      </c>
      <c r="B120" s="125">
        <f t="shared" ca="1" si="72"/>
        <v>1008.97920999</v>
      </c>
      <c r="C120" s="7">
        <f t="shared" si="63"/>
        <v>1000</v>
      </c>
      <c r="D120" s="102">
        <f t="shared" si="64"/>
        <v>44319</v>
      </c>
      <c r="E120" s="100">
        <f ca="1">IF(D120&lt;$B$1,VLOOKUP(D120,[1]DI!$A$4:$B$15000,2,FALSE),0)</f>
        <v>2.6499999999999999E-2</v>
      </c>
      <c r="F120" s="14">
        <f t="shared" ca="1" si="73"/>
        <v>1.00010379</v>
      </c>
      <c r="G120" s="14">
        <f ca="1">(TRUNC(PRODUCT($F$12:$F119),16))</f>
        <v>1.0089792143094201</v>
      </c>
      <c r="H120" s="14">
        <f t="shared" si="74"/>
        <v>1</v>
      </c>
      <c r="I120" s="14">
        <f t="shared" ca="1" si="75"/>
        <v>1.0089792099999999</v>
      </c>
      <c r="J120" s="13">
        <f t="shared" si="65"/>
        <v>0</v>
      </c>
      <c r="K120" s="29">
        <f t="shared" si="66"/>
        <v>44162</v>
      </c>
      <c r="L120" s="2">
        <f t="shared" si="67"/>
        <v>108</v>
      </c>
      <c r="M120" s="17">
        <f t="shared" si="68"/>
        <v>108</v>
      </c>
      <c r="N120" s="12">
        <f t="shared" si="57"/>
        <v>1</v>
      </c>
      <c r="O120" s="12">
        <f t="shared" ca="1" si="58"/>
        <v>1.0089792099999999</v>
      </c>
      <c r="P120" s="17">
        <f t="shared" si="69"/>
        <v>0</v>
      </c>
      <c r="Q120" s="14">
        <f t="shared" ca="1" si="59"/>
        <v>8.9792099899999993</v>
      </c>
      <c r="R120" s="20">
        <f t="shared" si="60"/>
        <v>0</v>
      </c>
      <c r="S120" s="14">
        <f t="shared" si="61"/>
        <v>0</v>
      </c>
      <c r="T120" s="4" t="str">
        <f t="shared" si="70"/>
        <v>J=</v>
      </c>
      <c r="U120" s="29">
        <f t="shared" si="71"/>
        <v>44377</v>
      </c>
      <c r="V120" s="3"/>
      <c r="W120" s="4"/>
      <c r="X120" s="130"/>
      <c r="Y120" s="131"/>
      <c r="Z120" s="133"/>
      <c r="AA120" s="134"/>
      <c r="AB120" s="133"/>
      <c r="AC120" s="138"/>
      <c r="AD120" s="139"/>
      <c r="AE120" s="133"/>
      <c r="AF120" s="130"/>
      <c r="AG120" s="136"/>
      <c r="AH120" s="140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24">
        <f t="shared" si="62"/>
        <v>44323</v>
      </c>
      <c r="B121" s="125">
        <f t="shared" ca="1" si="72"/>
        <v>1009.08394</v>
      </c>
      <c r="C121" s="7">
        <f t="shared" si="63"/>
        <v>1000</v>
      </c>
      <c r="D121" s="102">
        <f t="shared" si="64"/>
        <v>44320</v>
      </c>
      <c r="E121" s="100">
        <f ca="1">IF(D121&lt;$B$1,VLOOKUP(D121,[1]DI!$A$4:$B$15000,2,FALSE),0)</f>
        <v>2.6499999999999999E-2</v>
      </c>
      <c r="F121" s="14">
        <f t="shared" ca="1" si="73"/>
        <v>1.00010379</v>
      </c>
      <c r="G121" s="14">
        <f ca="1">(TRUNC(PRODUCT($F$12:$F120),16))</f>
        <v>1.00908393626208</v>
      </c>
      <c r="H121" s="14">
        <f t="shared" si="74"/>
        <v>1</v>
      </c>
      <c r="I121" s="14">
        <f t="shared" ca="1" si="75"/>
        <v>1.00908394</v>
      </c>
      <c r="J121" s="13">
        <f t="shared" si="65"/>
        <v>0</v>
      </c>
      <c r="K121" s="29">
        <f t="shared" si="66"/>
        <v>44162</v>
      </c>
      <c r="L121" s="2">
        <f t="shared" si="67"/>
        <v>109</v>
      </c>
      <c r="M121" s="17">
        <f t="shared" si="68"/>
        <v>109</v>
      </c>
      <c r="N121" s="12">
        <f t="shared" si="57"/>
        <v>1</v>
      </c>
      <c r="O121" s="12">
        <f t="shared" ca="1" si="58"/>
        <v>1.00908394</v>
      </c>
      <c r="P121" s="17">
        <f t="shared" si="69"/>
        <v>0</v>
      </c>
      <c r="Q121" s="14">
        <f t="shared" ca="1" si="59"/>
        <v>9.0839400000000001</v>
      </c>
      <c r="R121" s="20">
        <f t="shared" si="60"/>
        <v>0</v>
      </c>
      <c r="S121" s="14">
        <f t="shared" si="61"/>
        <v>0</v>
      </c>
      <c r="T121" s="4" t="str">
        <f t="shared" si="70"/>
        <v>J=</v>
      </c>
      <c r="U121" s="29">
        <f t="shared" si="71"/>
        <v>44377</v>
      </c>
      <c r="V121" s="3"/>
      <c r="W121" s="4"/>
      <c r="X121" s="130"/>
      <c r="Y121" s="131"/>
      <c r="Z121" s="133"/>
      <c r="AA121" s="134"/>
      <c r="AB121" s="133"/>
      <c r="AC121" s="138"/>
      <c r="AD121" s="139"/>
      <c r="AE121" s="133"/>
      <c r="AF121" s="130"/>
      <c r="AG121" s="136"/>
      <c r="AH121" s="140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24">
        <f t="shared" si="62"/>
        <v>44326</v>
      </c>
      <c r="B122" s="125">
        <f t="shared" ca="1" si="72"/>
        <v>1009.18866999</v>
      </c>
      <c r="C122" s="7">
        <f t="shared" si="63"/>
        <v>1000</v>
      </c>
      <c r="D122" s="102">
        <f t="shared" si="64"/>
        <v>44321</v>
      </c>
      <c r="E122" s="100">
        <f ca="1">IF(D122&lt;$B$1,VLOOKUP(D122,[1]DI!$A$4:$B$15000,2,FALSE),0)</f>
        <v>2.6499999999999999E-2</v>
      </c>
      <c r="F122" s="14">
        <f t="shared" ca="1" si="73"/>
        <v>1.00010379</v>
      </c>
      <c r="G122" s="14">
        <f ca="1">(TRUNC(PRODUCT($F$12:$F121),16))</f>
        <v>1.0091886690838201</v>
      </c>
      <c r="H122" s="14">
        <f t="shared" si="74"/>
        <v>1</v>
      </c>
      <c r="I122" s="14">
        <f t="shared" ca="1" si="75"/>
        <v>1.0091886699999999</v>
      </c>
      <c r="J122" s="13">
        <f t="shared" si="65"/>
        <v>0</v>
      </c>
      <c r="K122" s="29">
        <f t="shared" si="66"/>
        <v>44162</v>
      </c>
      <c r="L122" s="2">
        <f t="shared" si="67"/>
        <v>110</v>
      </c>
      <c r="M122" s="17">
        <f t="shared" si="68"/>
        <v>110</v>
      </c>
      <c r="N122" s="12">
        <f t="shared" si="57"/>
        <v>1</v>
      </c>
      <c r="O122" s="12">
        <f t="shared" ca="1" si="58"/>
        <v>1.0091886699999999</v>
      </c>
      <c r="P122" s="17">
        <f t="shared" si="69"/>
        <v>0</v>
      </c>
      <c r="Q122" s="14">
        <f t="shared" ca="1" si="59"/>
        <v>9.1886699899999993</v>
      </c>
      <c r="R122" s="20">
        <f t="shared" si="60"/>
        <v>0</v>
      </c>
      <c r="S122" s="14">
        <f t="shared" si="61"/>
        <v>0</v>
      </c>
      <c r="T122" s="4" t="str">
        <f t="shared" si="70"/>
        <v>J=</v>
      </c>
      <c r="U122" s="29">
        <f t="shared" si="71"/>
        <v>44377</v>
      </c>
      <c r="V122" s="3"/>
      <c r="W122" s="4"/>
      <c r="X122" s="130"/>
      <c r="Y122" s="131"/>
      <c r="Z122" s="133"/>
      <c r="AA122" s="134"/>
      <c r="AB122" s="133"/>
      <c r="AC122" s="138"/>
      <c r="AD122" s="139"/>
      <c r="AE122" s="133"/>
      <c r="AF122" s="130"/>
      <c r="AG122" s="136"/>
      <c r="AH122" s="140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24">
        <f t="shared" si="62"/>
        <v>44327</v>
      </c>
      <c r="B123" s="125">
        <f t="shared" ca="1" si="72"/>
        <v>1009.29340999</v>
      </c>
      <c r="C123" s="7">
        <f t="shared" si="63"/>
        <v>1000</v>
      </c>
      <c r="D123" s="102">
        <f t="shared" si="64"/>
        <v>44322</v>
      </c>
      <c r="E123" s="100">
        <f ca="1">IF(D123&lt;$B$1,VLOOKUP(D123,[1]DI!$A$4:$B$15000,2,FALSE),0)</f>
        <v>3.4000000000000002E-2</v>
      </c>
      <c r="F123" s="14">
        <f t="shared" ca="1" si="73"/>
        <v>1.00013269</v>
      </c>
      <c r="G123" s="14">
        <f ca="1">(TRUNC(PRODUCT($F$12:$F122),16))</f>
        <v>1.00929341277579</v>
      </c>
      <c r="H123" s="14">
        <f t="shared" si="74"/>
        <v>1</v>
      </c>
      <c r="I123" s="14">
        <f t="shared" ca="1" si="75"/>
        <v>1.0092934099999999</v>
      </c>
      <c r="J123" s="13">
        <f t="shared" si="65"/>
        <v>0</v>
      </c>
      <c r="K123" s="29">
        <f t="shared" si="66"/>
        <v>44162</v>
      </c>
      <c r="L123" s="2">
        <f t="shared" si="67"/>
        <v>111</v>
      </c>
      <c r="M123" s="17">
        <f t="shared" si="68"/>
        <v>111</v>
      </c>
      <c r="N123" s="12">
        <f t="shared" si="57"/>
        <v>1</v>
      </c>
      <c r="O123" s="12">
        <f t="shared" ca="1" si="58"/>
        <v>1.0092934099999999</v>
      </c>
      <c r="P123" s="17">
        <f t="shared" si="69"/>
        <v>0</v>
      </c>
      <c r="Q123" s="14">
        <f t="shared" ca="1" si="59"/>
        <v>9.2934099900000007</v>
      </c>
      <c r="R123" s="20">
        <f t="shared" si="60"/>
        <v>0</v>
      </c>
      <c r="S123" s="14">
        <f t="shared" si="61"/>
        <v>0</v>
      </c>
      <c r="T123" s="4" t="str">
        <f t="shared" si="70"/>
        <v>J=</v>
      </c>
      <c r="U123" s="29">
        <f t="shared" si="71"/>
        <v>44377</v>
      </c>
      <c r="V123" s="3"/>
      <c r="W123" s="4"/>
      <c r="X123" s="130"/>
      <c r="Y123" s="131"/>
      <c r="Z123" s="133"/>
      <c r="AA123" s="134"/>
      <c r="AB123" s="133"/>
      <c r="AC123" s="138"/>
      <c r="AD123" s="139"/>
      <c r="AE123" s="133"/>
      <c r="AF123" s="130"/>
      <c r="AG123" s="136"/>
      <c r="AH123" s="140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24">
        <f t="shared" si="62"/>
        <v>44328</v>
      </c>
      <c r="B124" s="125">
        <f t="shared" ca="1" si="72"/>
        <v>1009.42734</v>
      </c>
      <c r="C124" s="7">
        <f t="shared" si="63"/>
        <v>1000</v>
      </c>
      <c r="D124" s="102">
        <f t="shared" si="64"/>
        <v>44323</v>
      </c>
      <c r="E124" s="100">
        <f ca="1">IF(D124&lt;$B$1,VLOOKUP(D124,[1]DI!$A$4:$B$15000,2,FALSE),0)</f>
        <v>3.4000000000000002E-2</v>
      </c>
      <c r="F124" s="14">
        <f t="shared" ca="1" si="73"/>
        <v>1.00013269</v>
      </c>
      <c r="G124" s="14">
        <f ca="1">(TRUNC(PRODUCT($F$12:$F123),16))</f>
        <v>1.00942733591873</v>
      </c>
      <c r="H124" s="14">
        <f t="shared" si="74"/>
        <v>1</v>
      </c>
      <c r="I124" s="14">
        <f t="shared" ca="1" si="75"/>
        <v>1.00942734</v>
      </c>
      <c r="J124" s="13">
        <f t="shared" si="65"/>
        <v>0</v>
      </c>
      <c r="K124" s="29">
        <f t="shared" si="66"/>
        <v>44162</v>
      </c>
      <c r="L124" s="2">
        <f t="shared" si="67"/>
        <v>112</v>
      </c>
      <c r="M124" s="17">
        <f t="shared" si="68"/>
        <v>112</v>
      </c>
      <c r="N124" s="12">
        <f t="shared" si="57"/>
        <v>1</v>
      </c>
      <c r="O124" s="12">
        <f t="shared" ca="1" si="58"/>
        <v>1.00942734</v>
      </c>
      <c r="P124" s="17">
        <f t="shared" si="69"/>
        <v>0</v>
      </c>
      <c r="Q124" s="14">
        <f t="shared" ca="1" si="59"/>
        <v>9.4273399999999992</v>
      </c>
      <c r="R124" s="20">
        <f t="shared" si="60"/>
        <v>0</v>
      </c>
      <c r="S124" s="14">
        <f t="shared" si="61"/>
        <v>0</v>
      </c>
      <c r="T124" s="4" t="str">
        <f t="shared" si="70"/>
        <v>J=</v>
      </c>
      <c r="U124" s="29">
        <f t="shared" si="71"/>
        <v>44377</v>
      </c>
      <c r="V124" s="3"/>
      <c r="W124" s="4"/>
      <c r="X124" s="130"/>
      <c r="Y124" s="131"/>
      <c r="Z124" s="133"/>
      <c r="AA124" s="134"/>
      <c r="AB124" s="133"/>
      <c r="AC124" s="138"/>
      <c r="AD124" s="139"/>
      <c r="AE124" s="133"/>
      <c r="AF124" s="130"/>
      <c r="AG124" s="136"/>
      <c r="AH124" s="140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24">
        <f t="shared" si="62"/>
        <v>44329</v>
      </c>
      <c r="B125" s="125">
        <f t="shared" ca="1" si="72"/>
        <v>1009.56128</v>
      </c>
      <c r="C125" s="7">
        <f t="shared" si="63"/>
        <v>1000</v>
      </c>
      <c r="D125" s="102">
        <f t="shared" si="64"/>
        <v>44326</v>
      </c>
      <c r="E125" s="100">
        <f ca="1">IF(D125&lt;$B$1,VLOOKUP(D125,[1]DI!$A$4:$B$15000,2,FALSE),0)</f>
        <v>3.4000000000000002E-2</v>
      </c>
      <c r="F125" s="14">
        <f t="shared" ca="1" si="73"/>
        <v>1.00013269</v>
      </c>
      <c r="G125" s="14">
        <f ca="1">(TRUNC(PRODUCT($F$12:$F124),16))</f>
        <v>1.00956127683193</v>
      </c>
      <c r="H125" s="14">
        <f t="shared" si="74"/>
        <v>1</v>
      </c>
      <c r="I125" s="14">
        <f t="shared" ca="1" si="75"/>
        <v>1.00956128</v>
      </c>
      <c r="J125" s="13">
        <f t="shared" si="65"/>
        <v>0</v>
      </c>
      <c r="K125" s="29">
        <f t="shared" si="66"/>
        <v>44162</v>
      </c>
      <c r="L125" s="2">
        <f t="shared" si="67"/>
        <v>113</v>
      </c>
      <c r="M125" s="17">
        <f t="shared" si="68"/>
        <v>113</v>
      </c>
      <c r="N125" s="12">
        <f t="shared" si="57"/>
        <v>1</v>
      </c>
      <c r="O125" s="12">
        <f t="shared" ca="1" si="58"/>
        <v>1.00956128</v>
      </c>
      <c r="P125" s="17">
        <f t="shared" si="69"/>
        <v>0</v>
      </c>
      <c r="Q125" s="14">
        <f t="shared" ca="1" si="59"/>
        <v>9.56128</v>
      </c>
      <c r="R125" s="20">
        <f t="shared" si="60"/>
        <v>0</v>
      </c>
      <c r="S125" s="14">
        <f t="shared" si="61"/>
        <v>0</v>
      </c>
      <c r="T125" s="4" t="str">
        <f t="shared" si="70"/>
        <v>J=</v>
      </c>
      <c r="U125" s="29">
        <f t="shared" si="71"/>
        <v>44377</v>
      </c>
      <c r="V125" s="3"/>
      <c r="W125" s="4"/>
      <c r="X125" s="130"/>
      <c r="Y125" s="131"/>
      <c r="Z125" s="133"/>
      <c r="AA125" s="134"/>
      <c r="AB125" s="133"/>
      <c r="AC125" s="138"/>
      <c r="AD125" s="139"/>
      <c r="AE125" s="133"/>
      <c r="AF125" s="130"/>
      <c r="AG125" s="136"/>
      <c r="AH125" s="140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24">
        <f t="shared" si="62"/>
        <v>44330</v>
      </c>
      <c r="B126" s="125">
        <f t="shared" ca="1" si="72"/>
        <v>1009.69524</v>
      </c>
      <c r="C126" s="7">
        <f t="shared" si="63"/>
        <v>1000</v>
      </c>
      <c r="D126" s="102">
        <f t="shared" si="64"/>
        <v>44327</v>
      </c>
      <c r="E126" s="100">
        <f ca="1">IF(D126&lt;$B$1,VLOOKUP(D126,[1]DI!$A$4:$B$15000,2,FALSE),0)</f>
        <v>3.4000000000000002E-2</v>
      </c>
      <c r="F126" s="14">
        <f t="shared" ca="1" si="73"/>
        <v>1.00013269</v>
      </c>
      <c r="G126" s="14">
        <f ca="1">(TRUNC(PRODUCT($F$12:$F125),16))</f>
        <v>1.00969523551775</v>
      </c>
      <c r="H126" s="14">
        <f t="shared" si="74"/>
        <v>1</v>
      </c>
      <c r="I126" s="14">
        <f t="shared" ca="1" si="75"/>
        <v>1.0096952400000001</v>
      </c>
      <c r="J126" s="13">
        <f t="shared" si="65"/>
        <v>0</v>
      </c>
      <c r="K126" s="29">
        <f t="shared" si="66"/>
        <v>44162</v>
      </c>
      <c r="L126" s="2">
        <f t="shared" si="67"/>
        <v>114</v>
      </c>
      <c r="M126" s="17">
        <f t="shared" si="68"/>
        <v>114</v>
      </c>
      <c r="N126" s="12">
        <f t="shared" si="57"/>
        <v>1</v>
      </c>
      <c r="O126" s="12">
        <f t="shared" ca="1" si="58"/>
        <v>1.0096952400000001</v>
      </c>
      <c r="P126" s="17">
        <f t="shared" si="69"/>
        <v>0</v>
      </c>
      <c r="Q126" s="14">
        <f t="shared" ca="1" si="59"/>
        <v>9.6952400000000001</v>
      </c>
      <c r="R126" s="20">
        <f t="shared" si="60"/>
        <v>0</v>
      </c>
      <c r="S126" s="14">
        <f t="shared" si="61"/>
        <v>0</v>
      </c>
      <c r="T126" s="4" t="str">
        <f t="shared" si="70"/>
        <v>J=</v>
      </c>
      <c r="U126" s="29">
        <f t="shared" si="71"/>
        <v>44377</v>
      </c>
      <c r="V126" s="3"/>
      <c r="W126" s="4"/>
      <c r="X126" s="130"/>
      <c r="Y126" s="131"/>
      <c r="Z126" s="133"/>
      <c r="AA126" s="134"/>
      <c r="AB126" s="133"/>
      <c r="AC126" s="138"/>
      <c r="AD126" s="139"/>
      <c r="AE126" s="133"/>
      <c r="AF126" s="130"/>
      <c r="AG126" s="136"/>
      <c r="AH126" s="140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24">
        <f t="shared" si="62"/>
        <v>44333</v>
      </c>
      <c r="B127" s="125">
        <f t="shared" ca="1" si="72"/>
        <v>1009.82920999</v>
      </c>
      <c r="C127" s="7">
        <f t="shared" si="63"/>
        <v>1000</v>
      </c>
      <c r="D127" s="102">
        <f t="shared" si="64"/>
        <v>44328</v>
      </c>
      <c r="E127" s="100">
        <f ca="1">IF(D127&lt;$B$1,VLOOKUP(D127,[1]DI!$A$4:$B$15000,2,FALSE),0)</f>
        <v>3.4000000000000002E-2</v>
      </c>
      <c r="F127" s="14">
        <f t="shared" ca="1" si="73"/>
        <v>1.00013269</v>
      </c>
      <c r="G127" s="14">
        <f ca="1">(TRUNC(PRODUCT($F$12:$F126),16))</f>
        <v>1.0098292119785499</v>
      </c>
      <c r="H127" s="14">
        <f t="shared" si="74"/>
        <v>1</v>
      </c>
      <c r="I127" s="14">
        <f t="shared" ca="1" si="75"/>
        <v>1.0098292099999999</v>
      </c>
      <c r="J127" s="13">
        <f t="shared" si="65"/>
        <v>0</v>
      </c>
      <c r="K127" s="29">
        <f t="shared" si="66"/>
        <v>44162</v>
      </c>
      <c r="L127" s="2">
        <f t="shared" si="67"/>
        <v>115</v>
      </c>
      <c r="M127" s="17">
        <f t="shared" si="68"/>
        <v>115</v>
      </c>
      <c r="N127" s="12">
        <f t="shared" si="57"/>
        <v>1</v>
      </c>
      <c r="O127" s="12">
        <f t="shared" ca="1" si="58"/>
        <v>1.0098292099999999</v>
      </c>
      <c r="P127" s="17">
        <f t="shared" si="69"/>
        <v>0</v>
      </c>
      <c r="Q127" s="14">
        <f t="shared" ca="1" si="59"/>
        <v>9.8292099900000007</v>
      </c>
      <c r="R127" s="20">
        <f t="shared" si="60"/>
        <v>0</v>
      </c>
      <c r="S127" s="14">
        <f t="shared" si="61"/>
        <v>0</v>
      </c>
      <c r="T127" s="4" t="str">
        <f t="shared" si="70"/>
        <v>J=</v>
      </c>
      <c r="U127" s="29">
        <f t="shared" si="71"/>
        <v>44377</v>
      </c>
      <c r="V127" s="3"/>
      <c r="W127" s="4"/>
      <c r="X127" s="130"/>
      <c r="Y127" s="131"/>
      <c r="Z127" s="133"/>
      <c r="AA127" s="134"/>
      <c r="AB127" s="133"/>
      <c r="AC127" s="138"/>
      <c r="AD127" s="139"/>
      <c r="AE127" s="133"/>
      <c r="AF127" s="130"/>
      <c r="AG127" s="136"/>
      <c r="AH127" s="140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24">
        <f t="shared" si="62"/>
        <v>44334</v>
      </c>
      <c r="B128" s="125">
        <f t="shared" ca="1" si="72"/>
        <v>1009.96321</v>
      </c>
      <c r="C128" s="7">
        <f t="shared" si="63"/>
        <v>1000</v>
      </c>
      <c r="D128" s="102">
        <f t="shared" si="64"/>
        <v>44329</v>
      </c>
      <c r="E128" s="100">
        <f ca="1">IF(D128&lt;$B$1,VLOOKUP(D128,[1]DI!$A$4:$B$15000,2,FALSE),0)</f>
        <v>3.4000000000000002E-2</v>
      </c>
      <c r="F128" s="14">
        <f t="shared" ca="1" si="73"/>
        <v>1.00013269</v>
      </c>
      <c r="G128" s="14">
        <f ca="1">(TRUNC(PRODUCT($F$12:$F127),16))</f>
        <v>1.0099632062166899</v>
      </c>
      <c r="H128" s="14">
        <f t="shared" si="74"/>
        <v>1</v>
      </c>
      <c r="I128" s="14">
        <f t="shared" ca="1" si="75"/>
        <v>1.00996321</v>
      </c>
      <c r="J128" s="13">
        <f t="shared" si="65"/>
        <v>0</v>
      </c>
      <c r="K128" s="29">
        <f t="shared" si="66"/>
        <v>44162</v>
      </c>
      <c r="L128" s="2">
        <f t="shared" si="67"/>
        <v>116</v>
      </c>
      <c r="M128" s="17">
        <f t="shared" si="68"/>
        <v>116</v>
      </c>
      <c r="N128" s="12">
        <f t="shared" si="57"/>
        <v>1</v>
      </c>
      <c r="O128" s="12">
        <f t="shared" ca="1" si="58"/>
        <v>1.00996321</v>
      </c>
      <c r="P128" s="17">
        <f t="shared" si="69"/>
        <v>0</v>
      </c>
      <c r="Q128" s="14">
        <f t="shared" ca="1" si="59"/>
        <v>9.9632100000000001</v>
      </c>
      <c r="R128" s="20">
        <f t="shared" si="60"/>
        <v>0</v>
      </c>
      <c r="S128" s="14">
        <f t="shared" si="61"/>
        <v>0</v>
      </c>
      <c r="T128" s="4" t="str">
        <f t="shared" si="70"/>
        <v>J=</v>
      </c>
      <c r="U128" s="29">
        <f t="shared" si="71"/>
        <v>44377</v>
      </c>
      <c r="V128" s="3"/>
      <c r="W128" s="4"/>
      <c r="X128" s="130"/>
      <c r="Y128" s="131"/>
      <c r="Z128" s="133"/>
      <c r="AA128" s="134"/>
      <c r="AB128" s="133"/>
      <c r="AC128" s="138"/>
      <c r="AD128" s="139"/>
      <c r="AE128" s="133"/>
      <c r="AF128" s="130"/>
      <c r="AG128" s="136"/>
      <c r="AH128" s="140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24">
        <f t="shared" si="62"/>
        <v>44335</v>
      </c>
      <c r="B129" s="125">
        <f t="shared" ca="1" si="72"/>
        <v>1010.09722</v>
      </c>
      <c r="C129" s="7">
        <f t="shared" si="63"/>
        <v>1000</v>
      </c>
      <c r="D129" s="102">
        <f t="shared" si="64"/>
        <v>44330</v>
      </c>
      <c r="E129" s="100">
        <f ca="1">IF(D129&lt;$B$1,VLOOKUP(D129,[1]DI!$A$4:$B$15000,2,FALSE),0)</f>
        <v>3.4000000000000002E-2</v>
      </c>
      <c r="F129" s="14">
        <f t="shared" ca="1" si="73"/>
        <v>1.00013269</v>
      </c>
      <c r="G129" s="14">
        <f ca="1">(TRUNC(PRODUCT($F$12:$F128),16))</f>
        <v>1.01009721823453</v>
      </c>
      <c r="H129" s="14">
        <f t="shared" si="74"/>
        <v>1</v>
      </c>
      <c r="I129" s="14">
        <f t="shared" ca="1" si="75"/>
        <v>1.01009722</v>
      </c>
      <c r="J129" s="13">
        <f t="shared" si="65"/>
        <v>0</v>
      </c>
      <c r="K129" s="29">
        <f t="shared" si="66"/>
        <v>44162</v>
      </c>
      <c r="L129" s="2">
        <f t="shared" si="67"/>
        <v>117</v>
      </c>
      <c r="M129" s="17">
        <f t="shared" si="68"/>
        <v>117</v>
      </c>
      <c r="N129" s="12">
        <f t="shared" si="57"/>
        <v>1</v>
      </c>
      <c r="O129" s="12">
        <f t="shared" ca="1" si="58"/>
        <v>1.01009722</v>
      </c>
      <c r="P129" s="17">
        <f t="shared" si="69"/>
        <v>0</v>
      </c>
      <c r="Q129" s="14">
        <f t="shared" ca="1" si="59"/>
        <v>10.09722</v>
      </c>
      <c r="R129" s="20">
        <f t="shared" si="60"/>
        <v>0</v>
      </c>
      <c r="S129" s="14">
        <f t="shared" si="61"/>
        <v>0</v>
      </c>
      <c r="T129" s="4" t="str">
        <f t="shared" si="70"/>
        <v>J=</v>
      </c>
      <c r="U129" s="29">
        <f t="shared" si="71"/>
        <v>44377</v>
      </c>
      <c r="V129" s="3"/>
      <c r="W129" s="4"/>
      <c r="X129" s="130"/>
      <c r="Y129" s="131"/>
      <c r="Z129" s="133"/>
      <c r="AA129" s="134"/>
      <c r="AB129" s="133"/>
      <c r="AC129" s="138"/>
      <c r="AD129" s="139"/>
      <c r="AE129" s="133"/>
      <c r="AF129" s="130"/>
      <c r="AG129" s="136"/>
      <c r="AH129" s="140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24">
        <f t="shared" si="62"/>
        <v>44336</v>
      </c>
      <c r="B130" s="125">
        <f t="shared" ca="1" si="72"/>
        <v>1010.23124999</v>
      </c>
      <c r="C130" s="7">
        <f t="shared" si="63"/>
        <v>1000</v>
      </c>
      <c r="D130" s="102">
        <f t="shared" si="64"/>
        <v>44333</v>
      </c>
      <c r="E130" s="100">
        <f ca="1">IF(D130&lt;$B$1,VLOOKUP(D130,[1]DI!$A$4:$B$15000,2,FALSE),0)</f>
        <v>3.4000000000000002E-2</v>
      </c>
      <c r="F130" s="14">
        <f t="shared" ca="1" si="73"/>
        <v>1.00013269</v>
      </c>
      <c r="G130" s="14">
        <f ca="1">(TRUNC(PRODUCT($F$12:$F129),16))</f>
        <v>1.01023124803441</v>
      </c>
      <c r="H130" s="14">
        <f t="shared" si="74"/>
        <v>1</v>
      </c>
      <c r="I130" s="14">
        <f t="shared" ca="1" si="75"/>
        <v>1.0102312499999999</v>
      </c>
      <c r="J130" s="13">
        <f t="shared" si="65"/>
        <v>0</v>
      </c>
      <c r="K130" s="29">
        <f t="shared" si="66"/>
        <v>44162</v>
      </c>
      <c r="L130" s="2">
        <f t="shared" si="67"/>
        <v>118</v>
      </c>
      <c r="M130" s="17">
        <f t="shared" si="68"/>
        <v>118</v>
      </c>
      <c r="N130" s="12">
        <f t="shared" si="57"/>
        <v>1</v>
      </c>
      <c r="O130" s="12">
        <f t="shared" ca="1" si="58"/>
        <v>1.0102312499999999</v>
      </c>
      <c r="P130" s="17">
        <f t="shared" si="69"/>
        <v>0</v>
      </c>
      <c r="Q130" s="14">
        <f t="shared" ca="1" si="59"/>
        <v>10.23124999</v>
      </c>
      <c r="R130" s="20">
        <f t="shared" si="60"/>
        <v>0</v>
      </c>
      <c r="S130" s="14">
        <f t="shared" si="61"/>
        <v>0</v>
      </c>
      <c r="T130" s="4" t="str">
        <f t="shared" si="70"/>
        <v>J=</v>
      </c>
      <c r="U130" s="29">
        <f t="shared" si="71"/>
        <v>44377</v>
      </c>
      <c r="V130" s="3"/>
      <c r="W130" s="4"/>
      <c r="X130" s="130"/>
      <c r="Y130" s="131"/>
      <c r="Z130" s="133"/>
      <c r="AA130" s="134"/>
      <c r="AB130" s="133"/>
      <c r="AC130" s="138"/>
      <c r="AD130" s="139"/>
      <c r="AE130" s="133"/>
      <c r="AF130" s="130"/>
      <c r="AG130" s="136"/>
      <c r="AH130" s="140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24">
        <f t="shared" si="62"/>
        <v>44337</v>
      </c>
      <c r="B131" s="125">
        <f t="shared" ca="1" si="72"/>
        <v>1010.36529999</v>
      </c>
      <c r="C131" s="7">
        <f t="shared" si="63"/>
        <v>1000</v>
      </c>
      <c r="D131" s="102">
        <f t="shared" si="64"/>
        <v>44334</v>
      </c>
      <c r="E131" s="100">
        <f ca="1">IF(D131&lt;$B$1,VLOOKUP(D131,[1]DI!$A$4:$B$15000,2,FALSE),0)</f>
        <v>3.4000000000000002E-2</v>
      </c>
      <c r="F131" s="14">
        <f t="shared" ca="1" si="73"/>
        <v>1.00013269</v>
      </c>
      <c r="G131" s="14">
        <f ca="1">(TRUNC(PRODUCT($F$12:$F130),16))</f>
        <v>1.0103652956187099</v>
      </c>
      <c r="H131" s="14">
        <f t="shared" si="74"/>
        <v>1</v>
      </c>
      <c r="I131" s="14">
        <f t="shared" ca="1" si="75"/>
        <v>1.0103652999999999</v>
      </c>
      <c r="J131" s="13">
        <f t="shared" si="65"/>
        <v>0</v>
      </c>
      <c r="K131" s="29">
        <f t="shared" si="66"/>
        <v>44162</v>
      </c>
      <c r="L131" s="2">
        <f t="shared" si="67"/>
        <v>119</v>
      </c>
      <c r="M131" s="17">
        <f t="shared" si="68"/>
        <v>119</v>
      </c>
      <c r="N131" s="12">
        <f t="shared" si="57"/>
        <v>1</v>
      </c>
      <c r="O131" s="12">
        <f t="shared" ca="1" si="58"/>
        <v>1.0103652999999999</v>
      </c>
      <c r="P131" s="17">
        <f t="shared" si="69"/>
        <v>0</v>
      </c>
      <c r="Q131" s="14">
        <f t="shared" ca="1" si="59"/>
        <v>10.36529999</v>
      </c>
      <c r="R131" s="20">
        <f t="shared" si="60"/>
        <v>0</v>
      </c>
      <c r="S131" s="14">
        <f t="shared" si="61"/>
        <v>0</v>
      </c>
      <c r="T131" s="4" t="str">
        <f t="shared" si="70"/>
        <v>J=</v>
      </c>
      <c r="U131" s="29">
        <f t="shared" si="71"/>
        <v>44377</v>
      </c>
      <c r="V131" s="3"/>
      <c r="W131" s="4"/>
      <c r="X131" s="130"/>
      <c r="Y131" s="131"/>
      <c r="Z131" s="133"/>
      <c r="AA131" s="134"/>
      <c r="AB131" s="133"/>
      <c r="AC131" s="138"/>
      <c r="AD131" s="139"/>
      <c r="AE131" s="133"/>
      <c r="AF131" s="130"/>
      <c r="AG131" s="136"/>
      <c r="AH131" s="140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24">
        <f t="shared" si="62"/>
        <v>44340</v>
      </c>
      <c r="B132" s="125">
        <f t="shared" ca="1" si="72"/>
        <v>1010.49936</v>
      </c>
      <c r="C132" s="7">
        <f t="shared" si="63"/>
        <v>1000</v>
      </c>
      <c r="D132" s="102">
        <f t="shared" si="64"/>
        <v>44335</v>
      </c>
      <c r="E132" s="100">
        <f ca="1">IF(D132&lt;$B$1,VLOOKUP(D132,[1]DI!$A$4:$B$15000,2,FALSE),0)</f>
        <v>3.4000000000000002E-2</v>
      </c>
      <c r="F132" s="14">
        <f t="shared" ca="1" si="73"/>
        <v>1.00013269</v>
      </c>
      <c r="G132" s="14">
        <f ca="1">(TRUNC(PRODUCT($F$12:$F131),16))</f>
        <v>1.0104993609897901</v>
      </c>
      <c r="H132" s="14">
        <f t="shared" si="74"/>
        <v>1</v>
      </c>
      <c r="I132" s="14">
        <f t="shared" ca="1" si="75"/>
        <v>1.0104993600000001</v>
      </c>
      <c r="J132" s="13">
        <f t="shared" si="65"/>
        <v>0</v>
      </c>
      <c r="K132" s="29">
        <f t="shared" si="66"/>
        <v>44162</v>
      </c>
      <c r="L132" s="2">
        <f t="shared" si="67"/>
        <v>120</v>
      </c>
      <c r="M132" s="17">
        <f t="shared" si="68"/>
        <v>120</v>
      </c>
      <c r="N132" s="12">
        <f t="shared" si="57"/>
        <v>1</v>
      </c>
      <c r="O132" s="12">
        <f t="shared" ca="1" si="58"/>
        <v>1.0104993600000001</v>
      </c>
      <c r="P132" s="17">
        <f t="shared" si="69"/>
        <v>0</v>
      </c>
      <c r="Q132" s="14">
        <f t="shared" ca="1" si="59"/>
        <v>10.499359999999999</v>
      </c>
      <c r="R132" s="20">
        <f t="shared" si="60"/>
        <v>0</v>
      </c>
      <c r="S132" s="14">
        <f t="shared" si="61"/>
        <v>0</v>
      </c>
      <c r="T132" s="4" t="str">
        <f t="shared" si="70"/>
        <v>J=</v>
      </c>
      <c r="U132" s="29">
        <f t="shared" si="71"/>
        <v>44377</v>
      </c>
      <c r="V132" s="3"/>
      <c r="W132" s="4"/>
      <c r="X132" s="130"/>
      <c r="Y132" s="131"/>
      <c r="Z132" s="133"/>
      <c r="AA132" s="134"/>
      <c r="AB132" s="133"/>
      <c r="AC132" s="138"/>
      <c r="AD132" s="139"/>
      <c r="AE132" s="133"/>
      <c r="AF132" s="130"/>
      <c r="AG132" s="136"/>
      <c r="AH132" s="140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24">
        <f t="shared" si="62"/>
        <v>44341</v>
      </c>
      <c r="B133" s="125">
        <f t="shared" ca="1" si="72"/>
        <v>1010.63344</v>
      </c>
      <c r="C133" s="7">
        <f t="shared" si="63"/>
        <v>1000</v>
      </c>
      <c r="D133" s="102">
        <f t="shared" si="64"/>
        <v>44336</v>
      </c>
      <c r="E133" s="100">
        <f ca="1">IF(D133&lt;$B$1,VLOOKUP(D133,[1]DI!$A$4:$B$15000,2,FALSE),0)</f>
        <v>3.4000000000000002E-2</v>
      </c>
      <c r="F133" s="14">
        <f t="shared" ca="1" si="73"/>
        <v>1.00013269</v>
      </c>
      <c r="G133" s="14">
        <f ca="1">(TRUNC(PRODUCT($F$12:$F132),16))</f>
        <v>1.01063344415</v>
      </c>
      <c r="H133" s="14">
        <f t="shared" si="74"/>
        <v>1</v>
      </c>
      <c r="I133" s="14">
        <f t="shared" ca="1" si="75"/>
        <v>1.0106334400000001</v>
      </c>
      <c r="J133" s="13">
        <f t="shared" si="65"/>
        <v>0</v>
      </c>
      <c r="K133" s="29">
        <f t="shared" si="66"/>
        <v>44162</v>
      </c>
      <c r="L133" s="2">
        <f t="shared" si="67"/>
        <v>121</v>
      </c>
      <c r="M133" s="17">
        <f t="shared" si="68"/>
        <v>121</v>
      </c>
      <c r="N133" s="12">
        <f t="shared" si="57"/>
        <v>1</v>
      </c>
      <c r="O133" s="12">
        <f t="shared" ca="1" si="58"/>
        <v>1.0106334400000001</v>
      </c>
      <c r="P133" s="17">
        <f t="shared" si="69"/>
        <v>0</v>
      </c>
      <c r="Q133" s="14">
        <f t="shared" ca="1" si="59"/>
        <v>10.63344</v>
      </c>
      <c r="R133" s="20">
        <f t="shared" si="60"/>
        <v>0</v>
      </c>
      <c r="S133" s="14">
        <f t="shared" si="61"/>
        <v>0</v>
      </c>
      <c r="T133" s="4" t="str">
        <f t="shared" si="70"/>
        <v>J=</v>
      </c>
      <c r="U133" s="29">
        <f t="shared" si="71"/>
        <v>44377</v>
      </c>
      <c r="V133" s="3"/>
      <c r="W133" s="4"/>
      <c r="X133" s="130"/>
      <c r="Y133" s="131"/>
      <c r="Z133" s="133"/>
      <c r="AA133" s="134"/>
      <c r="AB133" s="133"/>
      <c r="AC133" s="138"/>
      <c r="AD133" s="139"/>
      <c r="AE133" s="133"/>
      <c r="AF133" s="130"/>
      <c r="AG133" s="136"/>
      <c r="AH133" s="140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24">
        <f t="shared" si="62"/>
        <v>44342</v>
      </c>
      <c r="B134" s="125">
        <f t="shared" ca="1" si="72"/>
        <v>1010.76755</v>
      </c>
      <c r="C134" s="7">
        <f t="shared" si="63"/>
        <v>1000</v>
      </c>
      <c r="D134" s="102">
        <f t="shared" si="64"/>
        <v>44337</v>
      </c>
      <c r="E134" s="100">
        <f ca="1">IF(D134&lt;$B$1,VLOOKUP(D134,[1]DI!$A$4:$B$15000,2,FALSE),0)</f>
        <v>3.4000000000000002E-2</v>
      </c>
      <c r="F134" s="14">
        <f t="shared" ca="1" si="73"/>
        <v>1.00013269</v>
      </c>
      <c r="G134" s="14">
        <f ca="1">(TRUNC(PRODUCT($F$12:$F133),16))</f>
        <v>1.0107675451017</v>
      </c>
      <c r="H134" s="14">
        <f t="shared" si="74"/>
        <v>1</v>
      </c>
      <c r="I134" s="14">
        <f t="shared" ca="1" si="75"/>
        <v>1.01076755</v>
      </c>
      <c r="J134" s="13">
        <f t="shared" si="65"/>
        <v>0</v>
      </c>
      <c r="K134" s="29">
        <f t="shared" si="66"/>
        <v>44162</v>
      </c>
      <c r="L134" s="2">
        <f t="shared" si="67"/>
        <v>122</v>
      </c>
      <c r="M134" s="17">
        <f t="shared" si="68"/>
        <v>122</v>
      </c>
      <c r="N134" s="12">
        <f t="shared" si="57"/>
        <v>1</v>
      </c>
      <c r="O134" s="12">
        <f t="shared" ca="1" si="58"/>
        <v>1.01076755</v>
      </c>
      <c r="P134" s="17">
        <f t="shared" si="69"/>
        <v>0</v>
      </c>
      <c r="Q134" s="14">
        <f t="shared" ca="1" si="59"/>
        <v>10.76755</v>
      </c>
      <c r="R134" s="20">
        <f t="shared" si="60"/>
        <v>0</v>
      </c>
      <c r="S134" s="14">
        <f t="shared" si="61"/>
        <v>0</v>
      </c>
      <c r="T134" s="4" t="str">
        <f t="shared" si="70"/>
        <v>J=</v>
      </c>
      <c r="U134" s="29">
        <f t="shared" si="71"/>
        <v>44377</v>
      </c>
      <c r="V134" s="3"/>
      <c r="W134" s="4"/>
      <c r="X134" s="130"/>
      <c r="Y134" s="131"/>
      <c r="Z134" s="133"/>
      <c r="AA134" s="134"/>
      <c r="AB134" s="133"/>
      <c r="AC134" s="138"/>
      <c r="AD134" s="139"/>
      <c r="AE134" s="133"/>
      <c r="AF134" s="130"/>
      <c r="AG134" s="136"/>
      <c r="AH134" s="140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24">
        <f t="shared" si="62"/>
        <v>44343</v>
      </c>
      <c r="B135" s="125">
        <f t="shared" ca="1" si="72"/>
        <v>1010.90166</v>
      </c>
      <c r="C135" s="7">
        <f t="shared" si="63"/>
        <v>1000</v>
      </c>
      <c r="D135" s="102">
        <f t="shared" si="64"/>
        <v>44340</v>
      </c>
      <c r="E135" s="100">
        <f ca="1">IF(D135&lt;$B$1,VLOOKUP(D135,[1]DI!$A$4:$B$15000,2,FALSE),0)</f>
        <v>3.4000000000000002E-2</v>
      </c>
      <c r="F135" s="14">
        <f t="shared" ca="1" si="73"/>
        <v>1.00013269</v>
      </c>
      <c r="G135" s="14">
        <f ca="1">(TRUNC(PRODUCT($F$12:$F134),16))</f>
        <v>1.0109016638472601</v>
      </c>
      <c r="H135" s="14">
        <f t="shared" si="74"/>
        <v>1</v>
      </c>
      <c r="I135" s="14">
        <f t="shared" ca="1" si="75"/>
        <v>1.01090166</v>
      </c>
      <c r="J135" s="13">
        <f t="shared" si="65"/>
        <v>0</v>
      </c>
      <c r="K135" s="29">
        <f t="shared" si="66"/>
        <v>44162</v>
      </c>
      <c r="L135" s="2">
        <f t="shared" si="67"/>
        <v>123</v>
      </c>
      <c r="M135" s="17">
        <f t="shared" si="68"/>
        <v>123</v>
      </c>
      <c r="N135" s="12">
        <f t="shared" si="57"/>
        <v>1</v>
      </c>
      <c r="O135" s="12">
        <f t="shared" ca="1" si="58"/>
        <v>1.01090166</v>
      </c>
      <c r="P135" s="17">
        <f t="shared" si="69"/>
        <v>0</v>
      </c>
      <c r="Q135" s="14">
        <f t="shared" ca="1" si="59"/>
        <v>10.90166</v>
      </c>
      <c r="R135" s="20">
        <f t="shared" si="60"/>
        <v>0</v>
      </c>
      <c r="S135" s="14">
        <f t="shared" si="61"/>
        <v>0</v>
      </c>
      <c r="T135" s="4" t="str">
        <f t="shared" si="70"/>
        <v>J=</v>
      </c>
      <c r="U135" s="29">
        <f t="shared" si="71"/>
        <v>44377</v>
      </c>
      <c r="V135" s="3"/>
      <c r="W135" s="4"/>
      <c r="X135" s="130"/>
      <c r="Y135" s="131"/>
      <c r="Z135" s="133"/>
      <c r="AA135" s="134"/>
      <c r="AB135" s="133"/>
      <c r="AC135" s="138"/>
      <c r="AD135" s="139"/>
      <c r="AE135" s="133"/>
      <c r="AF135" s="130"/>
      <c r="AG135" s="136"/>
      <c r="AH135" s="140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24">
        <f t="shared" si="62"/>
        <v>44344</v>
      </c>
      <c r="B136" s="125">
        <f t="shared" ca="1" si="72"/>
        <v>1011.03579999</v>
      </c>
      <c r="C136" s="7">
        <f t="shared" si="63"/>
        <v>1000</v>
      </c>
      <c r="D136" s="102">
        <f t="shared" si="64"/>
        <v>44341</v>
      </c>
      <c r="E136" s="100">
        <f ca="1">IF(D136&lt;$B$1,VLOOKUP(D136,[1]DI!$A$4:$B$15000,2,FALSE),0)</f>
        <v>3.4000000000000002E-2</v>
      </c>
      <c r="F136" s="14">
        <f t="shared" ca="1" si="73"/>
        <v>1.00013269</v>
      </c>
      <c r="G136" s="14">
        <f ca="1">(TRUNC(PRODUCT($F$12:$F135),16))</f>
        <v>1.0110358003890401</v>
      </c>
      <c r="H136" s="14">
        <f t="shared" si="74"/>
        <v>1</v>
      </c>
      <c r="I136" s="14">
        <f t="shared" ca="1" si="75"/>
        <v>1.0110357999999999</v>
      </c>
      <c r="J136" s="13">
        <f t="shared" si="65"/>
        <v>0</v>
      </c>
      <c r="K136" s="29">
        <f t="shared" si="66"/>
        <v>44162</v>
      </c>
      <c r="L136" s="2">
        <f t="shared" si="67"/>
        <v>124</v>
      </c>
      <c r="M136" s="17">
        <f t="shared" si="68"/>
        <v>124</v>
      </c>
      <c r="N136" s="12">
        <f t="shared" si="57"/>
        <v>1</v>
      </c>
      <c r="O136" s="12">
        <f t="shared" ca="1" si="58"/>
        <v>1.0110357999999999</v>
      </c>
      <c r="P136" s="17">
        <f t="shared" si="69"/>
        <v>0</v>
      </c>
      <c r="Q136" s="14">
        <f t="shared" ca="1" si="59"/>
        <v>11.035799989999999</v>
      </c>
      <c r="R136" s="20">
        <f t="shared" si="60"/>
        <v>0</v>
      </c>
      <c r="S136" s="14">
        <f t="shared" si="61"/>
        <v>0</v>
      </c>
      <c r="T136" s="4" t="str">
        <f t="shared" si="70"/>
        <v>J=</v>
      </c>
      <c r="U136" s="29">
        <f t="shared" si="71"/>
        <v>44377</v>
      </c>
      <c r="V136" s="3"/>
      <c r="W136" s="4"/>
      <c r="X136" s="130"/>
      <c r="Y136" s="131"/>
      <c r="Z136" s="133"/>
      <c r="AA136" s="134"/>
      <c r="AB136" s="133"/>
      <c r="AC136" s="138"/>
      <c r="AD136" s="139"/>
      <c r="AE136" s="133"/>
      <c r="AF136" s="130"/>
      <c r="AG136" s="136"/>
      <c r="AH136" s="140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24">
        <f t="shared" si="62"/>
        <v>44347</v>
      </c>
      <c r="B137" s="125">
        <f t="shared" ca="1" si="72"/>
        <v>1011.16995</v>
      </c>
      <c r="C137" s="7">
        <f t="shared" si="63"/>
        <v>1000</v>
      </c>
      <c r="D137" s="102">
        <f t="shared" si="64"/>
        <v>44342</v>
      </c>
      <c r="E137" s="100">
        <f ca="1">IF(D137&lt;$B$1,VLOOKUP(D137,[1]DI!$A$4:$B$15000,2,FALSE),0)</f>
        <v>3.4000000000000002E-2</v>
      </c>
      <c r="F137" s="14">
        <f t="shared" ca="1" si="73"/>
        <v>1.00013269</v>
      </c>
      <c r="G137" s="14">
        <f ca="1">(TRUNC(PRODUCT($F$12:$F136),16))</f>
        <v>1.01116995472939</v>
      </c>
      <c r="H137" s="14">
        <f t="shared" si="74"/>
        <v>1</v>
      </c>
      <c r="I137" s="14">
        <f t="shared" ca="1" si="75"/>
        <v>1.01116995</v>
      </c>
      <c r="J137" s="13">
        <f t="shared" si="65"/>
        <v>0</v>
      </c>
      <c r="K137" s="29">
        <f t="shared" si="66"/>
        <v>44162</v>
      </c>
      <c r="L137" s="2">
        <f t="shared" si="67"/>
        <v>125</v>
      </c>
      <c r="M137" s="17">
        <f t="shared" si="68"/>
        <v>125</v>
      </c>
      <c r="N137" s="12">
        <f t="shared" si="57"/>
        <v>1</v>
      </c>
      <c r="O137" s="12">
        <f t="shared" ca="1" si="58"/>
        <v>1.01116995</v>
      </c>
      <c r="P137" s="17">
        <f t="shared" si="69"/>
        <v>0</v>
      </c>
      <c r="Q137" s="14">
        <f t="shared" ca="1" si="59"/>
        <v>11.16995</v>
      </c>
      <c r="R137" s="20">
        <f t="shared" si="60"/>
        <v>0</v>
      </c>
      <c r="S137" s="14">
        <f t="shared" si="61"/>
        <v>0</v>
      </c>
      <c r="T137" s="4" t="str">
        <f t="shared" si="70"/>
        <v>J=</v>
      </c>
      <c r="U137" s="29">
        <f t="shared" si="71"/>
        <v>44377</v>
      </c>
      <c r="V137" s="3"/>
      <c r="W137" s="4"/>
      <c r="X137" s="130"/>
      <c r="Y137" s="131"/>
      <c r="Z137" s="133"/>
      <c r="AA137" s="134"/>
      <c r="AB137" s="133"/>
      <c r="AC137" s="138"/>
      <c r="AD137" s="139"/>
      <c r="AE137" s="133"/>
      <c r="AF137" s="130"/>
      <c r="AG137" s="136"/>
      <c r="AH137" s="140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24">
        <f t="shared" si="62"/>
        <v>44348</v>
      </c>
      <c r="B138" s="125">
        <f t="shared" ca="1" si="72"/>
        <v>1011.30413</v>
      </c>
      <c r="C138" s="7">
        <f t="shared" si="63"/>
        <v>1000</v>
      </c>
      <c r="D138" s="102">
        <f t="shared" si="64"/>
        <v>44343</v>
      </c>
      <c r="E138" s="100">
        <f ca="1">IF(D138&lt;$B$1,VLOOKUP(D138,[1]DI!$A$4:$B$15000,2,FALSE),0)</f>
        <v>3.4000000000000002E-2</v>
      </c>
      <c r="F138" s="14">
        <f t="shared" ca="1" si="73"/>
        <v>1.00013269</v>
      </c>
      <c r="G138" s="14">
        <f ca="1">(TRUNC(PRODUCT($F$12:$F137),16))</f>
        <v>1.0113041268706899</v>
      </c>
      <c r="H138" s="14">
        <f t="shared" si="74"/>
        <v>1</v>
      </c>
      <c r="I138" s="14">
        <f t="shared" ca="1" si="75"/>
        <v>1.0113041300000001</v>
      </c>
      <c r="J138" s="13">
        <f t="shared" si="65"/>
        <v>0</v>
      </c>
      <c r="K138" s="29">
        <f t="shared" si="66"/>
        <v>44162</v>
      </c>
      <c r="L138" s="2">
        <f t="shared" si="67"/>
        <v>126</v>
      </c>
      <c r="M138" s="17">
        <f t="shared" si="68"/>
        <v>126</v>
      </c>
      <c r="N138" s="12">
        <f t="shared" si="57"/>
        <v>1</v>
      </c>
      <c r="O138" s="12">
        <f t="shared" ca="1" si="58"/>
        <v>1.0113041300000001</v>
      </c>
      <c r="P138" s="17">
        <f t="shared" si="69"/>
        <v>0</v>
      </c>
      <c r="Q138" s="14">
        <f t="shared" ca="1" si="59"/>
        <v>11.304130000000001</v>
      </c>
      <c r="R138" s="20">
        <f t="shared" si="60"/>
        <v>0</v>
      </c>
      <c r="S138" s="14">
        <f t="shared" si="61"/>
        <v>0</v>
      </c>
      <c r="T138" s="4" t="str">
        <f t="shared" si="70"/>
        <v>J=</v>
      </c>
      <c r="U138" s="29">
        <f t="shared" si="71"/>
        <v>44377</v>
      </c>
      <c r="V138" s="3"/>
      <c r="W138" s="4"/>
      <c r="X138" s="130"/>
      <c r="Y138" s="131"/>
      <c r="Z138" s="133"/>
      <c r="AA138" s="134"/>
      <c r="AB138" s="133"/>
      <c r="AC138" s="138"/>
      <c r="AD138" s="139"/>
      <c r="AE138" s="133"/>
      <c r="AF138" s="130"/>
      <c r="AG138" s="136"/>
      <c r="AH138" s="140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24">
        <f t="shared" si="62"/>
        <v>44349</v>
      </c>
      <c r="B139" s="125">
        <f t="shared" ca="1" si="72"/>
        <v>1011.43831999</v>
      </c>
      <c r="C139" s="7">
        <f t="shared" si="63"/>
        <v>1000</v>
      </c>
      <c r="D139" s="102">
        <f t="shared" si="64"/>
        <v>44344</v>
      </c>
      <c r="E139" s="100">
        <f ca="1">IF(D139&lt;$B$1,VLOOKUP(D139,[1]DI!$A$4:$B$15000,2,FALSE),0)</f>
        <v>3.4000000000000002E-2</v>
      </c>
      <c r="F139" s="14">
        <f t="shared" ca="1" si="73"/>
        <v>1.00013269</v>
      </c>
      <c r="G139" s="14">
        <f ca="1">(TRUNC(PRODUCT($F$12:$F138),16))</f>
        <v>1.0114383168152801</v>
      </c>
      <c r="H139" s="14">
        <f t="shared" si="74"/>
        <v>1</v>
      </c>
      <c r="I139" s="14">
        <f t="shared" ca="1" si="75"/>
        <v>1.0114383199999999</v>
      </c>
      <c r="J139" s="13">
        <f t="shared" si="65"/>
        <v>0</v>
      </c>
      <c r="K139" s="29">
        <f t="shared" si="66"/>
        <v>44162</v>
      </c>
      <c r="L139" s="2">
        <f t="shared" si="67"/>
        <v>127</v>
      </c>
      <c r="M139" s="17">
        <f t="shared" si="68"/>
        <v>127</v>
      </c>
      <c r="N139" s="12">
        <f t="shared" si="57"/>
        <v>1</v>
      </c>
      <c r="O139" s="12">
        <f t="shared" ca="1" si="58"/>
        <v>1.0114383199999999</v>
      </c>
      <c r="P139" s="17">
        <f t="shared" si="69"/>
        <v>0</v>
      </c>
      <c r="Q139" s="14">
        <f t="shared" ca="1" si="59"/>
        <v>11.43831999</v>
      </c>
      <c r="R139" s="20">
        <f t="shared" si="60"/>
        <v>0</v>
      </c>
      <c r="S139" s="14">
        <f t="shared" si="61"/>
        <v>0</v>
      </c>
      <c r="T139" s="4" t="str">
        <f t="shared" si="70"/>
        <v>J=</v>
      </c>
      <c r="U139" s="29">
        <f t="shared" si="71"/>
        <v>44377</v>
      </c>
      <c r="V139" s="3"/>
      <c r="W139" s="4"/>
      <c r="X139" s="130"/>
      <c r="Y139" s="131"/>
      <c r="Z139" s="133"/>
      <c r="AA139" s="134"/>
      <c r="AB139" s="133"/>
      <c r="AC139" s="138"/>
      <c r="AD139" s="139"/>
      <c r="AE139" s="133"/>
      <c r="AF139" s="130"/>
      <c r="AG139" s="136"/>
      <c r="AH139" s="140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24">
        <f t="shared" si="62"/>
        <v>44351</v>
      </c>
      <c r="B140" s="125">
        <f t="shared" ca="1" si="72"/>
        <v>1011.5725200000001</v>
      </c>
      <c r="C140" s="7">
        <f t="shared" si="63"/>
        <v>1000</v>
      </c>
      <c r="D140" s="102">
        <f t="shared" si="64"/>
        <v>44347</v>
      </c>
      <c r="E140" s="100">
        <f ca="1">IF(D140&lt;$B$1,VLOOKUP(D140,[1]DI!$A$4:$B$15000,2,FALSE),0)</f>
        <v>3.4000000000000002E-2</v>
      </c>
      <c r="F140" s="14">
        <f t="shared" ca="1" si="73"/>
        <v>1.00013269</v>
      </c>
      <c r="G140" s="14">
        <f ca="1">(TRUNC(PRODUCT($F$12:$F139),16))</f>
        <v>1.01157252456554</v>
      </c>
      <c r="H140" s="14">
        <f t="shared" si="74"/>
        <v>1</v>
      </c>
      <c r="I140" s="14">
        <f t="shared" ca="1" si="75"/>
        <v>1.0115725200000001</v>
      </c>
      <c r="J140" s="13">
        <f t="shared" si="65"/>
        <v>0</v>
      </c>
      <c r="K140" s="29">
        <f t="shared" si="66"/>
        <v>44162</v>
      </c>
      <c r="L140" s="2">
        <f t="shared" si="67"/>
        <v>128</v>
      </c>
      <c r="M140" s="17">
        <f t="shared" si="68"/>
        <v>128</v>
      </c>
      <c r="N140" s="12">
        <f t="shared" ref="N140:N203" si="76">ROUND((J140+1)^(M140/252),9)</f>
        <v>1</v>
      </c>
      <c r="O140" s="12">
        <f t="shared" ref="O140:O203" ca="1" si="77">ROUND(I140*N140,9)</f>
        <v>1.0115725200000001</v>
      </c>
      <c r="P140" s="17">
        <f t="shared" si="69"/>
        <v>0</v>
      </c>
      <c r="Q140" s="14">
        <f t="shared" ref="Q140:Q203" ca="1" si="78">TRUNC(((O140-1)*C140),8)</f>
        <v>11.572520000000001</v>
      </c>
      <c r="R140" s="20">
        <f t="shared" ref="R140:R203" si="79">IF($P140&gt;0,VLOOKUP($P140,$X$12:$AD$150,7),0)</f>
        <v>0</v>
      </c>
      <c r="S140" s="14">
        <f t="shared" ref="S140:S203" si="80">IF(R140&gt;0,TRUNC(R140*C140,8),0)</f>
        <v>0</v>
      </c>
      <c r="T140" s="4" t="str">
        <f t="shared" si="70"/>
        <v>J=</v>
      </c>
      <c r="U140" s="29">
        <f t="shared" si="71"/>
        <v>44377</v>
      </c>
      <c r="V140" s="3"/>
      <c r="W140" s="4"/>
      <c r="X140" s="130"/>
      <c r="Y140" s="131"/>
      <c r="Z140" s="133"/>
      <c r="AA140" s="134"/>
      <c r="AB140" s="133"/>
      <c r="AC140" s="138"/>
      <c r="AD140" s="139"/>
      <c r="AE140" s="133"/>
      <c r="AF140" s="130"/>
      <c r="AG140" s="136"/>
      <c r="AH140" s="140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24">
        <f t="shared" ref="A141:A204" si="81">WORKDAY($A140,1,$X$166:$X$544)</f>
        <v>44354</v>
      </c>
      <c r="B141" s="125">
        <f t="shared" ca="1" si="72"/>
        <v>1011.7067500000001</v>
      </c>
      <c r="C141" s="7">
        <f t="shared" ref="C141:C204" si="82">(C140-S140)</f>
        <v>1000</v>
      </c>
      <c r="D141" s="102">
        <f t="shared" ref="D141:D204" si="83">WORKDAY($A141,-3,$X$160:$X$544)</f>
        <v>44348</v>
      </c>
      <c r="E141" s="100">
        <f ca="1">IF(D141&lt;$B$1,VLOOKUP(D141,[1]DI!$A$4:$B$15000,2,FALSE),0)</f>
        <v>3.4000000000000002E-2</v>
      </c>
      <c r="F141" s="14">
        <f t="shared" ca="1" si="73"/>
        <v>1.00013269</v>
      </c>
      <c r="G141" s="14">
        <f ca="1">(TRUNC(PRODUCT($F$12:$F140),16))</f>
        <v>1.0117067501238199</v>
      </c>
      <c r="H141" s="14">
        <f t="shared" si="74"/>
        <v>1</v>
      </c>
      <c r="I141" s="14">
        <f t="shared" ca="1" si="75"/>
        <v>1.0117067500000001</v>
      </c>
      <c r="J141" s="13">
        <f t="shared" ref="J141:J204" si="84">J140</f>
        <v>0</v>
      </c>
      <c r="K141" s="29">
        <f t="shared" ref="K141:K204" si="85">IF(P140&gt;0,VLOOKUP(P140,X$12:AH$150,2),K140)</f>
        <v>44162</v>
      </c>
      <c r="L141" s="2">
        <f t="shared" ref="L141:L204" si="86">IF(A141&gt;K141,IF(NETWORKDAYS(K141,A141,$X$160:$X$544)-1=0,1,NETWORKDAYS(K141,A141,$X$160:$X$544)-1),0)</f>
        <v>129</v>
      </c>
      <c r="M141" s="17">
        <f t="shared" ref="M141:M204" si="87">IF(AND(L141=1,L140=1),1,IF(L141&gt;0,IF(L141=L140,L141+1,L141),0))</f>
        <v>129</v>
      </c>
      <c r="N141" s="12">
        <f t="shared" si="76"/>
        <v>1</v>
      </c>
      <c r="O141" s="12">
        <f t="shared" ca="1" si="77"/>
        <v>1.0117067500000001</v>
      </c>
      <c r="P141" s="17">
        <f t="shared" ref="P141:P204" si="88">IF(VLOOKUP(A141,Y$12:AF$150,8)=VLOOKUP(A140,Y$12:AF$150,8),0,VLOOKUP(A141,Y$12:AF$150,8))</f>
        <v>0</v>
      </c>
      <c r="Q141" s="14">
        <f t="shared" ca="1" si="78"/>
        <v>11.70675</v>
      </c>
      <c r="R141" s="20">
        <f t="shared" si="79"/>
        <v>0</v>
      </c>
      <c r="S141" s="14">
        <f t="shared" si="80"/>
        <v>0</v>
      </c>
      <c r="T141" s="4" t="str">
        <f t="shared" ref="T141:T204" si="89">IF(P140&gt;0,VLOOKUP(P140,X$12:AH$150,10),T140)</f>
        <v>J=</v>
      </c>
      <c r="U141" s="29">
        <f t="shared" ref="U141:U204" si="90">IF(P140&gt;0,VLOOKUP(P140,X$12:AH$150,11),U140)</f>
        <v>44377</v>
      </c>
      <c r="V141" s="3"/>
      <c r="W141" s="4"/>
      <c r="X141" s="130"/>
      <c r="Y141" s="131"/>
      <c r="Z141" s="133"/>
      <c r="AA141" s="134"/>
      <c r="AB141" s="133"/>
      <c r="AC141" s="138"/>
      <c r="AD141" s="139"/>
      <c r="AE141" s="133"/>
      <c r="AF141" s="130"/>
      <c r="AG141" s="136"/>
      <c r="AH141" s="140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24">
        <f t="shared" si="81"/>
        <v>44355</v>
      </c>
      <c r="B142" s="125">
        <f t="shared" ref="B142:B205" ca="1" si="91">IF(D142&lt;=TODAY(),C142+Q142,IF(AND(D142&gt;TODAY(),A142&lt;=$B$1),IF(VLOOKUP(TODAY(),$A$10:$E$5000,4,FALSE)=0,"n.d",C142+Q142),"n.d"))</f>
        <v>1011.84099</v>
      </c>
      <c r="C142" s="7">
        <f t="shared" si="82"/>
        <v>1000</v>
      </c>
      <c r="D142" s="102">
        <f t="shared" si="83"/>
        <v>44349</v>
      </c>
      <c r="E142" s="100">
        <f ca="1">IF(D142&lt;$B$1,VLOOKUP(D142,[1]DI!$A$4:$B$15000,2,FALSE),0)</f>
        <v>3.4000000000000002E-2</v>
      </c>
      <c r="F142" s="14">
        <f t="shared" ref="F142:F205" ca="1" si="92">ROUND(((1+E142)^(1/252)),8)</f>
        <v>1.00013269</v>
      </c>
      <c r="G142" s="14">
        <f ca="1">(TRUNC(PRODUCT($F$12:$F141),16))</f>
        <v>1.0118409934924999</v>
      </c>
      <c r="H142" s="14">
        <f t="shared" ref="H142:H205" si="93">IF(P141&gt;0,G141,H141)</f>
        <v>1</v>
      </c>
      <c r="I142" s="14">
        <f t="shared" ref="I142:I205" ca="1" si="94">ROUND(G142/H142,8)</f>
        <v>1.0118409900000001</v>
      </c>
      <c r="J142" s="13">
        <f t="shared" si="84"/>
        <v>0</v>
      </c>
      <c r="K142" s="29">
        <f t="shared" si="85"/>
        <v>44162</v>
      </c>
      <c r="L142" s="2">
        <f t="shared" si="86"/>
        <v>130</v>
      </c>
      <c r="M142" s="17">
        <f t="shared" si="87"/>
        <v>130</v>
      </c>
      <c r="N142" s="12">
        <f t="shared" si="76"/>
        <v>1</v>
      </c>
      <c r="O142" s="12">
        <f t="shared" ca="1" si="77"/>
        <v>1.0118409900000001</v>
      </c>
      <c r="P142" s="17">
        <f t="shared" si="88"/>
        <v>0</v>
      </c>
      <c r="Q142" s="14">
        <f t="shared" ca="1" si="78"/>
        <v>11.84099</v>
      </c>
      <c r="R142" s="20">
        <f t="shared" si="79"/>
        <v>0</v>
      </c>
      <c r="S142" s="14">
        <f t="shared" si="80"/>
        <v>0</v>
      </c>
      <c r="T142" s="4" t="str">
        <f t="shared" si="89"/>
        <v>J=</v>
      </c>
      <c r="U142" s="29">
        <f t="shared" si="90"/>
        <v>44377</v>
      </c>
      <c r="V142" s="3"/>
      <c r="W142" s="3"/>
      <c r="X142" s="130"/>
      <c r="Y142" s="131"/>
      <c r="Z142" s="133"/>
      <c r="AA142" s="134"/>
      <c r="AB142" s="133"/>
      <c r="AC142" s="138"/>
      <c r="AD142" s="139"/>
      <c r="AE142" s="133"/>
      <c r="AF142" s="130"/>
      <c r="AG142" s="136"/>
      <c r="AH142" s="140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24">
        <f t="shared" si="81"/>
        <v>44356</v>
      </c>
      <c r="B143" s="125">
        <f t="shared" ca="1" si="91"/>
        <v>1011.97525</v>
      </c>
      <c r="C143" s="7">
        <f t="shared" si="82"/>
        <v>1000</v>
      </c>
      <c r="D143" s="102">
        <f t="shared" si="83"/>
        <v>44351</v>
      </c>
      <c r="E143" s="100">
        <f ca="1">IF(D143&lt;$B$1,VLOOKUP(D143,[1]DI!$A$4:$B$15000,2,FALSE),0)</f>
        <v>3.4000000000000002E-2</v>
      </c>
      <c r="F143" s="14">
        <f t="shared" ca="1" si="92"/>
        <v>1.00013269</v>
      </c>
      <c r="G143" s="14">
        <f ca="1">(TRUNC(PRODUCT($F$12:$F142),16))</f>
        <v>1.01197525467392</v>
      </c>
      <c r="H143" s="14">
        <f t="shared" si="93"/>
        <v>1</v>
      </c>
      <c r="I143" s="14">
        <f t="shared" ca="1" si="94"/>
        <v>1.0119752500000001</v>
      </c>
      <c r="J143" s="13">
        <f t="shared" si="84"/>
        <v>0</v>
      </c>
      <c r="K143" s="29">
        <f t="shared" si="85"/>
        <v>44162</v>
      </c>
      <c r="L143" s="2">
        <f t="shared" si="86"/>
        <v>131</v>
      </c>
      <c r="M143" s="17">
        <f t="shared" si="87"/>
        <v>131</v>
      </c>
      <c r="N143" s="12">
        <f t="shared" si="76"/>
        <v>1</v>
      </c>
      <c r="O143" s="12">
        <f t="shared" ca="1" si="77"/>
        <v>1.0119752500000001</v>
      </c>
      <c r="P143" s="17">
        <f t="shared" si="88"/>
        <v>0</v>
      </c>
      <c r="Q143" s="14">
        <f t="shared" ca="1" si="78"/>
        <v>11.975250000000001</v>
      </c>
      <c r="R143" s="20">
        <f t="shared" si="79"/>
        <v>0</v>
      </c>
      <c r="S143" s="14">
        <f t="shared" si="80"/>
        <v>0</v>
      </c>
      <c r="T143" s="4" t="str">
        <f t="shared" si="89"/>
        <v>J=</v>
      </c>
      <c r="U143" s="29">
        <f t="shared" si="90"/>
        <v>44377</v>
      </c>
      <c r="V143" s="3"/>
      <c r="W143" s="3"/>
      <c r="X143" s="130"/>
      <c r="Y143" s="131"/>
      <c r="Z143" s="133"/>
      <c r="AA143" s="134"/>
      <c r="AB143" s="133"/>
      <c r="AC143" s="138"/>
      <c r="AD143" s="139"/>
      <c r="AE143" s="133"/>
      <c r="AF143" s="130"/>
      <c r="AG143" s="136"/>
      <c r="AH143" s="140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24">
        <f t="shared" si="81"/>
        <v>44357</v>
      </c>
      <c r="B144" s="125">
        <f t="shared" ca="1" si="91"/>
        <v>1012.1095299999999</v>
      </c>
      <c r="C144" s="7">
        <f t="shared" si="82"/>
        <v>1000</v>
      </c>
      <c r="D144" s="102">
        <f t="shared" si="83"/>
        <v>44354</v>
      </c>
      <c r="E144" s="100">
        <f ca="1">IF(D144&lt;$B$1,VLOOKUP(D144,[1]DI!$A$4:$B$15000,2,FALSE),0)</f>
        <v>3.4000000000000002E-2</v>
      </c>
      <c r="F144" s="14">
        <f t="shared" ca="1" si="92"/>
        <v>1.00013269</v>
      </c>
      <c r="G144" s="14">
        <f ca="1">(TRUNC(PRODUCT($F$12:$F143),16))</f>
        <v>1.01210953367047</v>
      </c>
      <c r="H144" s="14">
        <f t="shared" si="93"/>
        <v>1</v>
      </c>
      <c r="I144" s="14">
        <f t="shared" ca="1" si="94"/>
        <v>1.01210953</v>
      </c>
      <c r="J144" s="13">
        <f t="shared" si="84"/>
        <v>0</v>
      </c>
      <c r="K144" s="29">
        <f t="shared" si="85"/>
        <v>44162</v>
      </c>
      <c r="L144" s="2">
        <f t="shared" si="86"/>
        <v>132</v>
      </c>
      <c r="M144" s="17">
        <f t="shared" si="87"/>
        <v>132</v>
      </c>
      <c r="N144" s="12">
        <f t="shared" si="76"/>
        <v>1</v>
      </c>
      <c r="O144" s="12">
        <f t="shared" ca="1" si="77"/>
        <v>1.01210953</v>
      </c>
      <c r="P144" s="17">
        <f t="shared" si="88"/>
        <v>0</v>
      </c>
      <c r="Q144" s="14">
        <f t="shared" ca="1" si="78"/>
        <v>12.109529999999999</v>
      </c>
      <c r="R144" s="20">
        <f t="shared" si="79"/>
        <v>0</v>
      </c>
      <c r="S144" s="14">
        <f t="shared" si="80"/>
        <v>0</v>
      </c>
      <c r="T144" s="4" t="str">
        <f t="shared" si="89"/>
        <v>J=</v>
      </c>
      <c r="U144" s="29">
        <f t="shared" si="90"/>
        <v>44377</v>
      </c>
      <c r="V144" s="3"/>
      <c r="W144" s="3"/>
      <c r="X144" s="130"/>
      <c r="Y144" s="131"/>
      <c r="Z144" s="133"/>
      <c r="AA144" s="134"/>
      <c r="AB144" s="133"/>
      <c r="AC144" s="138"/>
      <c r="AD144" s="139"/>
      <c r="AE144" s="133"/>
      <c r="AF144" s="130"/>
      <c r="AG144" s="136"/>
      <c r="AH144" s="140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24">
        <f t="shared" si="81"/>
        <v>44358</v>
      </c>
      <c r="B145" s="125">
        <f t="shared" ca="1" si="91"/>
        <v>1012.24383</v>
      </c>
      <c r="C145" s="7">
        <f t="shared" si="82"/>
        <v>1000</v>
      </c>
      <c r="D145" s="102">
        <f t="shared" si="83"/>
        <v>44355</v>
      </c>
      <c r="E145" s="100">
        <f ca="1">IF(D145&lt;$B$1,VLOOKUP(D145,[1]DI!$A$4:$B$15000,2,FALSE),0)</f>
        <v>3.4000000000000002E-2</v>
      </c>
      <c r="F145" s="14">
        <f t="shared" ca="1" si="92"/>
        <v>1.00013269</v>
      </c>
      <c r="G145" s="14">
        <f ca="1">(TRUNC(PRODUCT($F$12:$F144),16))</f>
        <v>1.0122438304844901</v>
      </c>
      <c r="H145" s="14">
        <f t="shared" si="93"/>
        <v>1</v>
      </c>
      <c r="I145" s="14">
        <f t="shared" ca="1" si="94"/>
        <v>1.0122438300000001</v>
      </c>
      <c r="J145" s="13">
        <f t="shared" si="84"/>
        <v>0</v>
      </c>
      <c r="K145" s="29">
        <f t="shared" si="85"/>
        <v>44162</v>
      </c>
      <c r="L145" s="2">
        <f t="shared" si="86"/>
        <v>133</v>
      </c>
      <c r="M145" s="17">
        <f t="shared" si="87"/>
        <v>133</v>
      </c>
      <c r="N145" s="12">
        <f t="shared" si="76"/>
        <v>1</v>
      </c>
      <c r="O145" s="12">
        <f t="shared" ca="1" si="77"/>
        <v>1.0122438300000001</v>
      </c>
      <c r="P145" s="17">
        <f t="shared" si="88"/>
        <v>0</v>
      </c>
      <c r="Q145" s="14">
        <f t="shared" ca="1" si="78"/>
        <v>12.243830000000001</v>
      </c>
      <c r="R145" s="20">
        <f t="shared" si="79"/>
        <v>0</v>
      </c>
      <c r="S145" s="14">
        <f t="shared" si="80"/>
        <v>0</v>
      </c>
      <c r="T145" s="4" t="str">
        <f t="shared" si="89"/>
        <v>J=</v>
      </c>
      <c r="U145" s="29">
        <f t="shared" si="90"/>
        <v>44377</v>
      </c>
      <c r="V145" s="3"/>
      <c r="W145" s="3"/>
      <c r="X145" s="130"/>
      <c r="Y145" s="131"/>
      <c r="Z145" s="133"/>
      <c r="AA145" s="134"/>
      <c r="AB145" s="133"/>
      <c r="AC145" s="138"/>
      <c r="AD145" s="139"/>
      <c r="AE145" s="133"/>
      <c r="AF145" s="130"/>
      <c r="AG145" s="136"/>
      <c r="AH145" s="140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24">
        <f t="shared" si="81"/>
        <v>44361</v>
      </c>
      <c r="B146" s="125">
        <f t="shared" ca="1" si="91"/>
        <v>1012.37815</v>
      </c>
      <c r="C146" s="7">
        <f t="shared" si="82"/>
        <v>1000</v>
      </c>
      <c r="D146" s="102">
        <f t="shared" si="83"/>
        <v>44356</v>
      </c>
      <c r="E146" s="100">
        <f ca="1">IF(D146&lt;$B$1,VLOOKUP(D146,[1]DI!$A$4:$B$15000,2,FALSE),0)</f>
        <v>3.4000000000000002E-2</v>
      </c>
      <c r="F146" s="14">
        <f t="shared" ca="1" si="92"/>
        <v>1.00013269</v>
      </c>
      <c r="G146" s="14">
        <f ca="1">(TRUNC(PRODUCT($F$12:$F145),16))</f>
        <v>1.01237814511836</v>
      </c>
      <c r="H146" s="14">
        <f t="shared" si="93"/>
        <v>1</v>
      </c>
      <c r="I146" s="14">
        <f t="shared" ca="1" si="94"/>
        <v>1.01237815</v>
      </c>
      <c r="J146" s="13">
        <f t="shared" si="84"/>
        <v>0</v>
      </c>
      <c r="K146" s="29">
        <f t="shared" si="85"/>
        <v>44162</v>
      </c>
      <c r="L146" s="2">
        <f t="shared" si="86"/>
        <v>134</v>
      </c>
      <c r="M146" s="17">
        <f t="shared" si="87"/>
        <v>134</v>
      </c>
      <c r="N146" s="12">
        <f t="shared" si="76"/>
        <v>1</v>
      </c>
      <c r="O146" s="12">
        <f t="shared" ca="1" si="77"/>
        <v>1.01237815</v>
      </c>
      <c r="P146" s="17">
        <f t="shared" si="88"/>
        <v>0</v>
      </c>
      <c r="Q146" s="14">
        <f t="shared" ca="1" si="78"/>
        <v>12.37815</v>
      </c>
      <c r="R146" s="20">
        <f t="shared" si="79"/>
        <v>0</v>
      </c>
      <c r="S146" s="14">
        <f t="shared" si="80"/>
        <v>0</v>
      </c>
      <c r="T146" s="4" t="str">
        <f t="shared" si="89"/>
        <v>J=</v>
      </c>
      <c r="U146" s="29">
        <f t="shared" si="90"/>
        <v>44377</v>
      </c>
      <c r="V146" s="3"/>
      <c r="W146" s="3"/>
      <c r="X146" s="130"/>
      <c r="Y146" s="131"/>
      <c r="Z146" s="133"/>
      <c r="AA146" s="134"/>
      <c r="AB146" s="133"/>
      <c r="AC146" s="138"/>
      <c r="AD146" s="139"/>
      <c r="AE146" s="133"/>
      <c r="AF146" s="130"/>
      <c r="AG146" s="136"/>
      <c r="AH146" s="140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24">
        <f t="shared" si="81"/>
        <v>44362</v>
      </c>
      <c r="B147" s="125">
        <f t="shared" ca="1" si="91"/>
        <v>1012.51248</v>
      </c>
      <c r="C147" s="7">
        <f t="shared" si="82"/>
        <v>1000</v>
      </c>
      <c r="D147" s="102">
        <f t="shared" si="83"/>
        <v>44357</v>
      </c>
      <c r="E147" s="100">
        <f ca="1">IF(D147&lt;$B$1,VLOOKUP(D147,[1]DI!$A$4:$B$15000,2,FALSE),0)</f>
        <v>3.4000000000000002E-2</v>
      </c>
      <c r="F147" s="14">
        <f t="shared" ca="1" si="92"/>
        <v>1.00013269</v>
      </c>
      <c r="G147" s="14">
        <f ca="1">(TRUNC(PRODUCT($F$12:$F146),16))</f>
        <v>1.0125124775744301</v>
      </c>
      <c r="H147" s="14">
        <f t="shared" si="93"/>
        <v>1</v>
      </c>
      <c r="I147" s="14">
        <f t="shared" ca="1" si="94"/>
        <v>1.01251248</v>
      </c>
      <c r="J147" s="13">
        <f t="shared" si="84"/>
        <v>0</v>
      </c>
      <c r="K147" s="29">
        <f t="shared" si="85"/>
        <v>44162</v>
      </c>
      <c r="L147" s="2">
        <f t="shared" si="86"/>
        <v>135</v>
      </c>
      <c r="M147" s="17">
        <f t="shared" si="87"/>
        <v>135</v>
      </c>
      <c r="N147" s="12">
        <f t="shared" si="76"/>
        <v>1</v>
      </c>
      <c r="O147" s="12">
        <f t="shared" ca="1" si="77"/>
        <v>1.01251248</v>
      </c>
      <c r="P147" s="17">
        <f t="shared" si="88"/>
        <v>0</v>
      </c>
      <c r="Q147" s="14">
        <f t="shared" ca="1" si="78"/>
        <v>12.51248</v>
      </c>
      <c r="R147" s="20">
        <f t="shared" si="79"/>
        <v>0</v>
      </c>
      <c r="S147" s="14">
        <f t="shared" si="80"/>
        <v>0</v>
      </c>
      <c r="T147" s="4" t="str">
        <f t="shared" si="89"/>
        <v>J=</v>
      </c>
      <c r="U147" s="29">
        <f t="shared" si="90"/>
        <v>44377</v>
      </c>
      <c r="V147" s="3"/>
      <c r="W147" s="3"/>
      <c r="X147" s="130"/>
      <c r="Y147" s="131"/>
      <c r="Z147" s="133"/>
      <c r="AA147" s="134"/>
      <c r="AB147" s="133"/>
      <c r="AC147" s="138"/>
      <c r="AD147" s="139"/>
      <c r="AE147" s="133"/>
      <c r="AF147" s="130"/>
      <c r="AG147" s="136"/>
      <c r="AH147" s="140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24">
        <f t="shared" si="81"/>
        <v>44363</v>
      </c>
      <c r="B148" s="125">
        <f t="shared" ca="1" si="91"/>
        <v>1012.64683</v>
      </c>
      <c r="C148" s="7">
        <f t="shared" si="82"/>
        <v>1000</v>
      </c>
      <c r="D148" s="102">
        <f t="shared" si="83"/>
        <v>44358</v>
      </c>
      <c r="E148" s="100">
        <f ca="1">IF(D148&lt;$B$1,VLOOKUP(D148,[1]DI!$A$4:$B$15000,2,FALSE),0)</f>
        <v>3.4000000000000002E-2</v>
      </c>
      <c r="F148" s="14">
        <f t="shared" ca="1" si="92"/>
        <v>1.00013269</v>
      </c>
      <c r="G148" s="14">
        <f ca="1">(TRUNC(PRODUCT($F$12:$F147),16))</f>
        <v>1.01264682785508</v>
      </c>
      <c r="H148" s="14">
        <f t="shared" si="93"/>
        <v>1</v>
      </c>
      <c r="I148" s="14">
        <f t="shared" ca="1" si="94"/>
        <v>1.01264683</v>
      </c>
      <c r="J148" s="13">
        <f t="shared" si="84"/>
        <v>0</v>
      </c>
      <c r="K148" s="29">
        <f t="shared" si="85"/>
        <v>44162</v>
      </c>
      <c r="L148" s="2">
        <f t="shared" si="86"/>
        <v>136</v>
      </c>
      <c r="M148" s="17">
        <f t="shared" si="87"/>
        <v>136</v>
      </c>
      <c r="N148" s="12">
        <f t="shared" si="76"/>
        <v>1</v>
      </c>
      <c r="O148" s="12">
        <f t="shared" ca="1" si="77"/>
        <v>1.01264683</v>
      </c>
      <c r="P148" s="17">
        <f t="shared" si="88"/>
        <v>0</v>
      </c>
      <c r="Q148" s="14">
        <f t="shared" ca="1" si="78"/>
        <v>12.64683</v>
      </c>
      <c r="R148" s="20">
        <f t="shared" si="79"/>
        <v>0</v>
      </c>
      <c r="S148" s="14">
        <f t="shared" si="80"/>
        <v>0</v>
      </c>
      <c r="T148" s="4" t="str">
        <f t="shared" si="89"/>
        <v>J=</v>
      </c>
      <c r="U148" s="29">
        <f t="shared" si="90"/>
        <v>44377</v>
      </c>
      <c r="V148" s="3"/>
      <c r="W148" s="3"/>
      <c r="X148" s="130"/>
      <c r="Y148" s="131"/>
      <c r="Z148" s="133"/>
      <c r="AA148" s="134"/>
      <c r="AB148" s="133"/>
      <c r="AC148" s="138"/>
      <c r="AD148" s="139"/>
      <c r="AE148" s="133"/>
      <c r="AF148" s="130"/>
      <c r="AG148" s="136"/>
      <c r="AH148" s="140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24">
        <f t="shared" si="81"/>
        <v>44364</v>
      </c>
      <c r="B149" s="125">
        <f t="shared" ca="1" si="91"/>
        <v>1012.7812</v>
      </c>
      <c r="C149" s="7">
        <f t="shared" si="82"/>
        <v>1000</v>
      </c>
      <c r="D149" s="102">
        <f t="shared" si="83"/>
        <v>44361</v>
      </c>
      <c r="E149" s="100">
        <f ca="1">IF(D149&lt;$B$1,VLOOKUP(D149,[1]DI!$A$4:$B$15000,2,FALSE),0)</f>
        <v>3.4000000000000002E-2</v>
      </c>
      <c r="F149" s="14">
        <f t="shared" ca="1" si="92"/>
        <v>1.00013269</v>
      </c>
      <c r="G149" s="14">
        <f ca="1">(TRUNC(PRODUCT($F$12:$F148),16))</f>
        <v>1.01278119596267</v>
      </c>
      <c r="H149" s="14">
        <f t="shared" si="93"/>
        <v>1</v>
      </c>
      <c r="I149" s="14">
        <f t="shared" ca="1" si="94"/>
        <v>1.0127812</v>
      </c>
      <c r="J149" s="13">
        <f t="shared" si="84"/>
        <v>0</v>
      </c>
      <c r="K149" s="29">
        <f t="shared" si="85"/>
        <v>44162</v>
      </c>
      <c r="L149" s="2">
        <f t="shared" si="86"/>
        <v>137</v>
      </c>
      <c r="M149" s="17">
        <f t="shared" si="87"/>
        <v>137</v>
      </c>
      <c r="N149" s="12">
        <f t="shared" si="76"/>
        <v>1</v>
      </c>
      <c r="O149" s="12">
        <f t="shared" ca="1" si="77"/>
        <v>1.0127812</v>
      </c>
      <c r="P149" s="17">
        <f t="shared" si="88"/>
        <v>0</v>
      </c>
      <c r="Q149" s="14">
        <f t="shared" ca="1" si="78"/>
        <v>12.7812</v>
      </c>
      <c r="R149" s="20">
        <f t="shared" si="79"/>
        <v>0</v>
      </c>
      <c r="S149" s="14">
        <f t="shared" si="80"/>
        <v>0</v>
      </c>
      <c r="T149" s="4" t="str">
        <f t="shared" si="89"/>
        <v>J=</v>
      </c>
      <c r="U149" s="29">
        <f t="shared" si="90"/>
        <v>44377</v>
      </c>
      <c r="V149" s="3"/>
      <c r="W149" s="3"/>
      <c r="X149" s="130"/>
      <c r="Y149" s="131"/>
      <c r="Z149" s="133"/>
      <c r="AA149" s="134"/>
      <c r="AB149" s="133"/>
      <c r="AC149" s="138"/>
      <c r="AD149" s="139"/>
      <c r="AE149" s="133"/>
      <c r="AF149" s="130"/>
      <c r="AG149" s="136"/>
      <c r="AH149" s="140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24">
        <f t="shared" si="81"/>
        <v>44365</v>
      </c>
      <c r="B150" s="125">
        <f t="shared" ca="1" si="91"/>
        <v>1012.91558</v>
      </c>
      <c r="C150" s="7">
        <f t="shared" si="82"/>
        <v>1000</v>
      </c>
      <c r="D150" s="102">
        <f t="shared" si="83"/>
        <v>44362</v>
      </c>
      <c r="E150" s="100">
        <f ca="1">IF(D150&lt;$B$1,VLOOKUP(D150,[1]DI!$A$4:$B$15000,2,FALSE),0)</f>
        <v>3.4000000000000002E-2</v>
      </c>
      <c r="F150" s="14">
        <f t="shared" ca="1" si="92"/>
        <v>1.00013269</v>
      </c>
      <c r="G150" s="14">
        <f ca="1">(TRUNC(PRODUCT($F$12:$F149),16))</f>
        <v>1.0129155818995601</v>
      </c>
      <c r="H150" s="14">
        <f t="shared" si="93"/>
        <v>1</v>
      </c>
      <c r="I150" s="14">
        <f t="shared" ca="1" si="94"/>
        <v>1.01291558</v>
      </c>
      <c r="J150" s="13">
        <f t="shared" si="84"/>
        <v>0</v>
      </c>
      <c r="K150" s="29">
        <f t="shared" si="85"/>
        <v>44162</v>
      </c>
      <c r="L150" s="2">
        <f t="shared" si="86"/>
        <v>138</v>
      </c>
      <c r="M150" s="17">
        <f t="shared" si="87"/>
        <v>138</v>
      </c>
      <c r="N150" s="12">
        <f t="shared" si="76"/>
        <v>1</v>
      </c>
      <c r="O150" s="12">
        <f t="shared" ca="1" si="77"/>
        <v>1.01291558</v>
      </c>
      <c r="P150" s="17">
        <f t="shared" si="88"/>
        <v>0</v>
      </c>
      <c r="Q150" s="14">
        <f t="shared" ca="1" si="78"/>
        <v>12.91558</v>
      </c>
      <c r="R150" s="20">
        <f t="shared" si="79"/>
        <v>0</v>
      </c>
      <c r="S150" s="14">
        <f t="shared" si="80"/>
        <v>0</v>
      </c>
      <c r="T150" s="4" t="str">
        <f t="shared" si="89"/>
        <v>J=</v>
      </c>
      <c r="U150" s="29">
        <f t="shared" si="90"/>
        <v>44377</v>
      </c>
      <c r="V150" s="3"/>
      <c r="W150" s="3"/>
      <c r="X150" s="130"/>
      <c r="Y150" s="131"/>
      <c r="Z150" s="133"/>
      <c r="AA150" s="134"/>
      <c r="AB150" s="133"/>
      <c r="AC150" s="138"/>
      <c r="AD150" s="139"/>
      <c r="AE150" s="133"/>
      <c r="AF150" s="130"/>
      <c r="AG150" s="136"/>
      <c r="AH150" s="140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24">
        <f t="shared" si="81"/>
        <v>44368</v>
      </c>
      <c r="B151" s="125">
        <f t="shared" ca="1" si="91"/>
        <v>1013.04999</v>
      </c>
      <c r="C151" s="7">
        <f t="shared" si="82"/>
        <v>1000</v>
      </c>
      <c r="D151" s="102">
        <f t="shared" si="83"/>
        <v>44363</v>
      </c>
      <c r="E151" s="100">
        <f ca="1">IF(D151&lt;$B$1,VLOOKUP(D151,[1]DI!$A$4:$B$15000,2,FALSE),0)</f>
        <v>3.4000000000000002E-2</v>
      </c>
      <c r="F151" s="14">
        <f t="shared" ca="1" si="92"/>
        <v>1.00013269</v>
      </c>
      <c r="G151" s="14">
        <f ca="1">(TRUNC(PRODUCT($F$12:$F150),16))</f>
        <v>1.0130499856681301</v>
      </c>
      <c r="H151" s="14">
        <f t="shared" si="93"/>
        <v>1</v>
      </c>
      <c r="I151" s="14">
        <f t="shared" ca="1" si="94"/>
        <v>1.0130499900000001</v>
      </c>
      <c r="J151" s="13">
        <f t="shared" si="84"/>
        <v>0</v>
      </c>
      <c r="K151" s="29">
        <f t="shared" si="85"/>
        <v>44162</v>
      </c>
      <c r="L151" s="2">
        <f t="shared" si="86"/>
        <v>139</v>
      </c>
      <c r="M151" s="17">
        <f t="shared" si="87"/>
        <v>139</v>
      </c>
      <c r="N151" s="12">
        <f t="shared" si="76"/>
        <v>1</v>
      </c>
      <c r="O151" s="12">
        <f t="shared" ca="1" si="77"/>
        <v>1.0130499900000001</v>
      </c>
      <c r="P151" s="17">
        <f t="shared" si="88"/>
        <v>0</v>
      </c>
      <c r="Q151" s="14">
        <f t="shared" ca="1" si="78"/>
        <v>13.049989999999999</v>
      </c>
      <c r="R151" s="20">
        <f t="shared" si="79"/>
        <v>0</v>
      </c>
      <c r="S151" s="14">
        <f t="shared" si="80"/>
        <v>0</v>
      </c>
      <c r="T151" s="4" t="str">
        <f t="shared" si="89"/>
        <v>J=</v>
      </c>
      <c r="U151" s="29">
        <f t="shared" si="90"/>
        <v>44377</v>
      </c>
      <c r="V151" s="3"/>
      <c r="W151" s="3"/>
      <c r="X151" s="141"/>
      <c r="Y151" s="142"/>
      <c r="Z151" s="141"/>
      <c r="AA151" s="141"/>
      <c r="AB151" s="141"/>
      <c r="AC151" s="143"/>
      <c r="AD151" s="139"/>
      <c r="AE151" s="141"/>
      <c r="AF151" s="133"/>
      <c r="AG151" s="144"/>
      <c r="AH151" s="13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24">
        <f t="shared" si="81"/>
        <v>44369</v>
      </c>
      <c r="B152" s="125">
        <f t="shared" ca="1" si="91"/>
        <v>1013.18441</v>
      </c>
      <c r="C152" s="7">
        <f t="shared" si="82"/>
        <v>1000</v>
      </c>
      <c r="D152" s="102">
        <f t="shared" si="83"/>
        <v>44364</v>
      </c>
      <c r="E152" s="100">
        <f ca="1">IF(D152&lt;$B$1,VLOOKUP(D152,[1]DI!$A$4:$B$15000,2,FALSE),0)</f>
        <v>4.1500000000000002E-2</v>
      </c>
      <c r="F152" s="14">
        <f t="shared" ca="1" si="92"/>
        <v>1.00016137</v>
      </c>
      <c r="G152" s="14">
        <f ca="1">(TRUNC(PRODUCT($F$12:$F151),16))</f>
        <v>1.0131844072707199</v>
      </c>
      <c r="H152" s="14">
        <f t="shared" si="93"/>
        <v>1</v>
      </c>
      <c r="I152" s="14">
        <f t="shared" ca="1" si="94"/>
        <v>1.01318441</v>
      </c>
      <c r="J152" s="13">
        <f t="shared" si="84"/>
        <v>0</v>
      </c>
      <c r="K152" s="29">
        <f t="shared" si="85"/>
        <v>44162</v>
      </c>
      <c r="L152" s="2">
        <f t="shared" si="86"/>
        <v>140</v>
      </c>
      <c r="M152" s="17">
        <f t="shared" si="87"/>
        <v>140</v>
      </c>
      <c r="N152" s="12">
        <f t="shared" si="76"/>
        <v>1</v>
      </c>
      <c r="O152" s="12">
        <f t="shared" ca="1" si="77"/>
        <v>1.01318441</v>
      </c>
      <c r="P152" s="17">
        <f t="shared" si="88"/>
        <v>0</v>
      </c>
      <c r="Q152" s="14">
        <f t="shared" ca="1" si="78"/>
        <v>13.18441</v>
      </c>
      <c r="R152" s="20">
        <f t="shared" si="79"/>
        <v>0</v>
      </c>
      <c r="S152" s="14">
        <f t="shared" si="80"/>
        <v>0</v>
      </c>
      <c r="T152" s="4" t="str">
        <f t="shared" si="89"/>
        <v>J=</v>
      </c>
      <c r="U152" s="29">
        <f t="shared" si="90"/>
        <v>44377</v>
      </c>
      <c r="V152" s="3"/>
      <c r="W152" s="3"/>
      <c r="AF152" s="3"/>
      <c r="AG152" s="11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24">
        <f t="shared" si="81"/>
        <v>44370</v>
      </c>
      <c r="B153" s="125">
        <f t="shared" ca="1" si="91"/>
        <v>1013.3479</v>
      </c>
      <c r="C153" s="7">
        <f t="shared" si="82"/>
        <v>1000</v>
      </c>
      <c r="D153" s="102">
        <f t="shared" si="83"/>
        <v>44365</v>
      </c>
      <c r="E153" s="100">
        <f ca="1">IF(D153&lt;$B$1,VLOOKUP(D153,[1]DI!$A$4:$B$15000,2,FALSE),0)</f>
        <v>4.1500000000000002E-2</v>
      </c>
      <c r="F153" s="14">
        <f t="shared" ca="1" si="92"/>
        <v>1.00016137</v>
      </c>
      <c r="G153" s="14">
        <f ca="1">(TRUNC(PRODUCT($F$12:$F152),16))</f>
        <v>1.0133479048385201</v>
      </c>
      <c r="H153" s="14">
        <f t="shared" si="93"/>
        <v>1</v>
      </c>
      <c r="I153" s="14">
        <f t="shared" ca="1" si="94"/>
        <v>1.0133479000000001</v>
      </c>
      <c r="J153" s="13">
        <f t="shared" si="84"/>
        <v>0</v>
      </c>
      <c r="K153" s="29">
        <f t="shared" si="85"/>
        <v>44162</v>
      </c>
      <c r="L153" s="2">
        <f t="shared" si="86"/>
        <v>141</v>
      </c>
      <c r="M153" s="17">
        <f t="shared" si="87"/>
        <v>141</v>
      </c>
      <c r="N153" s="12">
        <f t="shared" si="76"/>
        <v>1</v>
      </c>
      <c r="O153" s="12">
        <f t="shared" ca="1" si="77"/>
        <v>1.0133479000000001</v>
      </c>
      <c r="P153" s="17">
        <f t="shared" si="88"/>
        <v>0</v>
      </c>
      <c r="Q153" s="14">
        <f t="shared" ca="1" si="78"/>
        <v>13.347899999999999</v>
      </c>
      <c r="R153" s="20">
        <f t="shared" si="79"/>
        <v>0</v>
      </c>
      <c r="S153" s="14">
        <f t="shared" si="80"/>
        <v>0</v>
      </c>
      <c r="T153" s="4" t="str">
        <f t="shared" si="89"/>
        <v>J=</v>
      </c>
      <c r="U153" s="29">
        <f t="shared" si="90"/>
        <v>44377</v>
      </c>
      <c r="V153" s="3"/>
      <c r="W153" s="3"/>
      <c r="AF153" s="3"/>
      <c r="AG153" s="11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24">
        <f t="shared" si="81"/>
        <v>44371</v>
      </c>
      <c r="B154" s="125">
        <f t="shared" ca="1" si="91"/>
        <v>1013.51143</v>
      </c>
      <c r="C154" s="7">
        <f t="shared" si="82"/>
        <v>1000</v>
      </c>
      <c r="D154" s="102">
        <f t="shared" si="83"/>
        <v>44368</v>
      </c>
      <c r="E154" s="100">
        <f ca="1">IF(D154&lt;$B$1,VLOOKUP(D154,[1]DI!$A$4:$B$15000,2,FALSE),0)</f>
        <v>4.1500000000000002E-2</v>
      </c>
      <c r="F154" s="14">
        <f t="shared" ca="1" si="92"/>
        <v>1.00016137</v>
      </c>
      <c r="G154" s="14">
        <f ca="1">(TRUNC(PRODUCT($F$12:$F153),16))</f>
        <v>1.0135114287899301</v>
      </c>
      <c r="H154" s="14">
        <f t="shared" si="93"/>
        <v>1</v>
      </c>
      <c r="I154" s="14">
        <f t="shared" ca="1" si="94"/>
        <v>1.0135114300000001</v>
      </c>
      <c r="J154" s="13">
        <f t="shared" si="84"/>
        <v>0</v>
      </c>
      <c r="K154" s="29">
        <f t="shared" si="85"/>
        <v>44162</v>
      </c>
      <c r="L154" s="2">
        <f t="shared" si="86"/>
        <v>142</v>
      </c>
      <c r="M154" s="17">
        <f t="shared" si="87"/>
        <v>142</v>
      </c>
      <c r="N154" s="12">
        <f t="shared" si="76"/>
        <v>1</v>
      </c>
      <c r="O154" s="12">
        <f t="shared" ca="1" si="77"/>
        <v>1.0135114300000001</v>
      </c>
      <c r="P154" s="17">
        <f t="shared" si="88"/>
        <v>0</v>
      </c>
      <c r="Q154" s="14">
        <f t="shared" ca="1" si="78"/>
        <v>13.511430000000001</v>
      </c>
      <c r="R154" s="20">
        <f t="shared" si="79"/>
        <v>0</v>
      </c>
      <c r="S154" s="14">
        <f t="shared" si="80"/>
        <v>0</v>
      </c>
      <c r="T154" s="4" t="str">
        <f t="shared" si="89"/>
        <v>J=</v>
      </c>
      <c r="U154" s="29">
        <f t="shared" si="90"/>
        <v>44377</v>
      </c>
      <c r="V154" s="3"/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24">
        <f t="shared" si="81"/>
        <v>44372</v>
      </c>
      <c r="B155" s="125">
        <f t="shared" ca="1" si="91"/>
        <v>1013.67498</v>
      </c>
      <c r="C155" s="7">
        <f t="shared" si="82"/>
        <v>1000</v>
      </c>
      <c r="D155" s="102">
        <f t="shared" si="83"/>
        <v>44369</v>
      </c>
      <c r="E155" s="100">
        <f ca="1">IF(D155&lt;$B$1,VLOOKUP(D155,[1]DI!$A$4:$B$15000,2,FALSE),0)</f>
        <v>4.1500000000000002E-2</v>
      </c>
      <c r="F155" s="14">
        <f t="shared" ca="1" si="92"/>
        <v>1.00016137</v>
      </c>
      <c r="G155" s="14">
        <f ca="1">(TRUNC(PRODUCT($F$12:$F154),16))</f>
        <v>1.0136749791291899</v>
      </c>
      <c r="H155" s="14">
        <f t="shared" si="93"/>
        <v>1</v>
      </c>
      <c r="I155" s="14">
        <f t="shared" ca="1" si="94"/>
        <v>1.01367498</v>
      </c>
      <c r="J155" s="13">
        <f t="shared" si="84"/>
        <v>0</v>
      </c>
      <c r="K155" s="29">
        <f t="shared" si="85"/>
        <v>44162</v>
      </c>
      <c r="L155" s="2">
        <f t="shared" si="86"/>
        <v>143</v>
      </c>
      <c r="M155" s="17">
        <f t="shared" si="87"/>
        <v>143</v>
      </c>
      <c r="N155" s="12">
        <f t="shared" si="76"/>
        <v>1</v>
      </c>
      <c r="O155" s="12">
        <f t="shared" ca="1" si="77"/>
        <v>1.01367498</v>
      </c>
      <c r="P155" s="17">
        <f t="shared" si="88"/>
        <v>0</v>
      </c>
      <c r="Q155" s="14">
        <f t="shared" ca="1" si="78"/>
        <v>13.67498</v>
      </c>
      <c r="R155" s="20">
        <f t="shared" si="79"/>
        <v>0</v>
      </c>
      <c r="S155" s="14">
        <f t="shared" si="80"/>
        <v>0</v>
      </c>
      <c r="T155" s="4" t="str">
        <f t="shared" si="89"/>
        <v>J=</v>
      </c>
      <c r="U155" s="29">
        <f t="shared" si="90"/>
        <v>44377</v>
      </c>
      <c r="V155" s="3"/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24">
        <f t="shared" si="81"/>
        <v>44375</v>
      </c>
      <c r="B156" s="125">
        <f t="shared" ca="1" si="91"/>
        <v>1013.83855999</v>
      </c>
      <c r="C156" s="7">
        <f t="shared" si="82"/>
        <v>1000</v>
      </c>
      <c r="D156" s="102">
        <f t="shared" si="83"/>
        <v>44370</v>
      </c>
      <c r="E156" s="100">
        <f ca="1">IF(D156&lt;$B$1,VLOOKUP(D156,[1]DI!$A$4:$B$15000,2,FALSE),0)</f>
        <v>4.1500000000000002E-2</v>
      </c>
      <c r="F156" s="14">
        <f t="shared" ca="1" si="92"/>
        <v>1.00016137</v>
      </c>
      <c r="G156" s="14">
        <f ca="1">(TRUNC(PRODUCT($F$12:$F155),16))</f>
        <v>1.01383855586057</v>
      </c>
      <c r="H156" s="14">
        <f t="shared" si="93"/>
        <v>1</v>
      </c>
      <c r="I156" s="14">
        <f t="shared" ca="1" si="94"/>
        <v>1.0138385599999999</v>
      </c>
      <c r="J156" s="13">
        <f t="shared" si="84"/>
        <v>0</v>
      </c>
      <c r="K156" s="29">
        <f t="shared" si="85"/>
        <v>44162</v>
      </c>
      <c r="L156" s="2">
        <f t="shared" si="86"/>
        <v>144</v>
      </c>
      <c r="M156" s="17">
        <f t="shared" si="87"/>
        <v>144</v>
      </c>
      <c r="N156" s="12">
        <f t="shared" si="76"/>
        <v>1</v>
      </c>
      <c r="O156" s="12">
        <f t="shared" ca="1" si="77"/>
        <v>1.0138385599999999</v>
      </c>
      <c r="P156" s="17">
        <f t="shared" si="88"/>
        <v>0</v>
      </c>
      <c r="Q156" s="14">
        <f t="shared" ca="1" si="78"/>
        <v>13.83855999</v>
      </c>
      <c r="R156" s="20">
        <f t="shared" si="79"/>
        <v>0</v>
      </c>
      <c r="S156" s="14">
        <f t="shared" si="80"/>
        <v>0</v>
      </c>
      <c r="T156" s="4" t="str">
        <f t="shared" si="89"/>
        <v>J=</v>
      </c>
      <c r="U156" s="29">
        <f t="shared" si="90"/>
        <v>44377</v>
      </c>
      <c r="V156" s="3"/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24">
        <f t="shared" si="81"/>
        <v>44376</v>
      </c>
      <c r="B157" s="125">
        <f t="shared" ca="1" si="91"/>
        <v>1014.00216</v>
      </c>
      <c r="C157" s="7">
        <f t="shared" si="82"/>
        <v>1000</v>
      </c>
      <c r="D157" s="102">
        <f t="shared" si="83"/>
        <v>44371</v>
      </c>
      <c r="E157" s="100">
        <f ca="1">IF(D157&lt;$B$1,VLOOKUP(D157,[1]DI!$A$4:$B$15000,2,FALSE),0)</f>
        <v>4.1500000000000002E-2</v>
      </c>
      <c r="F157" s="14">
        <f t="shared" ca="1" si="92"/>
        <v>1.00016137</v>
      </c>
      <c r="G157" s="14">
        <f ca="1">(TRUNC(PRODUCT($F$12:$F156),16))</f>
        <v>1.0140021589883299</v>
      </c>
      <c r="H157" s="14">
        <f t="shared" si="93"/>
        <v>1</v>
      </c>
      <c r="I157" s="14">
        <f t="shared" ca="1" si="94"/>
        <v>1.01400216</v>
      </c>
      <c r="J157" s="13">
        <f t="shared" si="84"/>
        <v>0</v>
      </c>
      <c r="K157" s="29">
        <f t="shared" si="85"/>
        <v>44162</v>
      </c>
      <c r="L157" s="2">
        <f t="shared" si="86"/>
        <v>145</v>
      </c>
      <c r="M157" s="17">
        <f t="shared" si="87"/>
        <v>145</v>
      </c>
      <c r="N157" s="12">
        <f t="shared" si="76"/>
        <v>1</v>
      </c>
      <c r="O157" s="12">
        <f t="shared" ca="1" si="77"/>
        <v>1.01400216</v>
      </c>
      <c r="P157" s="17">
        <f t="shared" si="88"/>
        <v>0</v>
      </c>
      <c r="Q157" s="14">
        <f t="shared" ca="1" si="78"/>
        <v>14.00216</v>
      </c>
      <c r="R157" s="20">
        <f t="shared" si="79"/>
        <v>0</v>
      </c>
      <c r="S157" s="14">
        <f t="shared" si="80"/>
        <v>0</v>
      </c>
      <c r="T157" s="4" t="str">
        <f t="shared" si="89"/>
        <v>J=</v>
      </c>
      <c r="U157" s="29">
        <f t="shared" si="90"/>
        <v>44377</v>
      </c>
      <c r="V157" s="3"/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24">
        <f t="shared" si="81"/>
        <v>44377</v>
      </c>
      <c r="B158" s="125">
        <f t="shared" ca="1" si="91"/>
        <v>1014.16579</v>
      </c>
      <c r="C158" s="7">
        <f t="shared" si="82"/>
        <v>1000</v>
      </c>
      <c r="D158" s="102">
        <f t="shared" si="83"/>
        <v>44372</v>
      </c>
      <c r="E158" s="100">
        <f ca="1">IF(D158&lt;$B$1,VLOOKUP(D158,[1]DI!$A$4:$B$15000,2,FALSE),0)</f>
        <v>4.1500000000000002E-2</v>
      </c>
      <c r="F158" s="14">
        <f t="shared" ca="1" si="92"/>
        <v>1.00016137</v>
      </c>
      <c r="G158" s="14">
        <f ca="1">(TRUNC(PRODUCT($F$12:$F157),16))</f>
        <v>1.0141657885167299</v>
      </c>
      <c r="H158" s="14">
        <f t="shared" si="93"/>
        <v>1</v>
      </c>
      <c r="I158" s="14">
        <f t="shared" ca="1" si="94"/>
        <v>1.0141657900000001</v>
      </c>
      <c r="J158" s="13">
        <f t="shared" si="84"/>
        <v>0</v>
      </c>
      <c r="K158" s="29">
        <f t="shared" si="85"/>
        <v>44162</v>
      </c>
      <c r="L158" s="2">
        <f t="shared" si="86"/>
        <v>146</v>
      </c>
      <c r="M158" s="17">
        <f t="shared" si="87"/>
        <v>146</v>
      </c>
      <c r="N158" s="12">
        <f t="shared" si="76"/>
        <v>1</v>
      </c>
      <c r="O158" s="12">
        <f t="shared" ca="1" si="77"/>
        <v>1.0141657900000001</v>
      </c>
      <c r="P158" s="17">
        <f t="shared" si="88"/>
        <v>1</v>
      </c>
      <c r="Q158" s="14">
        <f t="shared" ca="1" si="78"/>
        <v>14.165789999999999</v>
      </c>
      <c r="R158" s="20">
        <f t="shared" si="79"/>
        <v>0</v>
      </c>
      <c r="S158" s="14">
        <f t="shared" si="80"/>
        <v>0</v>
      </c>
      <c r="T158" s="4" t="str">
        <f t="shared" si="89"/>
        <v>J=</v>
      </c>
      <c r="U158" s="29">
        <f t="shared" si="90"/>
        <v>44377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24">
        <f t="shared" si="81"/>
        <v>44378</v>
      </c>
      <c r="B159" s="125">
        <f t="shared" ca="1" si="91"/>
        <v>1000.16137</v>
      </c>
      <c r="C159" s="7">
        <f t="shared" si="82"/>
        <v>1000</v>
      </c>
      <c r="D159" s="102">
        <f t="shared" si="83"/>
        <v>44375</v>
      </c>
      <c r="E159" s="100">
        <f ca="1">IF(D159&lt;$B$1,VLOOKUP(D159,[1]DI!$A$4:$B$15000,2,FALSE),0)</f>
        <v>4.1500000000000002E-2</v>
      </c>
      <c r="F159" s="14">
        <f t="shared" ca="1" si="92"/>
        <v>1.00016137</v>
      </c>
      <c r="G159" s="14">
        <f ca="1">(TRUNC(PRODUCT($F$12:$F158),16))</f>
        <v>1.0143294444500199</v>
      </c>
      <c r="H159" s="14">
        <f t="shared" ca="1" si="93"/>
        <v>1.0141657885167299</v>
      </c>
      <c r="I159" s="14">
        <f t="shared" ca="1" si="94"/>
        <v>1.00016137</v>
      </c>
      <c r="J159" s="13">
        <f t="shared" si="84"/>
        <v>0</v>
      </c>
      <c r="K159" s="29">
        <f t="shared" si="85"/>
        <v>44377</v>
      </c>
      <c r="L159" s="2">
        <f t="shared" si="86"/>
        <v>1</v>
      </c>
      <c r="M159" s="17">
        <f t="shared" si="87"/>
        <v>1</v>
      </c>
      <c r="N159" s="12">
        <f t="shared" si="76"/>
        <v>1</v>
      </c>
      <c r="O159" s="12">
        <f t="shared" ca="1" si="77"/>
        <v>1.00016137</v>
      </c>
      <c r="P159" s="17">
        <f t="shared" si="88"/>
        <v>0</v>
      </c>
      <c r="Q159" s="14">
        <f t="shared" ca="1" si="78"/>
        <v>0.16137000000000001</v>
      </c>
      <c r="R159" s="20">
        <f t="shared" si="79"/>
        <v>0</v>
      </c>
      <c r="S159" s="14">
        <f t="shared" si="80"/>
        <v>0</v>
      </c>
      <c r="T159" s="4" t="str">
        <f t="shared" si="89"/>
        <v>J=</v>
      </c>
      <c r="U159" s="29">
        <f t="shared" si="90"/>
        <v>44501</v>
      </c>
      <c r="V159" s="3"/>
      <c r="W159" s="3"/>
      <c r="X159" s="145" t="s">
        <v>52</v>
      </c>
      <c r="Y159" s="146"/>
      <c r="Z159" s="147"/>
      <c r="AA159" s="1"/>
      <c r="AC159" s="148" t="s">
        <v>53</v>
      </c>
      <c r="AD159" s="148" t="s">
        <v>54</v>
      </c>
      <c r="AE159" s="148" t="s">
        <v>55</v>
      </c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24">
        <f t="shared" si="81"/>
        <v>44379</v>
      </c>
      <c r="B160" s="125">
        <f t="shared" ca="1" si="91"/>
        <v>1000.32276999</v>
      </c>
      <c r="C160" s="7">
        <f t="shared" si="82"/>
        <v>1000</v>
      </c>
      <c r="D160" s="102">
        <f t="shared" si="83"/>
        <v>44376</v>
      </c>
      <c r="E160" s="100">
        <f ca="1">IF(D160&lt;$B$1,VLOOKUP(D160,[1]DI!$A$4:$B$15000,2,FALSE),0)</f>
        <v>4.1500000000000002E-2</v>
      </c>
      <c r="F160" s="14">
        <f t="shared" ca="1" si="92"/>
        <v>1.00016137</v>
      </c>
      <c r="G160" s="14">
        <f ca="1">(TRUNC(PRODUCT($F$12:$F159),16))</f>
        <v>1.0144931267924699</v>
      </c>
      <c r="H160" s="14">
        <f t="shared" ca="1" si="93"/>
        <v>1.0141657885167299</v>
      </c>
      <c r="I160" s="14">
        <f t="shared" ca="1" si="94"/>
        <v>1.0003227699999999</v>
      </c>
      <c r="J160" s="13">
        <f t="shared" si="84"/>
        <v>0</v>
      </c>
      <c r="K160" s="29">
        <f t="shared" si="85"/>
        <v>44377</v>
      </c>
      <c r="L160" s="2">
        <f t="shared" si="86"/>
        <v>2</v>
      </c>
      <c r="M160" s="17">
        <f t="shared" si="87"/>
        <v>2</v>
      </c>
      <c r="N160" s="12">
        <f t="shared" si="76"/>
        <v>1</v>
      </c>
      <c r="O160" s="12">
        <f t="shared" ca="1" si="77"/>
        <v>1.0003227699999999</v>
      </c>
      <c r="P160" s="17">
        <f t="shared" si="88"/>
        <v>0</v>
      </c>
      <c r="Q160" s="14">
        <f t="shared" ca="1" si="78"/>
        <v>0.32276999000000001</v>
      </c>
      <c r="R160" s="20">
        <f t="shared" si="79"/>
        <v>0</v>
      </c>
      <c r="S160" s="14">
        <f t="shared" si="80"/>
        <v>0</v>
      </c>
      <c r="T160" s="4" t="str">
        <f t="shared" si="89"/>
        <v>J=</v>
      </c>
      <c r="U160" s="29">
        <f t="shared" si="90"/>
        <v>44501</v>
      </c>
      <c r="V160" s="3"/>
      <c r="W160" s="3"/>
      <c r="X160" s="150">
        <f>[2]Plan1!$A230</f>
        <v>43831</v>
      </c>
      <c r="Y160" s="142" t="str">
        <f>[2]Plan1!$C230</f>
        <v>Confraternização Universal</v>
      </c>
      <c r="Z160" s="133"/>
      <c r="AA160" s="1"/>
      <c r="AC160" s="131">
        <f t="shared" ref="AC160:AC167" si="95">WORKDAY(AD160,-1,$X$160:$X$544)</f>
        <v>44161</v>
      </c>
      <c r="AD160" s="149">
        <f>A10</f>
        <v>44162</v>
      </c>
      <c r="AE160" s="131">
        <f t="shared" ref="AE160:AE167" si="96">WORKDAY(AC160,1,$X$160:$X$544)</f>
        <v>44162</v>
      </c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24">
        <f t="shared" si="81"/>
        <v>44382</v>
      </c>
      <c r="B161" s="125">
        <f t="shared" ca="1" si="91"/>
        <v>1000.48419</v>
      </c>
      <c r="C161" s="7">
        <f t="shared" si="82"/>
        <v>1000</v>
      </c>
      <c r="D161" s="102">
        <f t="shared" si="83"/>
        <v>44377</v>
      </c>
      <c r="E161" s="100">
        <f ca="1">IF(D161&lt;$B$1,VLOOKUP(D161,[1]DI!$A$4:$B$15000,2,FALSE),0)</f>
        <v>4.1500000000000002E-2</v>
      </c>
      <c r="F161" s="14">
        <f t="shared" ca="1" si="92"/>
        <v>1.00016137</v>
      </c>
      <c r="G161" s="14">
        <f ca="1">(TRUNC(PRODUCT($F$12:$F160),16))</f>
        <v>1.0146568355483401</v>
      </c>
      <c r="H161" s="14">
        <f t="shared" ca="1" si="93"/>
        <v>1.0141657885167299</v>
      </c>
      <c r="I161" s="14">
        <f t="shared" ca="1" si="94"/>
        <v>1.0004841900000001</v>
      </c>
      <c r="J161" s="13">
        <f t="shared" si="84"/>
        <v>0</v>
      </c>
      <c r="K161" s="29">
        <f t="shared" si="85"/>
        <v>44377</v>
      </c>
      <c r="L161" s="2">
        <f t="shared" si="86"/>
        <v>3</v>
      </c>
      <c r="M161" s="17">
        <f t="shared" si="87"/>
        <v>3</v>
      </c>
      <c r="N161" s="12">
        <f t="shared" si="76"/>
        <v>1</v>
      </c>
      <c r="O161" s="12">
        <f t="shared" ca="1" si="77"/>
        <v>1.0004841900000001</v>
      </c>
      <c r="P161" s="17">
        <f t="shared" si="88"/>
        <v>0</v>
      </c>
      <c r="Q161" s="14">
        <f t="shared" ca="1" si="78"/>
        <v>0.48419000000000001</v>
      </c>
      <c r="R161" s="20">
        <f t="shared" si="79"/>
        <v>0</v>
      </c>
      <c r="S161" s="14">
        <f t="shared" si="80"/>
        <v>0</v>
      </c>
      <c r="T161" s="4" t="str">
        <f t="shared" si="89"/>
        <v>J=</v>
      </c>
      <c r="U161" s="29">
        <f t="shared" si="90"/>
        <v>44501</v>
      </c>
      <c r="V161" s="3"/>
      <c r="W161" s="3"/>
      <c r="X161" s="150">
        <f>[2]Plan1!$A231</f>
        <v>43885</v>
      </c>
      <c r="Y161" s="142" t="str">
        <f>[2]Plan1!$C231</f>
        <v>Carnaval</v>
      </c>
      <c r="Z161" s="133"/>
      <c r="AA161" s="1"/>
      <c r="AC161" s="131">
        <f t="shared" si="95"/>
        <v>44376</v>
      </c>
      <c r="AD161" s="131">
        <v>44377</v>
      </c>
      <c r="AE161" s="131">
        <f t="shared" si="96"/>
        <v>44377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24">
        <f t="shared" si="81"/>
        <v>44383</v>
      </c>
      <c r="B162" s="125">
        <f t="shared" ca="1" si="91"/>
        <v>1000.6456399899999</v>
      </c>
      <c r="C162" s="7">
        <f t="shared" si="82"/>
        <v>1000</v>
      </c>
      <c r="D162" s="102">
        <f t="shared" si="83"/>
        <v>44378</v>
      </c>
      <c r="E162" s="100">
        <f ca="1">IF(D162&lt;$B$1,VLOOKUP(D162,[1]DI!$A$4:$B$15000,2,FALSE),0)</f>
        <v>4.1500000000000002E-2</v>
      </c>
      <c r="F162" s="14">
        <f t="shared" ca="1" si="92"/>
        <v>1.00016137</v>
      </c>
      <c r="G162" s="14">
        <f ca="1">(TRUNC(PRODUCT($F$12:$F161),16))</f>
        <v>1.0148205707219</v>
      </c>
      <c r="H162" s="14">
        <f t="shared" ca="1" si="93"/>
        <v>1.0141657885167299</v>
      </c>
      <c r="I162" s="14">
        <f t="shared" ca="1" si="94"/>
        <v>1.0006456399999999</v>
      </c>
      <c r="J162" s="13">
        <f t="shared" si="84"/>
        <v>0</v>
      </c>
      <c r="K162" s="29">
        <f t="shared" si="85"/>
        <v>44377</v>
      </c>
      <c r="L162" s="2">
        <f t="shared" si="86"/>
        <v>4</v>
      </c>
      <c r="M162" s="17">
        <f t="shared" si="87"/>
        <v>4</v>
      </c>
      <c r="N162" s="12">
        <f t="shared" si="76"/>
        <v>1</v>
      </c>
      <c r="O162" s="12">
        <f t="shared" ca="1" si="77"/>
        <v>1.0006456399999999</v>
      </c>
      <c r="P162" s="17">
        <f t="shared" si="88"/>
        <v>0</v>
      </c>
      <c r="Q162" s="14">
        <f t="shared" ca="1" si="78"/>
        <v>0.64563999000000005</v>
      </c>
      <c r="R162" s="20">
        <f t="shared" si="79"/>
        <v>0</v>
      </c>
      <c r="S162" s="14">
        <f t="shared" si="80"/>
        <v>0</v>
      </c>
      <c r="T162" s="4" t="str">
        <f t="shared" si="89"/>
        <v>J=</v>
      </c>
      <c r="U162" s="29">
        <f t="shared" si="90"/>
        <v>44501</v>
      </c>
      <c r="V162" s="3"/>
      <c r="W162" s="3"/>
      <c r="X162" s="150">
        <f>[2]Plan1!$A232</f>
        <v>43886</v>
      </c>
      <c r="Y162" s="142" t="str">
        <f>[2]Plan1!$C232</f>
        <v>Carnaval</v>
      </c>
      <c r="Z162" s="133"/>
      <c r="AA162" s="1"/>
      <c r="AC162" s="131">
        <f t="shared" si="95"/>
        <v>44498</v>
      </c>
      <c r="AD162" s="131">
        <v>44499</v>
      </c>
      <c r="AE162" s="131">
        <f t="shared" si="96"/>
        <v>44501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24">
        <f t="shared" si="81"/>
        <v>44384</v>
      </c>
      <c r="B163" s="125">
        <f t="shared" ca="1" si="91"/>
        <v>1000.80711</v>
      </c>
      <c r="C163" s="7">
        <f t="shared" si="82"/>
        <v>1000</v>
      </c>
      <c r="D163" s="102">
        <f t="shared" si="83"/>
        <v>44379</v>
      </c>
      <c r="E163" s="100">
        <f ca="1">IF(D163&lt;$B$1,VLOOKUP(D163,[1]DI!$A$4:$B$15000,2,FALSE),0)</f>
        <v>4.1500000000000002E-2</v>
      </c>
      <c r="F163" s="14">
        <f t="shared" ca="1" si="92"/>
        <v>1.00016137</v>
      </c>
      <c r="G163" s="14">
        <f ca="1">(TRUNC(PRODUCT($F$12:$F162),16))</f>
        <v>1.0149843323173899</v>
      </c>
      <c r="H163" s="14">
        <f t="shared" ca="1" si="93"/>
        <v>1.0141657885167299</v>
      </c>
      <c r="I163" s="14">
        <f t="shared" ca="1" si="94"/>
        <v>1.00080711</v>
      </c>
      <c r="J163" s="13">
        <f t="shared" si="84"/>
        <v>0</v>
      </c>
      <c r="K163" s="29">
        <f t="shared" si="85"/>
        <v>44377</v>
      </c>
      <c r="L163" s="2">
        <f t="shared" si="86"/>
        <v>5</v>
      </c>
      <c r="M163" s="17">
        <f t="shared" si="87"/>
        <v>5</v>
      </c>
      <c r="N163" s="12">
        <f t="shared" si="76"/>
        <v>1</v>
      </c>
      <c r="O163" s="12">
        <f t="shared" ca="1" si="77"/>
        <v>1.00080711</v>
      </c>
      <c r="P163" s="17">
        <f t="shared" si="88"/>
        <v>0</v>
      </c>
      <c r="Q163" s="14">
        <f t="shared" ca="1" si="78"/>
        <v>0.80710999999999999</v>
      </c>
      <c r="R163" s="20">
        <f t="shared" si="79"/>
        <v>0</v>
      </c>
      <c r="S163" s="14">
        <f t="shared" si="80"/>
        <v>0</v>
      </c>
      <c r="T163" s="4" t="str">
        <f t="shared" si="89"/>
        <v>J=</v>
      </c>
      <c r="U163" s="29">
        <f t="shared" si="90"/>
        <v>44501</v>
      </c>
      <c r="V163" s="3"/>
      <c r="W163" s="3"/>
      <c r="X163" s="150">
        <f>[2]Plan1!$A233</f>
        <v>43931</v>
      </c>
      <c r="Y163" s="142" t="str">
        <f>[2]Plan1!$C233</f>
        <v>Paixão de Cristo</v>
      </c>
      <c r="Z163" s="133"/>
      <c r="AA163" s="1"/>
      <c r="AC163" s="131">
        <f t="shared" si="95"/>
        <v>44741</v>
      </c>
      <c r="AD163" s="131">
        <v>44742</v>
      </c>
      <c r="AE163" s="131">
        <f t="shared" si="96"/>
        <v>44742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24">
        <f t="shared" si="81"/>
        <v>44385</v>
      </c>
      <c r="B164" s="125">
        <f t="shared" ca="1" si="91"/>
        <v>1000.96860999</v>
      </c>
      <c r="C164" s="7">
        <f t="shared" si="82"/>
        <v>1000</v>
      </c>
      <c r="D164" s="102">
        <f t="shared" si="83"/>
        <v>44382</v>
      </c>
      <c r="E164" s="100">
        <f ca="1">IF(D164&lt;$B$1,VLOOKUP(D164,[1]DI!$A$4:$B$15000,2,FALSE),0)</f>
        <v>4.1500000000000002E-2</v>
      </c>
      <c r="F164" s="14">
        <f t="shared" ca="1" si="92"/>
        <v>1.00016137</v>
      </c>
      <c r="G164" s="14">
        <f ca="1">(TRUNC(PRODUCT($F$12:$F163),16))</f>
        <v>1.0151481203391</v>
      </c>
      <c r="H164" s="14">
        <f t="shared" ca="1" si="93"/>
        <v>1.0141657885167299</v>
      </c>
      <c r="I164" s="14">
        <f t="shared" ca="1" si="94"/>
        <v>1.0009686099999999</v>
      </c>
      <c r="J164" s="13">
        <f t="shared" si="84"/>
        <v>0</v>
      </c>
      <c r="K164" s="29">
        <f t="shared" si="85"/>
        <v>44377</v>
      </c>
      <c r="L164" s="2">
        <f t="shared" si="86"/>
        <v>6</v>
      </c>
      <c r="M164" s="17">
        <f t="shared" si="87"/>
        <v>6</v>
      </c>
      <c r="N164" s="12">
        <f t="shared" si="76"/>
        <v>1</v>
      </c>
      <c r="O164" s="12">
        <f t="shared" ca="1" si="77"/>
        <v>1.0009686099999999</v>
      </c>
      <c r="P164" s="17">
        <f t="shared" si="88"/>
        <v>0</v>
      </c>
      <c r="Q164" s="14">
        <f t="shared" ca="1" si="78"/>
        <v>0.96860999000000003</v>
      </c>
      <c r="R164" s="20">
        <f t="shared" si="79"/>
        <v>0</v>
      </c>
      <c r="S164" s="14">
        <f t="shared" si="80"/>
        <v>0</v>
      </c>
      <c r="T164" s="4" t="str">
        <f t="shared" si="89"/>
        <v>J=</v>
      </c>
      <c r="U164" s="29">
        <f t="shared" si="90"/>
        <v>44501</v>
      </c>
      <c r="V164" s="3"/>
      <c r="W164" s="3"/>
      <c r="X164" s="150">
        <f>[2]Plan1!$A234</f>
        <v>43942</v>
      </c>
      <c r="Y164" s="142" t="str">
        <f>[2]Plan1!$C234</f>
        <v>Tiradentes</v>
      </c>
      <c r="Z164" s="133"/>
      <c r="AA164" s="1"/>
      <c r="AC164" s="131">
        <f t="shared" si="95"/>
        <v>44862</v>
      </c>
      <c r="AD164" s="131">
        <v>44864</v>
      </c>
      <c r="AE164" s="131">
        <f t="shared" si="96"/>
        <v>44865</v>
      </c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24">
        <f t="shared" si="81"/>
        <v>44386</v>
      </c>
      <c r="B165" s="125">
        <f t="shared" ca="1" si="91"/>
        <v>1001.13013999</v>
      </c>
      <c r="C165" s="7">
        <f t="shared" si="82"/>
        <v>1000</v>
      </c>
      <c r="D165" s="102">
        <f t="shared" si="83"/>
        <v>44383</v>
      </c>
      <c r="E165" s="100">
        <f ca="1">IF(D165&lt;$B$1,VLOOKUP(D165,[1]DI!$A$4:$B$15000,2,FALSE),0)</f>
        <v>4.1500000000000002E-2</v>
      </c>
      <c r="F165" s="14">
        <f t="shared" ca="1" si="92"/>
        <v>1.00016137</v>
      </c>
      <c r="G165" s="14">
        <f ca="1">(TRUNC(PRODUCT($F$12:$F164),16))</f>
        <v>1.01531193479128</v>
      </c>
      <c r="H165" s="14">
        <f t="shared" ca="1" si="93"/>
        <v>1.0141657885167299</v>
      </c>
      <c r="I165" s="14">
        <f t="shared" ca="1" si="94"/>
        <v>1.0011301399999999</v>
      </c>
      <c r="J165" s="13">
        <f t="shared" si="84"/>
        <v>0</v>
      </c>
      <c r="K165" s="29">
        <f t="shared" si="85"/>
        <v>44377</v>
      </c>
      <c r="L165" s="2">
        <f t="shared" si="86"/>
        <v>7</v>
      </c>
      <c r="M165" s="17">
        <f t="shared" si="87"/>
        <v>7</v>
      </c>
      <c r="N165" s="12">
        <f t="shared" si="76"/>
        <v>1</v>
      </c>
      <c r="O165" s="12">
        <f t="shared" ca="1" si="77"/>
        <v>1.0011301399999999</v>
      </c>
      <c r="P165" s="17">
        <f t="shared" si="88"/>
        <v>0</v>
      </c>
      <c r="Q165" s="14">
        <f t="shared" ca="1" si="78"/>
        <v>1.13013999</v>
      </c>
      <c r="R165" s="20">
        <f t="shared" si="79"/>
        <v>0</v>
      </c>
      <c r="S165" s="14">
        <f t="shared" si="80"/>
        <v>0</v>
      </c>
      <c r="T165" s="4" t="str">
        <f t="shared" si="89"/>
        <v>J=</v>
      </c>
      <c r="U165" s="29">
        <f t="shared" si="90"/>
        <v>44501</v>
      </c>
      <c r="V165" s="3"/>
      <c r="W165" s="3"/>
      <c r="X165" s="150">
        <f>[2]Plan1!$A235</f>
        <v>43952</v>
      </c>
      <c r="Y165" s="142" t="str">
        <f>[2]Plan1!$C235</f>
        <v>Dia do Trabalho</v>
      </c>
      <c r="Z165" s="133"/>
      <c r="AA165" s="1"/>
      <c r="AC165" s="131">
        <f t="shared" si="95"/>
        <v>45106</v>
      </c>
      <c r="AD165" s="131">
        <v>45107</v>
      </c>
      <c r="AE165" s="131">
        <f t="shared" si="96"/>
        <v>45107</v>
      </c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24">
        <f t="shared" si="81"/>
        <v>44389</v>
      </c>
      <c r="B166" s="125">
        <f t="shared" ca="1" si="91"/>
        <v>1001.29168999</v>
      </c>
      <c r="C166" s="7">
        <f t="shared" si="82"/>
        <v>1000</v>
      </c>
      <c r="D166" s="102">
        <f t="shared" si="83"/>
        <v>44384</v>
      </c>
      <c r="E166" s="100">
        <f ca="1">IF(D166&lt;$B$1,VLOOKUP(D166,[1]DI!$A$4:$B$15000,2,FALSE),0)</f>
        <v>4.1500000000000002E-2</v>
      </c>
      <c r="F166" s="14">
        <f t="shared" ca="1" si="92"/>
        <v>1.00016137</v>
      </c>
      <c r="G166" s="14">
        <f ca="1">(TRUNC(PRODUCT($F$12:$F165),16))</f>
        <v>1.0154757756782</v>
      </c>
      <c r="H166" s="14">
        <f t="shared" ca="1" si="93"/>
        <v>1.0141657885167299</v>
      </c>
      <c r="I166" s="14">
        <f t="shared" ca="1" si="94"/>
        <v>1.00129169</v>
      </c>
      <c r="J166" s="13">
        <f t="shared" si="84"/>
        <v>0</v>
      </c>
      <c r="K166" s="29">
        <f t="shared" si="85"/>
        <v>44377</v>
      </c>
      <c r="L166" s="2">
        <f t="shared" si="86"/>
        <v>8</v>
      </c>
      <c r="M166" s="17">
        <f t="shared" si="87"/>
        <v>8</v>
      </c>
      <c r="N166" s="12">
        <f t="shared" si="76"/>
        <v>1</v>
      </c>
      <c r="O166" s="12">
        <f t="shared" ca="1" si="77"/>
        <v>1.00129169</v>
      </c>
      <c r="P166" s="17">
        <f t="shared" si="88"/>
        <v>0</v>
      </c>
      <c r="Q166" s="14">
        <f t="shared" ca="1" si="78"/>
        <v>1.2916899900000001</v>
      </c>
      <c r="R166" s="20">
        <f t="shared" si="79"/>
        <v>0</v>
      </c>
      <c r="S166" s="14">
        <f t="shared" si="80"/>
        <v>0</v>
      </c>
      <c r="T166" s="4" t="str">
        <f t="shared" si="89"/>
        <v>J=</v>
      </c>
      <c r="U166" s="29">
        <f t="shared" si="90"/>
        <v>44501</v>
      </c>
      <c r="V166" s="3"/>
      <c r="W166" s="3"/>
      <c r="X166" s="150">
        <f>[2]Plan1!$A236</f>
        <v>43993</v>
      </c>
      <c r="Y166" s="142" t="str">
        <f>[2]Plan1!$C236</f>
        <v>Corpus Christi</v>
      </c>
      <c r="Z166" s="133"/>
      <c r="AA166" s="1"/>
      <c r="AC166" s="131">
        <f t="shared" si="95"/>
        <v>45226</v>
      </c>
      <c r="AD166" s="131">
        <v>45229</v>
      </c>
      <c r="AE166" s="131">
        <f t="shared" si="96"/>
        <v>45229</v>
      </c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24">
        <f t="shared" si="81"/>
        <v>44390</v>
      </c>
      <c r="B167" s="125">
        <f t="shared" ca="1" si="91"/>
        <v>1001.45327</v>
      </c>
      <c r="C167" s="7">
        <f t="shared" si="82"/>
        <v>1000</v>
      </c>
      <c r="D167" s="102">
        <f t="shared" si="83"/>
        <v>44385</v>
      </c>
      <c r="E167" s="100">
        <f ca="1">IF(D167&lt;$B$1,VLOOKUP(D167,[1]DI!$A$4:$B$15000,2,FALSE),0)</f>
        <v>4.1500000000000002E-2</v>
      </c>
      <c r="F167" s="14">
        <f t="shared" ca="1" si="92"/>
        <v>1.00016137</v>
      </c>
      <c r="G167" s="14">
        <f ca="1">(TRUNC(PRODUCT($F$12:$F166),16))</f>
        <v>1.0156396430041199</v>
      </c>
      <c r="H167" s="14">
        <f t="shared" ca="1" si="93"/>
        <v>1.0141657885167299</v>
      </c>
      <c r="I167" s="14">
        <f t="shared" ca="1" si="94"/>
        <v>1.0014532700000001</v>
      </c>
      <c r="J167" s="13">
        <f t="shared" si="84"/>
        <v>0</v>
      </c>
      <c r="K167" s="29">
        <f t="shared" si="85"/>
        <v>44377</v>
      </c>
      <c r="L167" s="2">
        <f t="shared" si="86"/>
        <v>9</v>
      </c>
      <c r="M167" s="17">
        <f t="shared" si="87"/>
        <v>9</v>
      </c>
      <c r="N167" s="12">
        <f t="shared" si="76"/>
        <v>1</v>
      </c>
      <c r="O167" s="12">
        <f t="shared" ca="1" si="77"/>
        <v>1.0014532700000001</v>
      </c>
      <c r="P167" s="17">
        <f t="shared" si="88"/>
        <v>0</v>
      </c>
      <c r="Q167" s="14">
        <f t="shared" ca="1" si="78"/>
        <v>1.4532700000000001</v>
      </c>
      <c r="R167" s="20">
        <f t="shared" si="79"/>
        <v>0</v>
      </c>
      <c r="S167" s="14">
        <f t="shared" si="80"/>
        <v>0</v>
      </c>
      <c r="T167" s="4" t="str">
        <f t="shared" si="89"/>
        <v>J=</v>
      </c>
      <c r="U167" s="29">
        <f t="shared" si="90"/>
        <v>44501</v>
      </c>
      <c r="V167" s="3"/>
      <c r="W167" s="3"/>
      <c r="X167" s="150">
        <f>[2]Plan1!$A237</f>
        <v>44081</v>
      </c>
      <c r="Y167" s="142" t="str">
        <f>[2]Plan1!$C237</f>
        <v>Independência do Brasil</v>
      </c>
      <c r="Z167" s="133"/>
      <c r="AA167" s="1"/>
      <c r="AC167" s="131">
        <f t="shared" si="95"/>
        <v>45411</v>
      </c>
      <c r="AD167" s="131">
        <v>45412</v>
      </c>
      <c r="AE167" s="131">
        <f t="shared" si="96"/>
        <v>45412</v>
      </c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24">
        <f t="shared" si="81"/>
        <v>44391</v>
      </c>
      <c r="B168" s="125">
        <f t="shared" ca="1" si="91"/>
        <v>1001.61487</v>
      </c>
      <c r="C168" s="7">
        <f t="shared" si="82"/>
        <v>1000</v>
      </c>
      <c r="D168" s="102">
        <f t="shared" si="83"/>
        <v>44386</v>
      </c>
      <c r="E168" s="100">
        <f ca="1">IF(D168&lt;$B$1,VLOOKUP(D168,[1]DI!$A$4:$B$15000,2,FALSE),0)</f>
        <v>4.1500000000000002E-2</v>
      </c>
      <c r="F168" s="14">
        <f t="shared" ca="1" si="92"/>
        <v>1.00016137</v>
      </c>
      <c r="G168" s="14">
        <f ca="1">(TRUNC(PRODUCT($F$12:$F167),16))</f>
        <v>1.01580353677331</v>
      </c>
      <c r="H168" s="14">
        <f t="shared" ca="1" si="93"/>
        <v>1.0141657885167299</v>
      </c>
      <c r="I168" s="14">
        <f t="shared" ca="1" si="94"/>
        <v>1.00161487</v>
      </c>
      <c r="J168" s="13">
        <f t="shared" si="84"/>
        <v>0</v>
      </c>
      <c r="K168" s="29">
        <f t="shared" si="85"/>
        <v>44377</v>
      </c>
      <c r="L168" s="2">
        <f t="shared" si="86"/>
        <v>10</v>
      </c>
      <c r="M168" s="17">
        <f t="shared" si="87"/>
        <v>10</v>
      </c>
      <c r="N168" s="12">
        <f t="shared" si="76"/>
        <v>1</v>
      </c>
      <c r="O168" s="12">
        <f t="shared" ca="1" si="77"/>
        <v>1.00161487</v>
      </c>
      <c r="P168" s="17">
        <f t="shared" si="88"/>
        <v>0</v>
      </c>
      <c r="Q168" s="14">
        <f t="shared" ca="1" si="78"/>
        <v>1.61487</v>
      </c>
      <c r="R168" s="20">
        <f t="shared" si="79"/>
        <v>0</v>
      </c>
      <c r="S168" s="14">
        <f t="shared" si="80"/>
        <v>0</v>
      </c>
      <c r="T168" s="4" t="str">
        <f t="shared" si="89"/>
        <v>J=</v>
      </c>
      <c r="U168" s="29">
        <f t="shared" si="90"/>
        <v>44501</v>
      </c>
      <c r="V168" s="3"/>
      <c r="W168" s="3"/>
      <c r="X168" s="150">
        <f>[2]Plan1!$A238</f>
        <v>44116</v>
      </c>
      <c r="Y168" s="142" t="str">
        <f>[2]Plan1!$C238</f>
        <v>Nossa Sr.a Aparecida - Padroeira do Brasil</v>
      </c>
      <c r="Z168" s="133"/>
      <c r="AA168" s="1"/>
      <c r="AC168" s="131"/>
      <c r="AD168" s="131"/>
      <c r="AE168" s="131"/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24">
        <f t="shared" si="81"/>
        <v>44392</v>
      </c>
      <c r="B169" s="125">
        <f t="shared" ca="1" si="91"/>
        <v>1001.7765000000001</v>
      </c>
      <c r="C169" s="7">
        <f t="shared" si="82"/>
        <v>1000</v>
      </c>
      <c r="D169" s="102">
        <f t="shared" si="83"/>
        <v>44389</v>
      </c>
      <c r="E169" s="100">
        <f ca="1">IF(D169&lt;$B$1,VLOOKUP(D169,[1]DI!$A$4:$B$15000,2,FALSE),0)</f>
        <v>4.1500000000000002E-2</v>
      </c>
      <c r="F169" s="14">
        <f t="shared" ca="1" si="92"/>
        <v>1.00016137</v>
      </c>
      <c r="G169" s="14">
        <f ca="1">(TRUNC(PRODUCT($F$12:$F168),16))</f>
        <v>1.0159674569900401</v>
      </c>
      <c r="H169" s="14">
        <f t="shared" ca="1" si="93"/>
        <v>1.0141657885167299</v>
      </c>
      <c r="I169" s="14">
        <f t="shared" ca="1" si="94"/>
        <v>1.0017765000000001</v>
      </c>
      <c r="J169" s="13">
        <f t="shared" si="84"/>
        <v>0</v>
      </c>
      <c r="K169" s="29">
        <f t="shared" si="85"/>
        <v>44377</v>
      </c>
      <c r="L169" s="2">
        <f t="shared" si="86"/>
        <v>11</v>
      </c>
      <c r="M169" s="17">
        <f t="shared" si="87"/>
        <v>11</v>
      </c>
      <c r="N169" s="12">
        <f t="shared" si="76"/>
        <v>1</v>
      </c>
      <c r="O169" s="12">
        <f t="shared" ca="1" si="77"/>
        <v>1.0017765000000001</v>
      </c>
      <c r="P169" s="17">
        <f t="shared" si="88"/>
        <v>0</v>
      </c>
      <c r="Q169" s="14">
        <f t="shared" ca="1" si="78"/>
        <v>1.7765</v>
      </c>
      <c r="R169" s="20">
        <f t="shared" si="79"/>
        <v>0</v>
      </c>
      <c r="S169" s="14">
        <f t="shared" si="80"/>
        <v>0</v>
      </c>
      <c r="T169" s="4" t="str">
        <f t="shared" si="89"/>
        <v>J=</v>
      </c>
      <c r="U169" s="29">
        <f t="shared" si="90"/>
        <v>44501</v>
      </c>
      <c r="V169" s="3"/>
      <c r="W169" s="3"/>
      <c r="X169" s="150">
        <f>[2]Plan1!$A239</f>
        <v>44137</v>
      </c>
      <c r="Y169" s="142" t="str">
        <f>[2]Plan1!$C239</f>
        <v>Finados</v>
      </c>
      <c r="Z169" s="133"/>
      <c r="AA169" s="1"/>
      <c r="AC169" s="131"/>
      <c r="AD169" s="131"/>
      <c r="AE169" s="131"/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24">
        <f t="shared" si="81"/>
        <v>44393</v>
      </c>
      <c r="B170" s="125">
        <f t="shared" ca="1" si="91"/>
        <v>1001.93815999</v>
      </c>
      <c r="C170" s="7">
        <f t="shared" si="82"/>
        <v>1000</v>
      </c>
      <c r="D170" s="102">
        <f t="shared" si="83"/>
        <v>44390</v>
      </c>
      <c r="E170" s="100">
        <f ca="1">IF(D170&lt;$B$1,VLOOKUP(D170,[1]DI!$A$4:$B$15000,2,FALSE),0)</f>
        <v>4.1500000000000002E-2</v>
      </c>
      <c r="F170" s="14">
        <f t="shared" ca="1" si="92"/>
        <v>1.00016137</v>
      </c>
      <c r="G170" s="14">
        <f ca="1">(TRUNC(PRODUCT($F$12:$F169),16))</f>
        <v>1.01613140365857</v>
      </c>
      <c r="H170" s="14">
        <f t="shared" ca="1" si="93"/>
        <v>1.0141657885167299</v>
      </c>
      <c r="I170" s="14">
        <f t="shared" ca="1" si="94"/>
        <v>1.0019381599999999</v>
      </c>
      <c r="J170" s="13">
        <f t="shared" si="84"/>
        <v>0</v>
      </c>
      <c r="K170" s="29">
        <f t="shared" si="85"/>
        <v>44377</v>
      </c>
      <c r="L170" s="2">
        <f t="shared" si="86"/>
        <v>12</v>
      </c>
      <c r="M170" s="17">
        <f t="shared" si="87"/>
        <v>12</v>
      </c>
      <c r="N170" s="12">
        <f t="shared" si="76"/>
        <v>1</v>
      </c>
      <c r="O170" s="12">
        <f t="shared" ca="1" si="77"/>
        <v>1.0019381599999999</v>
      </c>
      <c r="P170" s="17">
        <f t="shared" si="88"/>
        <v>0</v>
      </c>
      <c r="Q170" s="14">
        <f t="shared" ca="1" si="78"/>
        <v>1.9381599899999999</v>
      </c>
      <c r="R170" s="20">
        <f t="shared" si="79"/>
        <v>0</v>
      </c>
      <c r="S170" s="14">
        <f t="shared" si="80"/>
        <v>0</v>
      </c>
      <c r="T170" s="4" t="str">
        <f t="shared" si="89"/>
        <v>J=</v>
      </c>
      <c r="U170" s="29">
        <f t="shared" si="90"/>
        <v>44501</v>
      </c>
      <c r="V170" s="3"/>
      <c r="W170" s="3"/>
      <c r="X170" s="150">
        <f>[2]Plan1!$A240</f>
        <v>44150</v>
      </c>
      <c r="Y170" s="142" t="str">
        <f>[2]Plan1!$C240</f>
        <v>Proclamação da República</v>
      </c>
      <c r="Z170" s="133"/>
      <c r="AA170" s="1"/>
      <c r="AC170" s="131"/>
      <c r="AD170" s="131"/>
      <c r="AE170" s="131"/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24">
        <f t="shared" si="81"/>
        <v>44396</v>
      </c>
      <c r="B171" s="125">
        <f t="shared" ca="1" si="91"/>
        <v>1002.09984</v>
      </c>
      <c r="C171" s="7">
        <f t="shared" si="82"/>
        <v>1000</v>
      </c>
      <c r="D171" s="102">
        <f t="shared" si="83"/>
        <v>44391</v>
      </c>
      <c r="E171" s="100">
        <f ca="1">IF(D171&lt;$B$1,VLOOKUP(D171,[1]DI!$A$4:$B$15000,2,FALSE),0)</f>
        <v>4.1500000000000002E-2</v>
      </c>
      <c r="F171" s="14">
        <f t="shared" ca="1" si="92"/>
        <v>1.00016137</v>
      </c>
      <c r="G171" s="14">
        <f ca="1">(TRUNC(PRODUCT($F$12:$F170),16))</f>
        <v>1.0162953767831799</v>
      </c>
      <c r="H171" s="14">
        <f t="shared" ca="1" si="93"/>
        <v>1.0141657885167299</v>
      </c>
      <c r="I171" s="14">
        <f t="shared" ca="1" si="94"/>
        <v>1.0020998400000001</v>
      </c>
      <c r="J171" s="13">
        <f t="shared" si="84"/>
        <v>0</v>
      </c>
      <c r="K171" s="29">
        <f t="shared" si="85"/>
        <v>44377</v>
      </c>
      <c r="L171" s="2">
        <f t="shared" si="86"/>
        <v>13</v>
      </c>
      <c r="M171" s="17">
        <f t="shared" si="87"/>
        <v>13</v>
      </c>
      <c r="N171" s="12">
        <f t="shared" si="76"/>
        <v>1</v>
      </c>
      <c r="O171" s="12">
        <f t="shared" ca="1" si="77"/>
        <v>1.0020998400000001</v>
      </c>
      <c r="P171" s="17">
        <f t="shared" si="88"/>
        <v>0</v>
      </c>
      <c r="Q171" s="14">
        <f t="shared" ca="1" si="78"/>
        <v>2.0998399999999999</v>
      </c>
      <c r="R171" s="20">
        <f t="shared" si="79"/>
        <v>0</v>
      </c>
      <c r="S171" s="14">
        <f t="shared" si="80"/>
        <v>0</v>
      </c>
      <c r="T171" s="4" t="str">
        <f t="shared" si="89"/>
        <v>J=</v>
      </c>
      <c r="U171" s="29">
        <f t="shared" si="90"/>
        <v>44501</v>
      </c>
      <c r="V171" s="3"/>
      <c r="W171" s="3"/>
      <c r="X171" s="150">
        <f>[2]Plan1!$A241</f>
        <v>44190</v>
      </c>
      <c r="Y171" s="142" t="str">
        <f>[2]Plan1!$C241</f>
        <v>Natal</v>
      </c>
      <c r="Z171" s="133"/>
      <c r="AA171" s="1"/>
      <c r="AC171" s="131"/>
      <c r="AD171" s="131"/>
      <c r="AE171" s="131"/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24">
        <f t="shared" si="81"/>
        <v>44397</v>
      </c>
      <c r="B172" s="125">
        <f t="shared" ca="1" si="91"/>
        <v>1002.2615500000001</v>
      </c>
      <c r="C172" s="7">
        <f t="shared" si="82"/>
        <v>1000</v>
      </c>
      <c r="D172" s="102">
        <f t="shared" si="83"/>
        <v>44392</v>
      </c>
      <c r="E172" s="100">
        <f ca="1">IF(D172&lt;$B$1,VLOOKUP(D172,[1]DI!$A$4:$B$15000,2,FALSE),0)</f>
        <v>4.1500000000000002E-2</v>
      </c>
      <c r="F172" s="14">
        <f t="shared" ca="1" si="92"/>
        <v>1.00016137</v>
      </c>
      <c r="G172" s="14">
        <f ca="1">(TRUNC(PRODUCT($F$12:$F171),16))</f>
        <v>1.01645937636813</v>
      </c>
      <c r="H172" s="14">
        <f t="shared" ca="1" si="93"/>
        <v>1.0141657885167299</v>
      </c>
      <c r="I172" s="14">
        <f t="shared" ca="1" si="94"/>
        <v>1.0022615500000001</v>
      </c>
      <c r="J172" s="13">
        <f t="shared" si="84"/>
        <v>0</v>
      </c>
      <c r="K172" s="29">
        <f t="shared" si="85"/>
        <v>44377</v>
      </c>
      <c r="L172" s="2">
        <f t="shared" si="86"/>
        <v>14</v>
      </c>
      <c r="M172" s="17">
        <f t="shared" si="87"/>
        <v>14</v>
      </c>
      <c r="N172" s="12">
        <f t="shared" si="76"/>
        <v>1</v>
      </c>
      <c r="O172" s="12">
        <f t="shared" ca="1" si="77"/>
        <v>1.0022615500000001</v>
      </c>
      <c r="P172" s="17">
        <f t="shared" si="88"/>
        <v>0</v>
      </c>
      <c r="Q172" s="14">
        <f t="shared" ca="1" si="78"/>
        <v>2.2615500000000002</v>
      </c>
      <c r="R172" s="20">
        <f t="shared" si="79"/>
        <v>0</v>
      </c>
      <c r="S172" s="14">
        <f t="shared" si="80"/>
        <v>0</v>
      </c>
      <c r="T172" s="4" t="str">
        <f t="shared" si="89"/>
        <v>J=</v>
      </c>
      <c r="U172" s="29">
        <f t="shared" si="90"/>
        <v>44501</v>
      </c>
      <c r="V172" s="3"/>
      <c r="W172" s="3"/>
      <c r="X172" s="150">
        <f>[2]Plan1!$A242</f>
        <v>44197</v>
      </c>
      <c r="Y172" s="142" t="str">
        <f>[2]Plan1!$C242</f>
        <v>Confraternização Universal</v>
      </c>
      <c r="Z172" s="133"/>
      <c r="AA172" s="1"/>
      <c r="AC172" s="131"/>
      <c r="AD172" s="131"/>
      <c r="AE172" s="131"/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24">
        <f t="shared" si="81"/>
        <v>44398</v>
      </c>
      <c r="B173" s="125">
        <f t="shared" ca="1" si="91"/>
        <v>1002.42329</v>
      </c>
      <c r="C173" s="7">
        <f t="shared" si="82"/>
        <v>1000</v>
      </c>
      <c r="D173" s="102">
        <f t="shared" si="83"/>
        <v>44393</v>
      </c>
      <c r="E173" s="100">
        <f ca="1">IF(D173&lt;$B$1,VLOOKUP(D173,[1]DI!$A$4:$B$15000,2,FALSE),0)</f>
        <v>4.1500000000000002E-2</v>
      </c>
      <c r="F173" s="14">
        <f t="shared" ca="1" si="92"/>
        <v>1.00016137</v>
      </c>
      <c r="G173" s="14">
        <f ca="1">(TRUNC(PRODUCT($F$12:$F172),16))</f>
        <v>1.0166234024177001</v>
      </c>
      <c r="H173" s="14">
        <f t="shared" ca="1" si="93"/>
        <v>1.0141657885167299</v>
      </c>
      <c r="I173" s="14">
        <f t="shared" ca="1" si="94"/>
        <v>1.0024232900000001</v>
      </c>
      <c r="J173" s="13">
        <f t="shared" si="84"/>
        <v>0</v>
      </c>
      <c r="K173" s="29">
        <f t="shared" si="85"/>
        <v>44377</v>
      </c>
      <c r="L173" s="2">
        <f t="shared" si="86"/>
        <v>15</v>
      </c>
      <c r="M173" s="17">
        <f t="shared" si="87"/>
        <v>15</v>
      </c>
      <c r="N173" s="12">
        <f t="shared" si="76"/>
        <v>1</v>
      </c>
      <c r="O173" s="12">
        <f t="shared" ca="1" si="77"/>
        <v>1.0024232900000001</v>
      </c>
      <c r="P173" s="17">
        <f t="shared" si="88"/>
        <v>0</v>
      </c>
      <c r="Q173" s="14">
        <f t="shared" ca="1" si="78"/>
        <v>2.4232900000000002</v>
      </c>
      <c r="R173" s="20">
        <f t="shared" si="79"/>
        <v>0</v>
      </c>
      <c r="S173" s="14">
        <f t="shared" si="80"/>
        <v>0</v>
      </c>
      <c r="T173" s="4" t="str">
        <f t="shared" si="89"/>
        <v>J=</v>
      </c>
      <c r="U173" s="29">
        <f t="shared" si="90"/>
        <v>44501</v>
      </c>
      <c r="V173" s="3"/>
      <c r="W173" s="3"/>
      <c r="X173" s="150">
        <f>[2]Plan1!$A243</f>
        <v>44242</v>
      </c>
      <c r="Y173" s="142" t="str">
        <f>[2]Plan1!$C243</f>
        <v>Carnaval</v>
      </c>
      <c r="Z173" s="133"/>
      <c r="AA173" s="1"/>
      <c r="AC173" s="131"/>
      <c r="AD173" s="131"/>
      <c r="AE173" s="131"/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24">
        <f t="shared" si="81"/>
        <v>44399</v>
      </c>
      <c r="B174" s="125">
        <f t="shared" ca="1" si="91"/>
        <v>1002.58504999</v>
      </c>
      <c r="C174" s="7">
        <f t="shared" si="82"/>
        <v>1000</v>
      </c>
      <c r="D174" s="102">
        <f t="shared" si="83"/>
        <v>44396</v>
      </c>
      <c r="E174" s="100">
        <f ca="1">IF(D174&lt;$B$1,VLOOKUP(D174,[1]DI!$A$4:$B$15000,2,FALSE),0)</f>
        <v>4.1500000000000002E-2</v>
      </c>
      <c r="F174" s="14">
        <f t="shared" ca="1" si="92"/>
        <v>1.00016137</v>
      </c>
      <c r="G174" s="14">
        <f ca="1">(TRUNC(PRODUCT($F$12:$F173),16))</f>
        <v>1.01678745493615</v>
      </c>
      <c r="H174" s="14">
        <f t="shared" ca="1" si="93"/>
        <v>1.0141657885167299</v>
      </c>
      <c r="I174" s="14">
        <f t="shared" ca="1" si="94"/>
        <v>1.00258505</v>
      </c>
      <c r="J174" s="13">
        <f t="shared" si="84"/>
        <v>0</v>
      </c>
      <c r="K174" s="29">
        <f t="shared" si="85"/>
        <v>44377</v>
      </c>
      <c r="L174" s="2">
        <f t="shared" si="86"/>
        <v>16</v>
      </c>
      <c r="M174" s="17">
        <f t="shared" si="87"/>
        <v>16</v>
      </c>
      <c r="N174" s="12">
        <f t="shared" si="76"/>
        <v>1</v>
      </c>
      <c r="O174" s="12">
        <f t="shared" ca="1" si="77"/>
        <v>1.00258505</v>
      </c>
      <c r="P174" s="17">
        <f t="shared" si="88"/>
        <v>0</v>
      </c>
      <c r="Q174" s="14">
        <f t="shared" ca="1" si="78"/>
        <v>2.5850499899999999</v>
      </c>
      <c r="R174" s="20">
        <f t="shared" si="79"/>
        <v>0</v>
      </c>
      <c r="S174" s="14">
        <f t="shared" si="80"/>
        <v>0</v>
      </c>
      <c r="T174" s="4" t="str">
        <f t="shared" si="89"/>
        <v>J=</v>
      </c>
      <c r="U174" s="29">
        <f t="shared" si="90"/>
        <v>44501</v>
      </c>
      <c r="V174" s="3"/>
      <c r="W174" s="3"/>
      <c r="X174" s="150">
        <f>[2]Plan1!$A244</f>
        <v>44243</v>
      </c>
      <c r="Y174" s="142" t="str">
        <f>[2]Plan1!$C244</f>
        <v>Carnaval</v>
      </c>
      <c r="Z174" s="133"/>
      <c r="AA174" s="1"/>
      <c r="AC174" s="131"/>
      <c r="AD174" s="131"/>
      <c r="AE174" s="131"/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24">
        <f t="shared" si="81"/>
        <v>44400</v>
      </c>
      <c r="B175" s="125">
        <f t="shared" ca="1" si="91"/>
        <v>1002.74682999</v>
      </c>
      <c r="C175" s="7">
        <f t="shared" si="82"/>
        <v>1000</v>
      </c>
      <c r="D175" s="102">
        <f t="shared" si="83"/>
        <v>44397</v>
      </c>
      <c r="E175" s="100">
        <f ca="1">IF(D175&lt;$B$1,VLOOKUP(D175,[1]DI!$A$4:$B$15000,2,FALSE),0)</f>
        <v>4.1500000000000002E-2</v>
      </c>
      <c r="F175" s="14">
        <f t="shared" ca="1" si="92"/>
        <v>1.00016137</v>
      </c>
      <c r="G175" s="14">
        <f ca="1">(TRUNC(PRODUCT($F$12:$F174),16))</f>
        <v>1.01695153392775</v>
      </c>
      <c r="H175" s="14">
        <f t="shared" ca="1" si="93"/>
        <v>1.0141657885167299</v>
      </c>
      <c r="I175" s="14">
        <f t="shared" ca="1" si="94"/>
        <v>1.00274683</v>
      </c>
      <c r="J175" s="13">
        <f t="shared" si="84"/>
        <v>0</v>
      </c>
      <c r="K175" s="29">
        <f t="shared" si="85"/>
        <v>44377</v>
      </c>
      <c r="L175" s="2">
        <f t="shared" si="86"/>
        <v>17</v>
      </c>
      <c r="M175" s="17">
        <f t="shared" si="87"/>
        <v>17</v>
      </c>
      <c r="N175" s="12">
        <f t="shared" si="76"/>
        <v>1</v>
      </c>
      <c r="O175" s="12">
        <f t="shared" ca="1" si="77"/>
        <v>1.00274683</v>
      </c>
      <c r="P175" s="17">
        <f t="shared" si="88"/>
        <v>0</v>
      </c>
      <c r="Q175" s="14">
        <f t="shared" ca="1" si="78"/>
        <v>2.7468299900000002</v>
      </c>
      <c r="R175" s="20">
        <f t="shared" si="79"/>
        <v>0</v>
      </c>
      <c r="S175" s="14">
        <f t="shared" si="80"/>
        <v>0</v>
      </c>
      <c r="T175" s="4" t="str">
        <f t="shared" si="89"/>
        <v>J=</v>
      </c>
      <c r="U175" s="29">
        <f t="shared" si="90"/>
        <v>44501</v>
      </c>
      <c r="V175" s="3"/>
      <c r="W175" s="3"/>
      <c r="X175" s="150">
        <f>[2]Plan1!$A245</f>
        <v>44288</v>
      </c>
      <c r="Y175" s="142" t="str">
        <f>[2]Plan1!$C245</f>
        <v>Paixão de Cristo</v>
      </c>
      <c r="Z175" s="133"/>
      <c r="AA175" s="1"/>
      <c r="AC175" s="131"/>
      <c r="AD175" s="131"/>
      <c r="AE175" s="131"/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24">
        <f t="shared" si="81"/>
        <v>44403</v>
      </c>
      <c r="B176" s="125">
        <f t="shared" ca="1" si="91"/>
        <v>1002.90864999</v>
      </c>
      <c r="C176" s="7">
        <f t="shared" si="82"/>
        <v>1000</v>
      </c>
      <c r="D176" s="102">
        <f t="shared" si="83"/>
        <v>44398</v>
      </c>
      <c r="E176" s="100">
        <f ca="1">IF(D176&lt;$B$1,VLOOKUP(D176,[1]DI!$A$4:$B$15000,2,FALSE),0)</f>
        <v>4.1500000000000002E-2</v>
      </c>
      <c r="F176" s="14">
        <f t="shared" ca="1" si="92"/>
        <v>1.00016137</v>
      </c>
      <c r="G176" s="14">
        <f ca="1">(TRUNC(PRODUCT($F$12:$F175),16))</f>
        <v>1.01711563939678</v>
      </c>
      <c r="H176" s="14">
        <f t="shared" ca="1" si="93"/>
        <v>1.0141657885167299</v>
      </c>
      <c r="I176" s="14">
        <f t="shared" ca="1" si="94"/>
        <v>1.00290865</v>
      </c>
      <c r="J176" s="13">
        <f t="shared" si="84"/>
        <v>0</v>
      </c>
      <c r="K176" s="29">
        <f t="shared" si="85"/>
        <v>44377</v>
      </c>
      <c r="L176" s="2">
        <f t="shared" si="86"/>
        <v>18</v>
      </c>
      <c r="M176" s="17">
        <f t="shared" si="87"/>
        <v>18</v>
      </c>
      <c r="N176" s="12">
        <f t="shared" si="76"/>
        <v>1</v>
      </c>
      <c r="O176" s="12">
        <f t="shared" ca="1" si="77"/>
        <v>1.00290865</v>
      </c>
      <c r="P176" s="17">
        <f t="shared" si="88"/>
        <v>0</v>
      </c>
      <c r="Q176" s="14">
        <f t="shared" ca="1" si="78"/>
        <v>2.9086499899999998</v>
      </c>
      <c r="R176" s="20">
        <f t="shared" si="79"/>
        <v>0</v>
      </c>
      <c r="S176" s="14">
        <f t="shared" si="80"/>
        <v>0</v>
      </c>
      <c r="T176" s="4" t="str">
        <f t="shared" si="89"/>
        <v>J=</v>
      </c>
      <c r="U176" s="29">
        <f t="shared" si="90"/>
        <v>44501</v>
      </c>
      <c r="V176" s="3"/>
      <c r="W176" s="3"/>
      <c r="X176" s="150">
        <f>[2]Plan1!$A246</f>
        <v>44307</v>
      </c>
      <c r="Y176" s="142" t="str">
        <f>[2]Plan1!$C246</f>
        <v>Tiradentes</v>
      </c>
      <c r="Z176" s="133"/>
      <c r="AA176" s="1"/>
      <c r="AC176" s="131"/>
      <c r="AD176" s="131"/>
      <c r="AE176" s="131"/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24">
        <f t="shared" si="81"/>
        <v>44404</v>
      </c>
      <c r="B177" s="125">
        <f t="shared" ca="1" si="91"/>
        <v>1003.0704899999999</v>
      </c>
      <c r="C177" s="7">
        <f t="shared" si="82"/>
        <v>1000</v>
      </c>
      <c r="D177" s="102">
        <f t="shared" si="83"/>
        <v>44399</v>
      </c>
      <c r="E177" s="100">
        <f ca="1">IF(D177&lt;$B$1,VLOOKUP(D177,[1]DI!$A$4:$B$15000,2,FALSE),0)</f>
        <v>4.1500000000000002E-2</v>
      </c>
      <c r="F177" s="14">
        <f t="shared" ca="1" si="92"/>
        <v>1.00016137</v>
      </c>
      <c r="G177" s="14">
        <f ca="1">(TRUNC(PRODUCT($F$12:$F176),16))</f>
        <v>1.0172797713475099</v>
      </c>
      <c r="H177" s="14">
        <f t="shared" ca="1" si="93"/>
        <v>1.0141657885167299</v>
      </c>
      <c r="I177" s="14">
        <f t="shared" ca="1" si="94"/>
        <v>1.00307049</v>
      </c>
      <c r="J177" s="13">
        <f t="shared" si="84"/>
        <v>0</v>
      </c>
      <c r="K177" s="29">
        <f t="shared" si="85"/>
        <v>44377</v>
      </c>
      <c r="L177" s="2">
        <f t="shared" si="86"/>
        <v>19</v>
      </c>
      <c r="M177" s="17">
        <f t="shared" si="87"/>
        <v>19</v>
      </c>
      <c r="N177" s="12">
        <f t="shared" si="76"/>
        <v>1</v>
      </c>
      <c r="O177" s="12">
        <f t="shared" ca="1" si="77"/>
        <v>1.00307049</v>
      </c>
      <c r="P177" s="17">
        <f t="shared" si="88"/>
        <v>0</v>
      </c>
      <c r="Q177" s="14">
        <f t="shared" ca="1" si="78"/>
        <v>3.0704899999999999</v>
      </c>
      <c r="R177" s="20">
        <f t="shared" si="79"/>
        <v>0</v>
      </c>
      <c r="S177" s="14">
        <f t="shared" si="80"/>
        <v>0</v>
      </c>
      <c r="T177" s="4" t="str">
        <f t="shared" si="89"/>
        <v>J=</v>
      </c>
      <c r="U177" s="29">
        <f t="shared" si="90"/>
        <v>44501</v>
      </c>
      <c r="V177" s="3"/>
      <c r="W177" s="3"/>
      <c r="X177" s="150">
        <f>[2]Plan1!$A247</f>
        <v>44317</v>
      </c>
      <c r="Y177" s="142" t="str">
        <f>[2]Plan1!$C247</f>
        <v>Dia do Trabalho</v>
      </c>
      <c r="Z177" s="133"/>
      <c r="AA177" s="1"/>
      <c r="AC177" s="131"/>
      <c r="AD177" s="131"/>
      <c r="AE177" s="131"/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24">
        <f t="shared" si="81"/>
        <v>44405</v>
      </c>
      <c r="B178" s="125">
        <f t="shared" ca="1" si="91"/>
        <v>1003.23234999</v>
      </c>
      <c r="C178" s="7">
        <f t="shared" si="82"/>
        <v>1000</v>
      </c>
      <c r="D178" s="102">
        <f t="shared" si="83"/>
        <v>44400</v>
      </c>
      <c r="E178" s="100">
        <f ca="1">IF(D178&lt;$B$1,VLOOKUP(D178,[1]DI!$A$4:$B$15000,2,FALSE),0)</f>
        <v>4.1500000000000002E-2</v>
      </c>
      <c r="F178" s="14">
        <f t="shared" ca="1" si="92"/>
        <v>1.00016137</v>
      </c>
      <c r="G178" s="14">
        <f ca="1">(TRUNC(PRODUCT($F$12:$F177),16))</f>
        <v>1.0174439297842099</v>
      </c>
      <c r="H178" s="14">
        <f t="shared" ca="1" si="93"/>
        <v>1.0141657885167299</v>
      </c>
      <c r="I178" s="14">
        <f t="shared" ca="1" si="94"/>
        <v>1.00323235</v>
      </c>
      <c r="J178" s="13">
        <f t="shared" si="84"/>
        <v>0</v>
      </c>
      <c r="K178" s="29">
        <f t="shared" si="85"/>
        <v>44377</v>
      </c>
      <c r="L178" s="2">
        <f t="shared" si="86"/>
        <v>20</v>
      </c>
      <c r="M178" s="17">
        <f t="shared" si="87"/>
        <v>20</v>
      </c>
      <c r="N178" s="12">
        <f t="shared" si="76"/>
        <v>1</v>
      </c>
      <c r="O178" s="12">
        <f t="shared" ca="1" si="77"/>
        <v>1.00323235</v>
      </c>
      <c r="P178" s="17">
        <f t="shared" si="88"/>
        <v>0</v>
      </c>
      <c r="Q178" s="14">
        <f t="shared" ca="1" si="78"/>
        <v>3.2323499899999999</v>
      </c>
      <c r="R178" s="20">
        <f t="shared" si="79"/>
        <v>0</v>
      </c>
      <c r="S178" s="14">
        <f t="shared" si="80"/>
        <v>0</v>
      </c>
      <c r="T178" s="4" t="str">
        <f t="shared" si="89"/>
        <v>J=</v>
      </c>
      <c r="U178" s="29">
        <f t="shared" si="90"/>
        <v>44501</v>
      </c>
      <c r="V178" s="3"/>
      <c r="W178" s="3"/>
      <c r="X178" s="150">
        <f>[2]Plan1!$A248</f>
        <v>44350</v>
      </c>
      <c r="Y178" s="142" t="str">
        <f>[2]Plan1!$C248</f>
        <v>Corpus Christi</v>
      </c>
      <c r="Z178" s="133"/>
      <c r="AA178" s="1"/>
      <c r="AC178" s="131"/>
      <c r="AD178" s="131"/>
      <c r="AE178" s="131"/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24">
        <f t="shared" si="81"/>
        <v>44406</v>
      </c>
      <c r="B179" s="125">
        <f t="shared" ca="1" si="91"/>
        <v>1003.39423999</v>
      </c>
      <c r="C179" s="7">
        <f t="shared" si="82"/>
        <v>1000</v>
      </c>
      <c r="D179" s="102">
        <f t="shared" si="83"/>
        <v>44403</v>
      </c>
      <c r="E179" s="100">
        <f ca="1">IF(D179&lt;$B$1,VLOOKUP(D179,[1]DI!$A$4:$B$15000,2,FALSE),0)</f>
        <v>4.1500000000000002E-2</v>
      </c>
      <c r="F179" s="14">
        <f t="shared" ca="1" si="92"/>
        <v>1.00016137</v>
      </c>
      <c r="G179" s="14">
        <f ca="1">(TRUNC(PRODUCT($F$12:$F178),16))</f>
        <v>1.01760811471116</v>
      </c>
      <c r="H179" s="14">
        <f t="shared" ca="1" si="93"/>
        <v>1.0141657885167299</v>
      </c>
      <c r="I179" s="14">
        <f t="shared" ca="1" si="94"/>
        <v>1.00339424</v>
      </c>
      <c r="J179" s="13">
        <f t="shared" si="84"/>
        <v>0</v>
      </c>
      <c r="K179" s="29">
        <f t="shared" si="85"/>
        <v>44377</v>
      </c>
      <c r="L179" s="2">
        <f t="shared" si="86"/>
        <v>21</v>
      </c>
      <c r="M179" s="17">
        <f t="shared" si="87"/>
        <v>21</v>
      </c>
      <c r="N179" s="12">
        <f t="shared" si="76"/>
        <v>1</v>
      </c>
      <c r="O179" s="12">
        <f t="shared" ca="1" si="77"/>
        <v>1.00339424</v>
      </c>
      <c r="P179" s="17">
        <f t="shared" si="88"/>
        <v>0</v>
      </c>
      <c r="Q179" s="14">
        <f t="shared" ca="1" si="78"/>
        <v>3.39423999</v>
      </c>
      <c r="R179" s="20">
        <f t="shared" si="79"/>
        <v>0</v>
      </c>
      <c r="S179" s="14">
        <f t="shared" si="80"/>
        <v>0</v>
      </c>
      <c r="T179" s="4" t="str">
        <f t="shared" si="89"/>
        <v>J=</v>
      </c>
      <c r="U179" s="29">
        <f t="shared" si="90"/>
        <v>44501</v>
      </c>
      <c r="V179" s="3"/>
      <c r="W179" s="3"/>
      <c r="X179" s="150">
        <f>[2]Plan1!$A249</f>
        <v>44446</v>
      </c>
      <c r="Y179" s="142" t="str">
        <f>[2]Plan1!$C249</f>
        <v>Independência do Brasil</v>
      </c>
      <c r="Z179" s="133"/>
      <c r="AA179" s="1"/>
      <c r="AC179" s="131"/>
      <c r="AD179" s="131"/>
      <c r="AE179" s="131"/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24">
        <f t="shared" si="81"/>
        <v>44407</v>
      </c>
      <c r="B180" s="125">
        <f t="shared" ca="1" si="91"/>
        <v>1003.55616</v>
      </c>
      <c r="C180" s="7">
        <f t="shared" si="82"/>
        <v>1000</v>
      </c>
      <c r="D180" s="102">
        <f t="shared" si="83"/>
        <v>44404</v>
      </c>
      <c r="E180" s="100">
        <f ca="1">IF(D180&lt;$B$1,VLOOKUP(D180,[1]DI!$A$4:$B$15000,2,FALSE),0)</f>
        <v>4.1500000000000002E-2</v>
      </c>
      <c r="F180" s="14">
        <f t="shared" ca="1" si="92"/>
        <v>1.00016137</v>
      </c>
      <c r="G180" s="14">
        <f ca="1">(TRUNC(PRODUCT($F$12:$F179),16))</f>
        <v>1.0177723261326299</v>
      </c>
      <c r="H180" s="14">
        <f t="shared" ca="1" si="93"/>
        <v>1.0141657885167299</v>
      </c>
      <c r="I180" s="14">
        <f t="shared" ca="1" si="94"/>
        <v>1.00355616</v>
      </c>
      <c r="J180" s="13">
        <f t="shared" si="84"/>
        <v>0</v>
      </c>
      <c r="K180" s="29">
        <f t="shared" si="85"/>
        <v>44377</v>
      </c>
      <c r="L180" s="2">
        <f t="shared" si="86"/>
        <v>22</v>
      </c>
      <c r="M180" s="17">
        <f t="shared" si="87"/>
        <v>22</v>
      </c>
      <c r="N180" s="12">
        <f t="shared" si="76"/>
        <v>1</v>
      </c>
      <c r="O180" s="12">
        <f t="shared" ca="1" si="77"/>
        <v>1.00355616</v>
      </c>
      <c r="P180" s="17">
        <f t="shared" si="88"/>
        <v>0</v>
      </c>
      <c r="Q180" s="14">
        <f t="shared" ca="1" si="78"/>
        <v>3.5561600000000002</v>
      </c>
      <c r="R180" s="20">
        <f t="shared" si="79"/>
        <v>0</v>
      </c>
      <c r="S180" s="14">
        <f t="shared" si="80"/>
        <v>0</v>
      </c>
      <c r="T180" s="4" t="str">
        <f t="shared" si="89"/>
        <v>J=</v>
      </c>
      <c r="U180" s="29">
        <f t="shared" si="90"/>
        <v>44501</v>
      </c>
      <c r="V180" s="3"/>
      <c r="W180" s="3"/>
      <c r="X180" s="150">
        <f>[2]Plan1!$A250</f>
        <v>44481</v>
      </c>
      <c r="Y180" s="142" t="str">
        <f>[2]Plan1!$C250</f>
        <v>Nossa Sr.a Aparecida - Padroeira do Brasil</v>
      </c>
      <c r="Z180" s="133"/>
      <c r="AA180" s="1"/>
      <c r="AC180" s="131"/>
      <c r="AD180" s="131"/>
      <c r="AE180" s="131"/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24">
        <f t="shared" si="81"/>
        <v>44410</v>
      </c>
      <c r="B181" s="125">
        <f t="shared" ca="1" si="91"/>
        <v>1003.71811</v>
      </c>
      <c r="C181" s="7">
        <f t="shared" si="82"/>
        <v>1000</v>
      </c>
      <c r="D181" s="102">
        <f t="shared" si="83"/>
        <v>44405</v>
      </c>
      <c r="E181" s="100">
        <f ca="1">IF(D181&lt;$B$1,VLOOKUP(D181,[1]DI!$A$4:$B$15000,2,FALSE),0)</f>
        <v>4.1500000000000002E-2</v>
      </c>
      <c r="F181" s="14">
        <f t="shared" ca="1" si="92"/>
        <v>1.00016137</v>
      </c>
      <c r="G181" s="14">
        <f ca="1">(TRUNC(PRODUCT($F$12:$F180),16))</f>
        <v>1.0179365640528999</v>
      </c>
      <c r="H181" s="14">
        <f t="shared" ca="1" si="93"/>
        <v>1.0141657885167299</v>
      </c>
      <c r="I181" s="14">
        <f t="shared" ca="1" si="94"/>
        <v>1.0037181100000001</v>
      </c>
      <c r="J181" s="13">
        <f t="shared" si="84"/>
        <v>0</v>
      </c>
      <c r="K181" s="29">
        <f t="shared" si="85"/>
        <v>44377</v>
      </c>
      <c r="L181" s="2">
        <f t="shared" si="86"/>
        <v>23</v>
      </c>
      <c r="M181" s="17">
        <f t="shared" si="87"/>
        <v>23</v>
      </c>
      <c r="N181" s="12">
        <f t="shared" si="76"/>
        <v>1</v>
      </c>
      <c r="O181" s="12">
        <f t="shared" ca="1" si="77"/>
        <v>1.0037181100000001</v>
      </c>
      <c r="P181" s="17">
        <f t="shared" si="88"/>
        <v>0</v>
      </c>
      <c r="Q181" s="14">
        <f t="shared" ca="1" si="78"/>
        <v>3.7181099999999998</v>
      </c>
      <c r="R181" s="20">
        <f t="shared" si="79"/>
        <v>0</v>
      </c>
      <c r="S181" s="14">
        <f t="shared" si="80"/>
        <v>0</v>
      </c>
      <c r="T181" s="4" t="str">
        <f t="shared" si="89"/>
        <v>J=</v>
      </c>
      <c r="U181" s="29">
        <f t="shared" si="90"/>
        <v>44501</v>
      </c>
      <c r="V181" s="3"/>
      <c r="W181" s="3"/>
      <c r="X181" s="150">
        <f>[2]Plan1!$A251</f>
        <v>44502</v>
      </c>
      <c r="Y181" s="142" t="str">
        <f>[2]Plan1!$C251</f>
        <v>Finados</v>
      </c>
      <c r="Z181" s="133"/>
      <c r="AA181" s="1"/>
      <c r="AC181" s="131"/>
      <c r="AD181" s="131"/>
      <c r="AE181" s="131"/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24">
        <f t="shared" si="81"/>
        <v>44411</v>
      </c>
      <c r="B182" s="125">
        <f t="shared" ca="1" si="91"/>
        <v>1003.88008</v>
      </c>
      <c r="C182" s="7">
        <f t="shared" si="82"/>
        <v>1000</v>
      </c>
      <c r="D182" s="102">
        <f t="shared" si="83"/>
        <v>44406</v>
      </c>
      <c r="E182" s="100">
        <f ca="1">IF(D182&lt;$B$1,VLOOKUP(D182,[1]DI!$A$4:$B$15000,2,FALSE),0)</f>
        <v>4.1500000000000002E-2</v>
      </c>
      <c r="F182" s="14">
        <f t="shared" ca="1" si="92"/>
        <v>1.00016137</v>
      </c>
      <c r="G182" s="14">
        <f ca="1">(TRUNC(PRODUCT($F$12:$F181),16))</f>
        <v>1.0181008284762401</v>
      </c>
      <c r="H182" s="14">
        <f t="shared" ca="1" si="93"/>
        <v>1.0141657885167299</v>
      </c>
      <c r="I182" s="14">
        <f t="shared" ca="1" si="94"/>
        <v>1.0038800800000001</v>
      </c>
      <c r="J182" s="13">
        <f t="shared" si="84"/>
        <v>0</v>
      </c>
      <c r="K182" s="29">
        <f t="shared" si="85"/>
        <v>44377</v>
      </c>
      <c r="L182" s="2">
        <f t="shared" si="86"/>
        <v>24</v>
      </c>
      <c r="M182" s="17">
        <f t="shared" si="87"/>
        <v>24</v>
      </c>
      <c r="N182" s="12">
        <f t="shared" si="76"/>
        <v>1</v>
      </c>
      <c r="O182" s="12">
        <f t="shared" ca="1" si="77"/>
        <v>1.0038800800000001</v>
      </c>
      <c r="P182" s="17">
        <f t="shared" si="88"/>
        <v>0</v>
      </c>
      <c r="Q182" s="14">
        <f t="shared" ca="1" si="78"/>
        <v>3.88008</v>
      </c>
      <c r="R182" s="20">
        <f t="shared" si="79"/>
        <v>0</v>
      </c>
      <c r="S182" s="14">
        <f t="shared" si="80"/>
        <v>0</v>
      </c>
      <c r="T182" s="4" t="str">
        <f t="shared" si="89"/>
        <v>J=</v>
      </c>
      <c r="U182" s="29">
        <f t="shared" si="90"/>
        <v>44501</v>
      </c>
      <c r="V182" s="3"/>
      <c r="W182" s="3"/>
      <c r="X182" s="150">
        <f>[2]Plan1!$A252</f>
        <v>44515</v>
      </c>
      <c r="Y182" s="142" t="str">
        <f>[2]Plan1!$C252</f>
        <v>Proclamação da República</v>
      </c>
      <c r="Z182" s="133"/>
      <c r="AA182" s="1"/>
      <c r="AC182" s="131"/>
      <c r="AD182" s="131"/>
      <c r="AE182" s="131"/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24">
        <f t="shared" si="81"/>
        <v>44412</v>
      </c>
      <c r="B183" s="125">
        <f t="shared" ca="1" si="91"/>
        <v>1004.04206999</v>
      </c>
      <c r="C183" s="7">
        <f t="shared" si="82"/>
        <v>1000</v>
      </c>
      <c r="D183" s="102">
        <f t="shared" si="83"/>
        <v>44407</v>
      </c>
      <c r="E183" s="100">
        <f ca="1">IF(D183&lt;$B$1,VLOOKUP(D183,[1]DI!$A$4:$B$15000,2,FALSE),0)</f>
        <v>4.1500000000000002E-2</v>
      </c>
      <c r="F183" s="14">
        <f t="shared" ca="1" si="92"/>
        <v>1.00016137</v>
      </c>
      <c r="G183" s="14">
        <f ca="1">(TRUNC(PRODUCT($F$12:$F182),16))</f>
        <v>1.0182651194069301</v>
      </c>
      <c r="H183" s="14">
        <f t="shared" ca="1" si="93"/>
        <v>1.0141657885167299</v>
      </c>
      <c r="I183" s="14">
        <f t="shared" ca="1" si="94"/>
        <v>1.0040420699999999</v>
      </c>
      <c r="J183" s="13">
        <f t="shared" si="84"/>
        <v>0</v>
      </c>
      <c r="K183" s="29">
        <f t="shared" si="85"/>
        <v>44377</v>
      </c>
      <c r="L183" s="2">
        <f t="shared" si="86"/>
        <v>25</v>
      </c>
      <c r="M183" s="17">
        <f t="shared" si="87"/>
        <v>25</v>
      </c>
      <c r="N183" s="12">
        <f t="shared" si="76"/>
        <v>1</v>
      </c>
      <c r="O183" s="12">
        <f t="shared" ca="1" si="77"/>
        <v>1.0040420699999999</v>
      </c>
      <c r="P183" s="17">
        <f t="shared" si="88"/>
        <v>0</v>
      </c>
      <c r="Q183" s="14">
        <f t="shared" ca="1" si="78"/>
        <v>4.0420699899999999</v>
      </c>
      <c r="R183" s="20">
        <f t="shared" si="79"/>
        <v>0</v>
      </c>
      <c r="S183" s="14">
        <f t="shared" si="80"/>
        <v>0</v>
      </c>
      <c r="T183" s="4" t="str">
        <f t="shared" si="89"/>
        <v>J=</v>
      </c>
      <c r="U183" s="29">
        <f t="shared" si="90"/>
        <v>44501</v>
      </c>
      <c r="V183" s="3"/>
      <c r="W183" s="3"/>
      <c r="X183" s="150">
        <f>[2]Plan1!$A253</f>
        <v>44555</v>
      </c>
      <c r="Y183" s="142" t="str">
        <f>[2]Plan1!$C253</f>
        <v>Natal</v>
      </c>
      <c r="Z183" s="133"/>
      <c r="AA183" s="1"/>
      <c r="AC183" s="131"/>
      <c r="AD183" s="131"/>
      <c r="AE183" s="131"/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24">
        <f t="shared" si="81"/>
        <v>44413</v>
      </c>
      <c r="B184" s="125">
        <f t="shared" ca="1" si="91"/>
        <v>1004.2040899900001</v>
      </c>
      <c r="C184" s="7">
        <f t="shared" si="82"/>
        <v>1000</v>
      </c>
      <c r="D184" s="102">
        <f t="shared" si="83"/>
        <v>44410</v>
      </c>
      <c r="E184" s="100">
        <f ca="1">IF(D184&lt;$B$1,VLOOKUP(D184,[1]DI!$A$4:$B$15000,2,FALSE),0)</f>
        <v>4.1500000000000002E-2</v>
      </c>
      <c r="F184" s="14">
        <f t="shared" ca="1" si="92"/>
        <v>1.00016137</v>
      </c>
      <c r="G184" s="14">
        <f ca="1">(TRUNC(PRODUCT($F$12:$F183),16))</f>
        <v>1.0184294368492499</v>
      </c>
      <c r="H184" s="14">
        <f t="shared" ca="1" si="93"/>
        <v>1.0141657885167299</v>
      </c>
      <c r="I184" s="14">
        <f t="shared" ca="1" si="94"/>
        <v>1.00420409</v>
      </c>
      <c r="J184" s="13">
        <f t="shared" si="84"/>
        <v>0</v>
      </c>
      <c r="K184" s="29">
        <f t="shared" si="85"/>
        <v>44377</v>
      </c>
      <c r="L184" s="2">
        <f t="shared" si="86"/>
        <v>26</v>
      </c>
      <c r="M184" s="17">
        <f t="shared" si="87"/>
        <v>26</v>
      </c>
      <c r="N184" s="12">
        <f t="shared" si="76"/>
        <v>1</v>
      </c>
      <c r="O184" s="12">
        <f t="shared" ca="1" si="77"/>
        <v>1.00420409</v>
      </c>
      <c r="P184" s="17">
        <f t="shared" si="88"/>
        <v>0</v>
      </c>
      <c r="Q184" s="14">
        <f t="shared" ca="1" si="78"/>
        <v>4.2040899899999999</v>
      </c>
      <c r="R184" s="20">
        <f t="shared" si="79"/>
        <v>0</v>
      </c>
      <c r="S184" s="14">
        <f t="shared" si="80"/>
        <v>0</v>
      </c>
      <c r="T184" s="4" t="str">
        <f t="shared" si="89"/>
        <v>J=</v>
      </c>
      <c r="U184" s="29">
        <f t="shared" si="90"/>
        <v>44501</v>
      </c>
      <c r="V184" s="3"/>
      <c r="W184" s="3"/>
      <c r="X184" s="150">
        <f>[2]Plan1!$A254</f>
        <v>44562</v>
      </c>
      <c r="Y184" s="142" t="str">
        <f>[2]Plan1!$C254</f>
        <v>Confraternização Universal</v>
      </c>
      <c r="Z184" s="133"/>
      <c r="AA184" s="1"/>
      <c r="AC184" s="131"/>
      <c r="AD184" s="131"/>
      <c r="AE184" s="131"/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24">
        <f t="shared" si="81"/>
        <v>44414</v>
      </c>
      <c r="B185" s="125">
        <f t="shared" ca="1" si="91"/>
        <v>1004.36613999</v>
      </c>
      <c r="C185" s="7">
        <f t="shared" si="82"/>
        <v>1000</v>
      </c>
      <c r="D185" s="102">
        <f t="shared" si="83"/>
        <v>44411</v>
      </c>
      <c r="E185" s="100">
        <f ca="1">IF(D185&lt;$B$1,VLOOKUP(D185,[1]DI!$A$4:$B$15000,2,FALSE),0)</f>
        <v>4.1500000000000002E-2</v>
      </c>
      <c r="F185" s="14">
        <f t="shared" ca="1" si="92"/>
        <v>1.00016137</v>
      </c>
      <c r="G185" s="14">
        <f ca="1">(TRUNC(PRODUCT($F$12:$F184),16))</f>
        <v>1.0185937808074701</v>
      </c>
      <c r="H185" s="14">
        <f t="shared" ca="1" si="93"/>
        <v>1.0141657885167299</v>
      </c>
      <c r="I185" s="14">
        <f t="shared" ca="1" si="94"/>
        <v>1.0043661399999999</v>
      </c>
      <c r="J185" s="13">
        <f t="shared" si="84"/>
        <v>0</v>
      </c>
      <c r="K185" s="29">
        <f t="shared" si="85"/>
        <v>44377</v>
      </c>
      <c r="L185" s="2">
        <f t="shared" si="86"/>
        <v>27</v>
      </c>
      <c r="M185" s="17">
        <f t="shared" si="87"/>
        <v>27</v>
      </c>
      <c r="N185" s="12">
        <f t="shared" si="76"/>
        <v>1</v>
      </c>
      <c r="O185" s="12">
        <f t="shared" ca="1" si="77"/>
        <v>1.0043661399999999</v>
      </c>
      <c r="P185" s="17">
        <f t="shared" si="88"/>
        <v>0</v>
      </c>
      <c r="Q185" s="14">
        <f t="shared" ca="1" si="78"/>
        <v>4.3661399899999997</v>
      </c>
      <c r="R185" s="20">
        <f t="shared" si="79"/>
        <v>0</v>
      </c>
      <c r="S185" s="14">
        <f t="shared" si="80"/>
        <v>0</v>
      </c>
      <c r="T185" s="4" t="str">
        <f t="shared" si="89"/>
        <v>J=</v>
      </c>
      <c r="U185" s="29">
        <f t="shared" si="90"/>
        <v>44501</v>
      </c>
      <c r="V185" s="3"/>
      <c r="W185" s="3"/>
      <c r="X185" s="150">
        <f>[2]Plan1!$A255</f>
        <v>44620</v>
      </c>
      <c r="Y185" s="142" t="str">
        <f>[2]Plan1!$C255</f>
        <v>Carnaval</v>
      </c>
      <c r="Z185" s="133"/>
      <c r="AA185" s="1"/>
      <c r="AC185" s="131"/>
      <c r="AD185" s="131"/>
      <c r="AE185" s="131"/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24">
        <f t="shared" si="81"/>
        <v>44417</v>
      </c>
      <c r="B186" s="125">
        <f t="shared" ca="1" si="91"/>
        <v>1004.52822</v>
      </c>
      <c r="C186" s="7">
        <f t="shared" si="82"/>
        <v>1000</v>
      </c>
      <c r="D186" s="102">
        <f t="shared" si="83"/>
        <v>44412</v>
      </c>
      <c r="E186" s="100">
        <f ca="1">IF(D186&lt;$B$1,VLOOKUP(D186,[1]DI!$A$4:$B$15000,2,FALSE),0)</f>
        <v>4.1500000000000002E-2</v>
      </c>
      <c r="F186" s="14">
        <f t="shared" ca="1" si="92"/>
        <v>1.00016137</v>
      </c>
      <c r="G186" s="14">
        <f ca="1">(TRUNC(PRODUCT($F$12:$F185),16))</f>
        <v>1.0187581512858801</v>
      </c>
      <c r="H186" s="14">
        <f t="shared" ca="1" si="93"/>
        <v>1.0141657885167299</v>
      </c>
      <c r="I186" s="14">
        <f t="shared" ca="1" si="94"/>
        <v>1.0045282200000001</v>
      </c>
      <c r="J186" s="13">
        <f t="shared" si="84"/>
        <v>0</v>
      </c>
      <c r="K186" s="29">
        <f t="shared" si="85"/>
        <v>44377</v>
      </c>
      <c r="L186" s="2">
        <f t="shared" si="86"/>
        <v>28</v>
      </c>
      <c r="M186" s="17">
        <f t="shared" si="87"/>
        <v>28</v>
      </c>
      <c r="N186" s="12">
        <f t="shared" si="76"/>
        <v>1</v>
      </c>
      <c r="O186" s="12">
        <f t="shared" ca="1" si="77"/>
        <v>1.0045282200000001</v>
      </c>
      <c r="P186" s="17">
        <f t="shared" si="88"/>
        <v>0</v>
      </c>
      <c r="Q186" s="14">
        <f t="shared" ca="1" si="78"/>
        <v>4.5282200000000001</v>
      </c>
      <c r="R186" s="20">
        <f t="shared" si="79"/>
        <v>0</v>
      </c>
      <c r="S186" s="14">
        <f t="shared" si="80"/>
        <v>0</v>
      </c>
      <c r="T186" s="4" t="str">
        <f t="shared" si="89"/>
        <v>J=</v>
      </c>
      <c r="U186" s="29">
        <f t="shared" si="90"/>
        <v>44501</v>
      </c>
      <c r="V186" s="3"/>
      <c r="W186" s="3"/>
      <c r="X186" s="150">
        <f>[2]Plan1!$A256</f>
        <v>44621</v>
      </c>
      <c r="Y186" s="142" t="str">
        <f>[2]Plan1!$C256</f>
        <v>Carnaval</v>
      </c>
      <c r="Z186" s="133"/>
      <c r="AA186" s="1"/>
      <c r="AC186" s="131"/>
      <c r="AD186" s="131"/>
      <c r="AE186" s="131"/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24">
        <f t="shared" si="81"/>
        <v>44418</v>
      </c>
      <c r="B187" s="125">
        <f t="shared" ca="1" si="91"/>
        <v>1004.69031999</v>
      </c>
      <c r="C187" s="7">
        <f t="shared" si="82"/>
        <v>1000</v>
      </c>
      <c r="D187" s="102">
        <f t="shared" si="83"/>
        <v>44413</v>
      </c>
      <c r="E187" s="100">
        <f ca="1">IF(D187&lt;$B$1,VLOOKUP(D187,[1]DI!$A$4:$B$15000,2,FALSE),0)</f>
        <v>5.1499999999999997E-2</v>
      </c>
      <c r="F187" s="14">
        <f t="shared" ca="1" si="92"/>
        <v>1.0001993</v>
      </c>
      <c r="G187" s="14">
        <f ca="1">(TRUNC(PRODUCT($F$12:$F186),16))</f>
        <v>1.0189225482887601</v>
      </c>
      <c r="H187" s="14">
        <f t="shared" ca="1" si="93"/>
        <v>1.0141657885167299</v>
      </c>
      <c r="I187" s="14">
        <f t="shared" ca="1" si="94"/>
        <v>1.0046903199999999</v>
      </c>
      <c r="J187" s="13">
        <f t="shared" si="84"/>
        <v>0</v>
      </c>
      <c r="K187" s="29">
        <f t="shared" si="85"/>
        <v>44377</v>
      </c>
      <c r="L187" s="2">
        <f t="shared" si="86"/>
        <v>29</v>
      </c>
      <c r="M187" s="17">
        <f t="shared" si="87"/>
        <v>29</v>
      </c>
      <c r="N187" s="12">
        <f t="shared" si="76"/>
        <v>1</v>
      </c>
      <c r="O187" s="12">
        <f t="shared" ca="1" si="77"/>
        <v>1.0046903199999999</v>
      </c>
      <c r="P187" s="17">
        <f t="shared" si="88"/>
        <v>0</v>
      </c>
      <c r="Q187" s="14">
        <f t="shared" ca="1" si="78"/>
        <v>4.6903199899999999</v>
      </c>
      <c r="R187" s="20">
        <f t="shared" si="79"/>
        <v>0</v>
      </c>
      <c r="S187" s="14">
        <f t="shared" si="80"/>
        <v>0</v>
      </c>
      <c r="T187" s="4" t="str">
        <f t="shared" si="89"/>
        <v>J=</v>
      </c>
      <c r="U187" s="29">
        <f t="shared" si="90"/>
        <v>44501</v>
      </c>
      <c r="V187" s="3"/>
      <c r="W187" s="3"/>
      <c r="X187" s="150">
        <f>[2]Plan1!$A257</f>
        <v>44666</v>
      </c>
      <c r="Y187" s="142" t="str">
        <f>[2]Plan1!$C257</f>
        <v>Paixão de Cristo</v>
      </c>
      <c r="Z187" s="133"/>
      <c r="AA187" s="1"/>
      <c r="AC187" s="131"/>
      <c r="AD187" s="131"/>
      <c r="AE187" s="131"/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24">
        <f t="shared" si="81"/>
        <v>44419</v>
      </c>
      <c r="B188" s="125">
        <f t="shared" ca="1" si="91"/>
        <v>1004.89055</v>
      </c>
      <c r="C188" s="7">
        <f t="shared" si="82"/>
        <v>1000</v>
      </c>
      <c r="D188" s="102">
        <f t="shared" si="83"/>
        <v>44414</v>
      </c>
      <c r="E188" s="100">
        <f ca="1">IF(D188&lt;$B$1,VLOOKUP(D188,[1]DI!$A$4:$B$15000,2,FALSE),0)</f>
        <v>5.1499999999999997E-2</v>
      </c>
      <c r="F188" s="14">
        <f t="shared" ca="1" si="92"/>
        <v>1.0001993</v>
      </c>
      <c r="G188" s="14">
        <f ca="1">(TRUNC(PRODUCT($F$12:$F187),16))</f>
        <v>1.0191256195526299</v>
      </c>
      <c r="H188" s="14">
        <f t="shared" ca="1" si="93"/>
        <v>1.0141657885167299</v>
      </c>
      <c r="I188" s="14">
        <f t="shared" ca="1" si="94"/>
        <v>1.00489055</v>
      </c>
      <c r="J188" s="13">
        <f t="shared" si="84"/>
        <v>0</v>
      </c>
      <c r="K188" s="29">
        <f t="shared" si="85"/>
        <v>44377</v>
      </c>
      <c r="L188" s="2">
        <f t="shared" si="86"/>
        <v>30</v>
      </c>
      <c r="M188" s="17">
        <f t="shared" si="87"/>
        <v>30</v>
      </c>
      <c r="N188" s="12">
        <f t="shared" si="76"/>
        <v>1</v>
      </c>
      <c r="O188" s="12">
        <f t="shared" ca="1" si="77"/>
        <v>1.00489055</v>
      </c>
      <c r="P188" s="17">
        <f t="shared" si="88"/>
        <v>0</v>
      </c>
      <c r="Q188" s="14">
        <f t="shared" ca="1" si="78"/>
        <v>4.8905500000000002</v>
      </c>
      <c r="R188" s="20">
        <f t="shared" si="79"/>
        <v>0</v>
      </c>
      <c r="S188" s="14">
        <f t="shared" si="80"/>
        <v>0</v>
      </c>
      <c r="T188" s="4" t="str">
        <f t="shared" si="89"/>
        <v>J=</v>
      </c>
      <c r="U188" s="29">
        <f t="shared" si="90"/>
        <v>44501</v>
      </c>
      <c r="V188" s="3"/>
      <c r="W188" s="3"/>
      <c r="X188" s="150">
        <f>[2]Plan1!$A258</f>
        <v>44672</v>
      </c>
      <c r="Y188" s="142" t="str">
        <f>[2]Plan1!$C258</f>
        <v>Tiradentes</v>
      </c>
      <c r="Z188" s="133"/>
      <c r="AA188" s="1"/>
      <c r="AC188" s="131"/>
      <c r="AD188" s="131"/>
      <c r="AE188" s="131"/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24">
        <f t="shared" si="81"/>
        <v>44420</v>
      </c>
      <c r="B189" s="125">
        <f t="shared" ca="1" si="91"/>
        <v>1005.09083</v>
      </c>
      <c r="C189" s="7">
        <f t="shared" si="82"/>
        <v>1000</v>
      </c>
      <c r="D189" s="102">
        <f t="shared" si="83"/>
        <v>44417</v>
      </c>
      <c r="E189" s="100">
        <f ca="1">IF(D189&lt;$B$1,VLOOKUP(D189,[1]DI!$A$4:$B$15000,2,FALSE),0)</f>
        <v>5.1499999999999997E-2</v>
      </c>
      <c r="F189" s="14">
        <f t="shared" ca="1" si="92"/>
        <v>1.0001993</v>
      </c>
      <c r="G189" s="14">
        <f ca="1">(TRUNC(PRODUCT($F$12:$F188),16))</f>
        <v>1.0193287312886099</v>
      </c>
      <c r="H189" s="14">
        <f t="shared" ca="1" si="93"/>
        <v>1.0141657885167299</v>
      </c>
      <c r="I189" s="14">
        <f t="shared" ca="1" si="94"/>
        <v>1.0050908300000001</v>
      </c>
      <c r="J189" s="13">
        <f t="shared" si="84"/>
        <v>0</v>
      </c>
      <c r="K189" s="29">
        <f t="shared" si="85"/>
        <v>44377</v>
      </c>
      <c r="L189" s="2">
        <f t="shared" si="86"/>
        <v>31</v>
      </c>
      <c r="M189" s="17">
        <f t="shared" si="87"/>
        <v>31</v>
      </c>
      <c r="N189" s="12">
        <f t="shared" si="76"/>
        <v>1</v>
      </c>
      <c r="O189" s="12">
        <f t="shared" ca="1" si="77"/>
        <v>1.0050908300000001</v>
      </c>
      <c r="P189" s="17">
        <f t="shared" si="88"/>
        <v>0</v>
      </c>
      <c r="Q189" s="14">
        <f t="shared" ca="1" si="78"/>
        <v>5.0908300000000004</v>
      </c>
      <c r="R189" s="20">
        <f t="shared" si="79"/>
        <v>0</v>
      </c>
      <c r="S189" s="14">
        <f t="shared" si="80"/>
        <v>0</v>
      </c>
      <c r="T189" s="4" t="str">
        <f t="shared" si="89"/>
        <v>J=</v>
      </c>
      <c r="U189" s="29">
        <f t="shared" si="90"/>
        <v>44501</v>
      </c>
      <c r="V189" s="3"/>
      <c r="W189" s="3"/>
      <c r="X189" s="150">
        <f>[2]Plan1!$A259</f>
        <v>44682</v>
      </c>
      <c r="Y189" s="142" t="str">
        <f>[2]Plan1!$C259</f>
        <v>Dia do Trabalho</v>
      </c>
      <c r="Z189" s="133"/>
      <c r="AA189" s="1"/>
      <c r="AC189" s="131"/>
      <c r="AD189" s="131"/>
      <c r="AE189" s="131"/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24">
        <f t="shared" si="81"/>
        <v>44421</v>
      </c>
      <c r="B190" s="125">
        <f t="shared" ca="1" si="91"/>
        <v>1005.29113999</v>
      </c>
      <c r="C190" s="7">
        <f t="shared" si="82"/>
        <v>1000</v>
      </c>
      <c r="D190" s="102">
        <f t="shared" si="83"/>
        <v>44418</v>
      </c>
      <c r="E190" s="100">
        <f ca="1">IF(D190&lt;$B$1,VLOOKUP(D190,[1]DI!$A$4:$B$15000,2,FALSE),0)</f>
        <v>5.1499999999999997E-2</v>
      </c>
      <c r="F190" s="14">
        <f t="shared" ca="1" si="92"/>
        <v>1.0001993</v>
      </c>
      <c r="G190" s="14">
        <f ca="1">(TRUNC(PRODUCT($F$12:$F189),16))</f>
        <v>1.01953188350475</v>
      </c>
      <c r="H190" s="14">
        <f t="shared" ca="1" si="93"/>
        <v>1.0141657885167299</v>
      </c>
      <c r="I190" s="14">
        <f t="shared" ca="1" si="94"/>
        <v>1.00529114</v>
      </c>
      <c r="J190" s="13">
        <f t="shared" si="84"/>
        <v>0</v>
      </c>
      <c r="K190" s="29">
        <f t="shared" si="85"/>
        <v>44377</v>
      </c>
      <c r="L190" s="2">
        <f t="shared" si="86"/>
        <v>32</v>
      </c>
      <c r="M190" s="17">
        <f t="shared" si="87"/>
        <v>32</v>
      </c>
      <c r="N190" s="12">
        <f t="shared" si="76"/>
        <v>1</v>
      </c>
      <c r="O190" s="12">
        <f t="shared" ca="1" si="77"/>
        <v>1.00529114</v>
      </c>
      <c r="P190" s="17">
        <f t="shared" si="88"/>
        <v>0</v>
      </c>
      <c r="Q190" s="14">
        <f t="shared" ca="1" si="78"/>
        <v>5.2911399899999996</v>
      </c>
      <c r="R190" s="20">
        <f t="shared" si="79"/>
        <v>0</v>
      </c>
      <c r="S190" s="14">
        <f t="shared" si="80"/>
        <v>0</v>
      </c>
      <c r="T190" s="4" t="str">
        <f t="shared" si="89"/>
        <v>J=</v>
      </c>
      <c r="U190" s="29">
        <f t="shared" si="90"/>
        <v>44501</v>
      </c>
      <c r="V190" s="3"/>
      <c r="W190" s="3"/>
      <c r="X190" s="150">
        <f>[2]Plan1!$A260</f>
        <v>44728</v>
      </c>
      <c r="Y190" s="142" t="str">
        <f>[2]Plan1!$C260</f>
        <v>Corpus Christi</v>
      </c>
      <c r="Z190" s="133"/>
      <c r="AA190" s="1"/>
      <c r="AC190" s="131"/>
      <c r="AD190" s="131"/>
      <c r="AE190" s="131"/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24">
        <f t="shared" si="81"/>
        <v>44424</v>
      </c>
      <c r="B191" s="125">
        <f t="shared" ca="1" si="91"/>
        <v>1005.49149999</v>
      </c>
      <c r="C191" s="7">
        <f t="shared" si="82"/>
        <v>1000</v>
      </c>
      <c r="D191" s="102">
        <f t="shared" si="83"/>
        <v>44419</v>
      </c>
      <c r="E191" s="100">
        <f ca="1">IF(D191&lt;$B$1,VLOOKUP(D191,[1]DI!$A$4:$B$15000,2,FALSE),0)</f>
        <v>5.1499999999999997E-2</v>
      </c>
      <c r="F191" s="14">
        <f t="shared" ca="1" si="92"/>
        <v>1.0001993</v>
      </c>
      <c r="G191" s="14">
        <f ca="1">(TRUNC(PRODUCT($F$12:$F190),16))</f>
        <v>1.0197350762091399</v>
      </c>
      <c r="H191" s="14">
        <f t="shared" ca="1" si="93"/>
        <v>1.0141657885167299</v>
      </c>
      <c r="I191" s="14">
        <f t="shared" ca="1" si="94"/>
        <v>1.0054915</v>
      </c>
      <c r="J191" s="13">
        <f t="shared" si="84"/>
        <v>0</v>
      </c>
      <c r="K191" s="29">
        <f t="shared" si="85"/>
        <v>44377</v>
      </c>
      <c r="L191" s="2">
        <f t="shared" si="86"/>
        <v>33</v>
      </c>
      <c r="M191" s="17">
        <f t="shared" si="87"/>
        <v>33</v>
      </c>
      <c r="N191" s="12">
        <f t="shared" si="76"/>
        <v>1</v>
      </c>
      <c r="O191" s="12">
        <f t="shared" ca="1" si="77"/>
        <v>1.0054915</v>
      </c>
      <c r="P191" s="17">
        <f t="shared" si="88"/>
        <v>0</v>
      </c>
      <c r="Q191" s="14">
        <f t="shared" ca="1" si="78"/>
        <v>5.4914999900000003</v>
      </c>
      <c r="R191" s="20">
        <f t="shared" si="79"/>
        <v>0</v>
      </c>
      <c r="S191" s="14">
        <f t="shared" si="80"/>
        <v>0</v>
      </c>
      <c r="T191" s="4" t="str">
        <f t="shared" si="89"/>
        <v>J=</v>
      </c>
      <c r="U191" s="29">
        <f t="shared" si="90"/>
        <v>44501</v>
      </c>
      <c r="V191" s="3"/>
      <c r="W191" s="3"/>
      <c r="X191" s="150">
        <f>[2]Plan1!$A261</f>
        <v>44811</v>
      </c>
      <c r="Y191" s="142" t="str">
        <f>[2]Plan1!$C261</f>
        <v>Independência do Brasil</v>
      </c>
      <c r="Z191" s="133"/>
      <c r="AA191" s="1"/>
      <c r="AC191" s="131"/>
      <c r="AD191" s="131"/>
      <c r="AE191" s="131"/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24">
        <f t="shared" si="81"/>
        <v>44425</v>
      </c>
      <c r="B192" s="125">
        <f t="shared" ca="1" si="91"/>
        <v>1005.6918899999999</v>
      </c>
      <c r="C192" s="7">
        <f t="shared" si="82"/>
        <v>1000</v>
      </c>
      <c r="D192" s="102">
        <f t="shared" si="83"/>
        <v>44420</v>
      </c>
      <c r="E192" s="100">
        <f ca="1">IF(D192&lt;$B$1,VLOOKUP(D192,[1]DI!$A$4:$B$15000,2,FALSE),0)</f>
        <v>5.1499999999999997E-2</v>
      </c>
      <c r="F192" s="14">
        <f t="shared" ca="1" si="92"/>
        <v>1.0001993</v>
      </c>
      <c r="G192" s="14">
        <f ca="1">(TRUNC(PRODUCT($F$12:$F191),16))</f>
        <v>1.01993830940982</v>
      </c>
      <c r="H192" s="14">
        <f t="shared" ca="1" si="93"/>
        <v>1.0141657885167299</v>
      </c>
      <c r="I192" s="14">
        <f t="shared" ca="1" si="94"/>
        <v>1.00569189</v>
      </c>
      <c r="J192" s="13">
        <f t="shared" si="84"/>
        <v>0</v>
      </c>
      <c r="K192" s="29">
        <f t="shared" si="85"/>
        <v>44377</v>
      </c>
      <c r="L192" s="2">
        <f t="shared" si="86"/>
        <v>34</v>
      </c>
      <c r="M192" s="17">
        <f t="shared" si="87"/>
        <v>34</v>
      </c>
      <c r="N192" s="12">
        <f t="shared" si="76"/>
        <v>1</v>
      </c>
      <c r="O192" s="12">
        <f t="shared" ca="1" si="77"/>
        <v>1.00569189</v>
      </c>
      <c r="P192" s="17">
        <f t="shared" si="88"/>
        <v>0</v>
      </c>
      <c r="Q192" s="14">
        <f t="shared" ca="1" si="78"/>
        <v>5.6918899999999999</v>
      </c>
      <c r="R192" s="20">
        <f t="shared" si="79"/>
        <v>0</v>
      </c>
      <c r="S192" s="14">
        <f t="shared" si="80"/>
        <v>0</v>
      </c>
      <c r="T192" s="4" t="str">
        <f t="shared" si="89"/>
        <v>J=</v>
      </c>
      <c r="U192" s="29">
        <f t="shared" si="90"/>
        <v>44501</v>
      </c>
      <c r="V192" s="3"/>
      <c r="W192" s="3"/>
      <c r="X192" s="150">
        <f>[2]Plan1!$A262</f>
        <v>44846</v>
      </c>
      <c r="Y192" s="142" t="str">
        <f>[2]Plan1!$C262</f>
        <v>Nossa Sr.a Aparecida - Padroeira do Brasil</v>
      </c>
      <c r="Z192" s="133"/>
      <c r="AA192" s="1"/>
      <c r="AC192" s="131"/>
      <c r="AD192" s="131"/>
      <c r="AE192" s="131"/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x14ac:dyDescent="0.15">
      <c r="A193" s="124">
        <f t="shared" si="81"/>
        <v>44426</v>
      </c>
      <c r="B193" s="125">
        <f t="shared" ca="1" si="91"/>
        <v>1005.89233</v>
      </c>
      <c r="C193" s="7">
        <f t="shared" si="82"/>
        <v>1000</v>
      </c>
      <c r="D193" s="102">
        <f t="shared" si="83"/>
        <v>44421</v>
      </c>
      <c r="E193" s="100">
        <f ca="1">IF(D193&lt;$B$1,VLOOKUP(D193,[1]DI!$A$4:$B$15000,2,FALSE),0)</f>
        <v>5.1499999999999997E-2</v>
      </c>
      <c r="F193" s="14">
        <f t="shared" ca="1" si="92"/>
        <v>1.0001993</v>
      </c>
      <c r="G193" s="14">
        <f ca="1">(TRUNC(PRODUCT($F$12:$F192),16))</f>
        <v>1.0201415831148899</v>
      </c>
      <c r="H193" s="14">
        <f t="shared" ca="1" si="93"/>
        <v>1.0141657885167299</v>
      </c>
      <c r="I193" s="14">
        <f t="shared" ca="1" si="94"/>
        <v>1.00589233</v>
      </c>
      <c r="J193" s="13">
        <f t="shared" si="84"/>
        <v>0</v>
      </c>
      <c r="K193" s="29">
        <f t="shared" si="85"/>
        <v>44377</v>
      </c>
      <c r="L193" s="2">
        <f t="shared" si="86"/>
        <v>35</v>
      </c>
      <c r="M193" s="17">
        <f t="shared" si="87"/>
        <v>35</v>
      </c>
      <c r="N193" s="12">
        <f t="shared" si="76"/>
        <v>1</v>
      </c>
      <c r="O193" s="12">
        <f t="shared" ca="1" si="77"/>
        <v>1.00589233</v>
      </c>
      <c r="P193" s="17">
        <f t="shared" si="88"/>
        <v>0</v>
      </c>
      <c r="Q193" s="14">
        <f t="shared" ca="1" si="78"/>
        <v>5.8923300000000003</v>
      </c>
      <c r="R193" s="20">
        <f t="shared" si="79"/>
        <v>0</v>
      </c>
      <c r="S193" s="14">
        <f t="shared" si="80"/>
        <v>0</v>
      </c>
      <c r="T193" s="4" t="str">
        <f t="shared" si="89"/>
        <v>J=</v>
      </c>
      <c r="U193" s="29">
        <f t="shared" si="90"/>
        <v>44501</v>
      </c>
      <c r="V193" s="3"/>
      <c r="W193" s="3"/>
      <c r="X193" s="150">
        <f>[2]Plan1!$A263</f>
        <v>44867</v>
      </c>
      <c r="Y193" s="142" t="str">
        <f>[2]Plan1!$C263</f>
        <v>Finados</v>
      </c>
      <c r="Z193" s="133"/>
      <c r="AA193" s="1"/>
      <c r="AC193" s="131"/>
      <c r="AD193" s="131"/>
      <c r="AE193" s="131"/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24">
        <f t="shared" si="81"/>
        <v>44427</v>
      </c>
      <c r="B194" s="125">
        <f t="shared" ca="1" si="91"/>
        <v>1006.0928</v>
      </c>
      <c r="C194" s="7">
        <f t="shared" si="82"/>
        <v>1000</v>
      </c>
      <c r="D194" s="102">
        <f t="shared" si="83"/>
        <v>44424</v>
      </c>
      <c r="E194" s="100">
        <f ca="1">IF(D194&lt;$B$1,VLOOKUP(D194,[1]DI!$A$4:$B$15000,2,FALSE),0)</f>
        <v>5.1499999999999997E-2</v>
      </c>
      <c r="F194" s="14">
        <f t="shared" ca="1" si="92"/>
        <v>1.0001993</v>
      </c>
      <c r="G194" s="14">
        <f ca="1">(TRUNC(PRODUCT($F$12:$F193),16))</f>
        <v>1.0203448973324001</v>
      </c>
      <c r="H194" s="14">
        <f t="shared" ca="1" si="93"/>
        <v>1.0141657885167299</v>
      </c>
      <c r="I194" s="14">
        <f t="shared" ca="1" si="94"/>
        <v>1.0060928</v>
      </c>
      <c r="J194" s="13">
        <f t="shared" si="84"/>
        <v>0</v>
      </c>
      <c r="K194" s="29">
        <f t="shared" si="85"/>
        <v>44377</v>
      </c>
      <c r="L194" s="2">
        <f t="shared" si="86"/>
        <v>36</v>
      </c>
      <c r="M194" s="17">
        <f t="shared" si="87"/>
        <v>36</v>
      </c>
      <c r="N194" s="12">
        <f t="shared" si="76"/>
        <v>1</v>
      </c>
      <c r="O194" s="12">
        <f t="shared" ca="1" si="77"/>
        <v>1.0060928</v>
      </c>
      <c r="P194" s="17">
        <f t="shared" si="88"/>
        <v>0</v>
      </c>
      <c r="Q194" s="14">
        <f t="shared" ca="1" si="78"/>
        <v>6.0928000000000004</v>
      </c>
      <c r="R194" s="20">
        <f t="shared" si="79"/>
        <v>0</v>
      </c>
      <c r="S194" s="14">
        <f t="shared" si="80"/>
        <v>0</v>
      </c>
      <c r="T194" s="4" t="str">
        <f t="shared" si="89"/>
        <v>J=</v>
      </c>
      <c r="U194" s="29">
        <f t="shared" si="90"/>
        <v>44501</v>
      </c>
      <c r="V194" s="21"/>
      <c r="W194" s="21"/>
      <c r="X194" s="150">
        <f>[2]Plan1!$A264</f>
        <v>44880</v>
      </c>
      <c r="Y194" s="142" t="str">
        <f>[2]Plan1!$C264</f>
        <v>Proclamação da República</v>
      </c>
      <c r="Z194" s="133"/>
      <c r="AA194" s="1"/>
      <c r="AC194" s="131"/>
      <c r="AD194" s="131"/>
      <c r="AE194" s="131"/>
      <c r="AF194" s="21"/>
      <c r="AG194" s="22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</row>
    <row r="195" spans="1:153" x14ac:dyDescent="0.15">
      <c r="A195" s="124">
        <f t="shared" si="81"/>
        <v>44428</v>
      </c>
      <c r="B195" s="125">
        <f t="shared" ca="1" si="91"/>
        <v>1006.29331</v>
      </c>
      <c r="C195" s="7">
        <f t="shared" si="82"/>
        <v>1000</v>
      </c>
      <c r="D195" s="102">
        <f t="shared" si="83"/>
        <v>44425</v>
      </c>
      <c r="E195" s="100">
        <f ca="1">IF(D195&lt;$B$1,VLOOKUP(D195,[1]DI!$A$4:$B$15000,2,FALSE),0)</f>
        <v>5.1499999999999997E-2</v>
      </c>
      <c r="F195" s="14">
        <f t="shared" ca="1" si="92"/>
        <v>1.0001993</v>
      </c>
      <c r="G195" s="14">
        <f ca="1">(TRUNC(PRODUCT($F$12:$F194),16))</f>
        <v>1.0205482520704401</v>
      </c>
      <c r="H195" s="14">
        <f t="shared" ca="1" si="93"/>
        <v>1.0141657885167299</v>
      </c>
      <c r="I195" s="14">
        <f t="shared" ca="1" si="94"/>
        <v>1.00629331</v>
      </c>
      <c r="J195" s="13">
        <f t="shared" si="84"/>
        <v>0</v>
      </c>
      <c r="K195" s="29">
        <f t="shared" si="85"/>
        <v>44377</v>
      </c>
      <c r="L195" s="2">
        <f t="shared" si="86"/>
        <v>37</v>
      </c>
      <c r="M195" s="17">
        <f t="shared" si="87"/>
        <v>37</v>
      </c>
      <c r="N195" s="12">
        <f t="shared" si="76"/>
        <v>1</v>
      </c>
      <c r="O195" s="12">
        <f t="shared" ca="1" si="77"/>
        <v>1.00629331</v>
      </c>
      <c r="P195" s="17">
        <f t="shared" si="88"/>
        <v>0</v>
      </c>
      <c r="Q195" s="14">
        <f t="shared" ca="1" si="78"/>
        <v>6.29331</v>
      </c>
      <c r="R195" s="20">
        <f t="shared" si="79"/>
        <v>0</v>
      </c>
      <c r="S195" s="14">
        <f t="shared" si="80"/>
        <v>0</v>
      </c>
      <c r="T195" s="4" t="str">
        <f t="shared" si="89"/>
        <v>J=</v>
      </c>
      <c r="U195" s="29">
        <f t="shared" si="90"/>
        <v>44501</v>
      </c>
      <c r="V195" s="3"/>
      <c r="W195" s="3"/>
      <c r="X195" s="150">
        <f>[2]Plan1!$A265</f>
        <v>44920</v>
      </c>
      <c r="Y195" s="142" t="str">
        <f>[2]Plan1!$C265</f>
        <v>Natal</v>
      </c>
      <c r="Z195" s="133"/>
      <c r="AA195" s="1"/>
      <c r="AC195" s="131"/>
      <c r="AD195" s="131"/>
      <c r="AE195" s="131"/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24">
        <f t="shared" si="81"/>
        <v>44431</v>
      </c>
      <c r="B196" s="125">
        <f t="shared" ca="1" si="91"/>
        <v>1006.49386999</v>
      </c>
      <c r="C196" s="7">
        <f t="shared" si="82"/>
        <v>1000</v>
      </c>
      <c r="D196" s="102">
        <f t="shared" si="83"/>
        <v>44426</v>
      </c>
      <c r="E196" s="100">
        <f ca="1">IF(D196&lt;$B$1,VLOOKUP(D196,[1]DI!$A$4:$B$15000,2,FALSE),0)</f>
        <v>5.1499999999999997E-2</v>
      </c>
      <c r="F196" s="14">
        <f t="shared" ca="1" si="92"/>
        <v>1.0001993</v>
      </c>
      <c r="G196" s="14">
        <f ca="1">(TRUNC(PRODUCT($F$12:$F195),16))</f>
        <v>1.0207516473370799</v>
      </c>
      <c r="H196" s="14">
        <f t="shared" ca="1" si="93"/>
        <v>1.0141657885167299</v>
      </c>
      <c r="I196" s="14">
        <f t="shared" ca="1" si="94"/>
        <v>1.0064938699999999</v>
      </c>
      <c r="J196" s="13">
        <f t="shared" si="84"/>
        <v>0</v>
      </c>
      <c r="K196" s="29">
        <f t="shared" si="85"/>
        <v>44377</v>
      </c>
      <c r="L196" s="2">
        <f t="shared" si="86"/>
        <v>38</v>
      </c>
      <c r="M196" s="17">
        <f t="shared" si="87"/>
        <v>38</v>
      </c>
      <c r="N196" s="12">
        <f t="shared" si="76"/>
        <v>1</v>
      </c>
      <c r="O196" s="12">
        <f t="shared" ca="1" si="77"/>
        <v>1.0064938699999999</v>
      </c>
      <c r="P196" s="17">
        <f t="shared" si="88"/>
        <v>0</v>
      </c>
      <c r="Q196" s="14">
        <f t="shared" ca="1" si="78"/>
        <v>6.4938699900000003</v>
      </c>
      <c r="R196" s="20">
        <f t="shared" si="79"/>
        <v>0</v>
      </c>
      <c r="S196" s="14">
        <f t="shared" si="80"/>
        <v>0</v>
      </c>
      <c r="T196" s="4" t="str">
        <f t="shared" si="89"/>
        <v>J=</v>
      </c>
      <c r="U196" s="29">
        <f t="shared" si="90"/>
        <v>44501</v>
      </c>
      <c r="V196" s="3"/>
      <c r="W196" s="3"/>
      <c r="X196" s="150">
        <f>[2]Plan1!$A266</f>
        <v>44927</v>
      </c>
      <c r="Y196" s="142" t="str">
        <f>[2]Plan1!$C266</f>
        <v>Confraternização Universal</v>
      </c>
      <c r="Z196" s="133"/>
      <c r="AA196" s="1"/>
      <c r="AC196" s="131"/>
      <c r="AD196" s="131"/>
      <c r="AE196" s="131"/>
      <c r="AF196" s="3"/>
      <c r="AG196" s="11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24">
        <f t="shared" si="81"/>
        <v>44432</v>
      </c>
      <c r="B197" s="125">
        <f t="shared" ca="1" si="91"/>
        <v>1006.69446</v>
      </c>
      <c r="C197" s="7">
        <f t="shared" si="82"/>
        <v>1000</v>
      </c>
      <c r="D197" s="102">
        <f t="shared" si="83"/>
        <v>44427</v>
      </c>
      <c r="E197" s="100">
        <f ca="1">IF(D197&lt;$B$1,VLOOKUP(D197,[1]DI!$A$4:$B$15000,2,FALSE),0)</f>
        <v>5.1499999999999997E-2</v>
      </c>
      <c r="F197" s="14">
        <f t="shared" ca="1" si="92"/>
        <v>1.0001993</v>
      </c>
      <c r="G197" s="14">
        <f ca="1">(TRUNC(PRODUCT($F$12:$F196),16))</f>
        <v>1.0209550831404</v>
      </c>
      <c r="H197" s="14">
        <f t="shared" ca="1" si="93"/>
        <v>1.0141657885167299</v>
      </c>
      <c r="I197" s="14">
        <f t="shared" ca="1" si="94"/>
        <v>1.0066944600000001</v>
      </c>
      <c r="J197" s="13">
        <f t="shared" si="84"/>
        <v>0</v>
      </c>
      <c r="K197" s="29">
        <f t="shared" si="85"/>
        <v>44377</v>
      </c>
      <c r="L197" s="2">
        <f t="shared" si="86"/>
        <v>39</v>
      </c>
      <c r="M197" s="17">
        <f t="shared" si="87"/>
        <v>39</v>
      </c>
      <c r="N197" s="12">
        <f t="shared" si="76"/>
        <v>1</v>
      </c>
      <c r="O197" s="12">
        <f t="shared" ca="1" si="77"/>
        <v>1.0066944600000001</v>
      </c>
      <c r="P197" s="17">
        <f t="shared" si="88"/>
        <v>0</v>
      </c>
      <c r="Q197" s="14">
        <f t="shared" ca="1" si="78"/>
        <v>6.6944600000000003</v>
      </c>
      <c r="R197" s="20">
        <f t="shared" si="79"/>
        <v>0</v>
      </c>
      <c r="S197" s="14">
        <f t="shared" si="80"/>
        <v>0</v>
      </c>
      <c r="T197" s="4" t="str">
        <f t="shared" si="89"/>
        <v>J=</v>
      </c>
      <c r="U197" s="29">
        <f t="shared" si="90"/>
        <v>44501</v>
      </c>
      <c r="V197" s="21"/>
      <c r="W197" s="21"/>
      <c r="X197" s="150">
        <f>[2]Plan1!$A267</f>
        <v>44977</v>
      </c>
      <c r="Y197" s="142" t="str">
        <f>[2]Plan1!$C267</f>
        <v>Carnaval</v>
      </c>
      <c r="Z197" s="133"/>
      <c r="AA197" s="1"/>
      <c r="AC197" s="131"/>
      <c r="AD197" s="131"/>
      <c r="AE197" s="131"/>
      <c r="AF197" s="21"/>
      <c r="AG197" s="22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</row>
    <row r="198" spans="1:153" x14ac:dyDescent="0.15">
      <c r="A198" s="124">
        <f t="shared" si="81"/>
        <v>44433</v>
      </c>
      <c r="B198" s="125">
        <f t="shared" ca="1" si="91"/>
        <v>1006.8950999899999</v>
      </c>
      <c r="C198" s="7">
        <f t="shared" si="82"/>
        <v>1000</v>
      </c>
      <c r="D198" s="102">
        <f t="shared" si="83"/>
        <v>44428</v>
      </c>
      <c r="E198" s="100">
        <f ca="1">IF(D198&lt;$B$1,VLOOKUP(D198,[1]DI!$A$4:$B$15000,2,FALSE),0)</f>
        <v>5.1499999999999997E-2</v>
      </c>
      <c r="F198" s="14">
        <f t="shared" ca="1" si="92"/>
        <v>1.0001993</v>
      </c>
      <c r="G198" s="14">
        <f ca="1">(TRUNC(PRODUCT($F$12:$F197),16))</f>
        <v>1.02115855948846</v>
      </c>
      <c r="H198" s="14">
        <f t="shared" ca="1" si="93"/>
        <v>1.0141657885167299</v>
      </c>
      <c r="I198" s="14">
        <f t="shared" ca="1" si="94"/>
        <v>1.0068950999999999</v>
      </c>
      <c r="J198" s="13">
        <f t="shared" si="84"/>
        <v>0</v>
      </c>
      <c r="K198" s="29">
        <f t="shared" si="85"/>
        <v>44377</v>
      </c>
      <c r="L198" s="2">
        <f t="shared" si="86"/>
        <v>40</v>
      </c>
      <c r="M198" s="17">
        <f t="shared" si="87"/>
        <v>40</v>
      </c>
      <c r="N198" s="12">
        <f t="shared" si="76"/>
        <v>1</v>
      </c>
      <c r="O198" s="12">
        <f t="shared" ca="1" si="77"/>
        <v>1.0068950999999999</v>
      </c>
      <c r="P198" s="17">
        <f t="shared" si="88"/>
        <v>0</v>
      </c>
      <c r="Q198" s="14">
        <f t="shared" ca="1" si="78"/>
        <v>6.8950999900000003</v>
      </c>
      <c r="R198" s="20">
        <f t="shared" si="79"/>
        <v>0</v>
      </c>
      <c r="S198" s="14">
        <f t="shared" si="80"/>
        <v>0</v>
      </c>
      <c r="T198" s="4" t="str">
        <f t="shared" si="89"/>
        <v>J=</v>
      </c>
      <c r="U198" s="29">
        <f t="shared" si="90"/>
        <v>44501</v>
      </c>
      <c r="V198" s="3"/>
      <c r="W198" s="3"/>
      <c r="X198" s="150">
        <f>[2]Plan1!$A268</f>
        <v>44978</v>
      </c>
      <c r="Y198" s="142" t="str">
        <f>[2]Plan1!$C268</f>
        <v>Carnaval</v>
      </c>
      <c r="Z198" s="133"/>
      <c r="AA198" s="1"/>
      <c r="AC198" s="131"/>
      <c r="AD198" s="131"/>
      <c r="AE198" s="131"/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24">
        <f t="shared" si="81"/>
        <v>44434</v>
      </c>
      <c r="B199" s="125">
        <f t="shared" ca="1" si="91"/>
        <v>1007.09577</v>
      </c>
      <c r="C199" s="7">
        <f t="shared" si="82"/>
        <v>1000</v>
      </c>
      <c r="D199" s="102">
        <f t="shared" si="83"/>
        <v>44431</v>
      </c>
      <c r="E199" s="100">
        <f ca="1">IF(D199&lt;$B$1,VLOOKUP(D199,[1]DI!$A$4:$B$15000,2,FALSE),0)</f>
        <v>5.1499999999999997E-2</v>
      </c>
      <c r="F199" s="14">
        <f t="shared" ca="1" si="92"/>
        <v>1.0001993</v>
      </c>
      <c r="G199" s="14">
        <f ca="1">(TRUNC(PRODUCT($F$12:$F198),16))</f>
        <v>1.02136207638937</v>
      </c>
      <c r="H199" s="14">
        <f t="shared" ca="1" si="93"/>
        <v>1.0141657885167299</v>
      </c>
      <c r="I199" s="14">
        <f t="shared" ca="1" si="94"/>
        <v>1.0070957700000001</v>
      </c>
      <c r="J199" s="13">
        <f t="shared" si="84"/>
        <v>0</v>
      </c>
      <c r="K199" s="29">
        <f t="shared" si="85"/>
        <v>44377</v>
      </c>
      <c r="L199" s="2">
        <f t="shared" si="86"/>
        <v>41</v>
      </c>
      <c r="M199" s="17">
        <f t="shared" si="87"/>
        <v>41</v>
      </c>
      <c r="N199" s="12">
        <f t="shared" si="76"/>
        <v>1</v>
      </c>
      <c r="O199" s="12">
        <f t="shared" ca="1" si="77"/>
        <v>1.0070957700000001</v>
      </c>
      <c r="P199" s="17">
        <f t="shared" si="88"/>
        <v>0</v>
      </c>
      <c r="Q199" s="14">
        <f t="shared" ca="1" si="78"/>
        <v>7.0957699999999999</v>
      </c>
      <c r="R199" s="20">
        <f t="shared" si="79"/>
        <v>0</v>
      </c>
      <c r="S199" s="14">
        <f t="shared" si="80"/>
        <v>0</v>
      </c>
      <c r="T199" s="4" t="str">
        <f t="shared" si="89"/>
        <v>J=</v>
      </c>
      <c r="U199" s="29">
        <f t="shared" si="90"/>
        <v>44501</v>
      </c>
      <c r="V199" s="3"/>
      <c r="W199" s="3"/>
      <c r="X199" s="150">
        <f>[2]Plan1!$A269</f>
        <v>45023</v>
      </c>
      <c r="Y199" s="142" t="str">
        <f>[2]Plan1!$C269</f>
        <v>Paixão de Cristo</v>
      </c>
      <c r="Z199" s="133"/>
      <c r="AA199" s="1"/>
      <c r="AC199" s="131"/>
      <c r="AD199" s="131"/>
      <c r="AE199" s="131"/>
      <c r="AF199" s="3"/>
      <c r="AG199" s="11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24">
        <f t="shared" si="81"/>
        <v>44435</v>
      </c>
      <c r="B200" s="125">
        <f t="shared" ca="1" si="91"/>
        <v>1007.29647999</v>
      </c>
      <c r="C200" s="7">
        <f t="shared" si="82"/>
        <v>1000</v>
      </c>
      <c r="D200" s="102">
        <f t="shared" si="83"/>
        <v>44432</v>
      </c>
      <c r="E200" s="100">
        <f ca="1">IF(D200&lt;$B$1,VLOOKUP(D200,[1]DI!$A$4:$B$15000,2,FALSE),0)</f>
        <v>5.1499999999999997E-2</v>
      </c>
      <c r="F200" s="14">
        <f t="shared" ca="1" si="92"/>
        <v>1.0001993</v>
      </c>
      <c r="G200" s="14">
        <f ca="1">(TRUNC(PRODUCT($F$12:$F199),16))</f>
        <v>1.0215656338512</v>
      </c>
      <c r="H200" s="14">
        <f t="shared" ca="1" si="93"/>
        <v>1.0141657885167299</v>
      </c>
      <c r="I200" s="14">
        <f t="shared" ca="1" si="94"/>
        <v>1.0072964799999999</v>
      </c>
      <c r="J200" s="13">
        <f t="shared" si="84"/>
        <v>0</v>
      </c>
      <c r="K200" s="29">
        <f t="shared" si="85"/>
        <v>44377</v>
      </c>
      <c r="L200" s="2">
        <f t="shared" si="86"/>
        <v>42</v>
      </c>
      <c r="M200" s="17">
        <f t="shared" si="87"/>
        <v>42</v>
      </c>
      <c r="N200" s="12">
        <f t="shared" si="76"/>
        <v>1</v>
      </c>
      <c r="O200" s="12">
        <f t="shared" ca="1" si="77"/>
        <v>1.0072964799999999</v>
      </c>
      <c r="P200" s="17">
        <f t="shared" si="88"/>
        <v>0</v>
      </c>
      <c r="Q200" s="14">
        <f t="shared" ca="1" si="78"/>
        <v>7.2964799899999999</v>
      </c>
      <c r="R200" s="20">
        <f t="shared" si="79"/>
        <v>0</v>
      </c>
      <c r="S200" s="14">
        <f t="shared" si="80"/>
        <v>0</v>
      </c>
      <c r="T200" s="4" t="str">
        <f t="shared" si="89"/>
        <v>J=</v>
      </c>
      <c r="U200" s="29">
        <f t="shared" si="90"/>
        <v>44501</v>
      </c>
      <c r="V200" s="3"/>
      <c r="W200" s="3"/>
      <c r="X200" s="150">
        <f>[2]Plan1!$A270</f>
        <v>45037</v>
      </c>
      <c r="Y200" s="142" t="str">
        <f>[2]Plan1!$C270</f>
        <v>Tiradentes</v>
      </c>
      <c r="Z200" s="133"/>
      <c r="AA200" s="1"/>
      <c r="AB200" s="3"/>
      <c r="AC200" s="131"/>
      <c r="AD200" s="131"/>
      <c r="AE200" s="131"/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24">
        <f t="shared" si="81"/>
        <v>44438</v>
      </c>
      <c r="B201" s="125">
        <f t="shared" ca="1" si="91"/>
        <v>1007.49723999</v>
      </c>
      <c r="C201" s="7">
        <f t="shared" si="82"/>
        <v>1000</v>
      </c>
      <c r="D201" s="102">
        <f t="shared" si="83"/>
        <v>44433</v>
      </c>
      <c r="E201" s="100">
        <f ca="1">IF(D201&lt;$B$1,VLOOKUP(D201,[1]DI!$A$4:$B$15000,2,FALSE),0)</f>
        <v>5.1499999999999997E-2</v>
      </c>
      <c r="F201" s="14">
        <f t="shared" ca="1" si="92"/>
        <v>1.0001993</v>
      </c>
      <c r="G201" s="14">
        <f ca="1">(TRUNC(PRODUCT($F$12:$F200),16))</f>
        <v>1.02176923188202</v>
      </c>
      <c r="H201" s="14">
        <f t="shared" ca="1" si="93"/>
        <v>1.0141657885167299</v>
      </c>
      <c r="I201" s="14">
        <f t="shared" ca="1" si="94"/>
        <v>1.00749724</v>
      </c>
      <c r="J201" s="13">
        <f t="shared" si="84"/>
        <v>0</v>
      </c>
      <c r="K201" s="29">
        <f t="shared" si="85"/>
        <v>44377</v>
      </c>
      <c r="L201" s="2">
        <f t="shared" si="86"/>
        <v>43</v>
      </c>
      <c r="M201" s="17">
        <f t="shared" si="87"/>
        <v>43</v>
      </c>
      <c r="N201" s="12">
        <f t="shared" si="76"/>
        <v>1</v>
      </c>
      <c r="O201" s="12">
        <f t="shared" ca="1" si="77"/>
        <v>1.00749724</v>
      </c>
      <c r="P201" s="17">
        <f t="shared" si="88"/>
        <v>0</v>
      </c>
      <c r="Q201" s="14">
        <f t="shared" ca="1" si="78"/>
        <v>7.4972399899999997</v>
      </c>
      <c r="R201" s="20">
        <f t="shared" si="79"/>
        <v>0</v>
      </c>
      <c r="S201" s="14">
        <f t="shared" si="80"/>
        <v>0</v>
      </c>
      <c r="T201" s="4" t="str">
        <f t="shared" si="89"/>
        <v>J=</v>
      </c>
      <c r="U201" s="29">
        <f t="shared" si="90"/>
        <v>44501</v>
      </c>
      <c r="V201" s="3"/>
      <c r="W201" s="3"/>
      <c r="X201" s="150">
        <f>[2]Plan1!$A271</f>
        <v>45047</v>
      </c>
      <c r="Y201" s="142" t="str">
        <f>[2]Plan1!$C271</f>
        <v>Dia do Trabalho</v>
      </c>
      <c r="Z201" s="133"/>
      <c r="AA201" s="1"/>
      <c r="AB201" s="3"/>
      <c r="AC201" s="131"/>
      <c r="AD201" s="131"/>
      <c r="AE201" s="131"/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24">
        <f t="shared" si="81"/>
        <v>44439</v>
      </c>
      <c r="B202" s="125">
        <f t="shared" ca="1" si="91"/>
        <v>1007.69803</v>
      </c>
      <c r="C202" s="7">
        <f t="shared" si="82"/>
        <v>1000</v>
      </c>
      <c r="D202" s="102">
        <f t="shared" si="83"/>
        <v>44434</v>
      </c>
      <c r="E202" s="100">
        <f ca="1">IF(D202&lt;$B$1,VLOOKUP(D202,[1]DI!$A$4:$B$15000,2,FALSE),0)</f>
        <v>5.1499999999999997E-2</v>
      </c>
      <c r="F202" s="14">
        <f t="shared" ca="1" si="92"/>
        <v>1.0001993</v>
      </c>
      <c r="G202" s="14">
        <f ca="1">(TRUNC(PRODUCT($F$12:$F201),16))</f>
        <v>1.02197287048994</v>
      </c>
      <c r="H202" s="14">
        <f t="shared" ca="1" si="93"/>
        <v>1.0141657885167299</v>
      </c>
      <c r="I202" s="14">
        <f t="shared" ca="1" si="94"/>
        <v>1.00769803</v>
      </c>
      <c r="J202" s="13">
        <f t="shared" si="84"/>
        <v>0</v>
      </c>
      <c r="K202" s="29">
        <f t="shared" si="85"/>
        <v>44377</v>
      </c>
      <c r="L202" s="2">
        <f t="shared" si="86"/>
        <v>44</v>
      </c>
      <c r="M202" s="17">
        <f t="shared" si="87"/>
        <v>44</v>
      </c>
      <c r="N202" s="12">
        <f t="shared" si="76"/>
        <v>1</v>
      </c>
      <c r="O202" s="12">
        <f t="shared" ca="1" si="77"/>
        <v>1.00769803</v>
      </c>
      <c r="P202" s="17">
        <f t="shared" si="88"/>
        <v>0</v>
      </c>
      <c r="Q202" s="14">
        <f t="shared" ca="1" si="78"/>
        <v>7.6980300000000002</v>
      </c>
      <c r="R202" s="20">
        <f t="shared" si="79"/>
        <v>0</v>
      </c>
      <c r="S202" s="14">
        <f t="shared" si="80"/>
        <v>0</v>
      </c>
      <c r="T202" s="4" t="str">
        <f t="shared" si="89"/>
        <v>J=</v>
      </c>
      <c r="U202" s="29">
        <f t="shared" si="90"/>
        <v>44501</v>
      </c>
      <c r="V202" s="3"/>
      <c r="W202" s="3"/>
      <c r="X202" s="150">
        <f>[2]Plan1!$A272</f>
        <v>45085</v>
      </c>
      <c r="Y202" s="142" t="str">
        <f>[2]Plan1!$C272</f>
        <v>Corpus Christi</v>
      </c>
      <c r="Z202" s="133"/>
      <c r="AA202" s="1"/>
      <c r="AB202" s="3"/>
      <c r="AC202" s="131"/>
      <c r="AD202" s="131"/>
      <c r="AE202" s="131"/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24">
        <f t="shared" si="81"/>
        <v>44440</v>
      </c>
      <c r="B203" s="125">
        <f t="shared" ca="1" si="91"/>
        <v>1007.89887</v>
      </c>
      <c r="C203" s="7">
        <f t="shared" si="82"/>
        <v>1000</v>
      </c>
      <c r="D203" s="102">
        <f t="shared" si="83"/>
        <v>44435</v>
      </c>
      <c r="E203" s="100">
        <f ca="1">IF(D203&lt;$B$1,VLOOKUP(D203,[1]DI!$A$4:$B$15000,2,FALSE),0)</f>
        <v>5.1499999999999997E-2</v>
      </c>
      <c r="F203" s="14">
        <f t="shared" ca="1" si="92"/>
        <v>1.0001993</v>
      </c>
      <c r="G203" s="14">
        <f ca="1">(TRUNC(PRODUCT($F$12:$F202),16))</f>
        <v>1.02217654968302</v>
      </c>
      <c r="H203" s="14">
        <f t="shared" ca="1" si="93"/>
        <v>1.0141657885167299</v>
      </c>
      <c r="I203" s="14">
        <f t="shared" ca="1" si="94"/>
        <v>1.00789887</v>
      </c>
      <c r="J203" s="13">
        <f t="shared" si="84"/>
        <v>0</v>
      </c>
      <c r="K203" s="29">
        <f t="shared" si="85"/>
        <v>44377</v>
      </c>
      <c r="L203" s="2">
        <f t="shared" si="86"/>
        <v>45</v>
      </c>
      <c r="M203" s="17">
        <f t="shared" si="87"/>
        <v>45</v>
      </c>
      <c r="N203" s="12">
        <f t="shared" si="76"/>
        <v>1</v>
      </c>
      <c r="O203" s="12">
        <f t="shared" ca="1" si="77"/>
        <v>1.00789887</v>
      </c>
      <c r="P203" s="17">
        <f t="shared" si="88"/>
        <v>0</v>
      </c>
      <c r="Q203" s="14">
        <f t="shared" ca="1" si="78"/>
        <v>7.8988699999999996</v>
      </c>
      <c r="R203" s="20">
        <f t="shared" si="79"/>
        <v>0</v>
      </c>
      <c r="S203" s="14">
        <f t="shared" si="80"/>
        <v>0</v>
      </c>
      <c r="T203" s="4" t="str">
        <f t="shared" si="89"/>
        <v>J=</v>
      </c>
      <c r="U203" s="29">
        <f t="shared" si="90"/>
        <v>44501</v>
      </c>
      <c r="V203" s="3"/>
      <c r="W203" s="3"/>
      <c r="X203" s="150">
        <f>[2]Plan1!$A273</f>
        <v>45176</v>
      </c>
      <c r="Y203" s="142" t="str">
        <f>[2]Plan1!$C273</f>
        <v>Independência do Brasil</v>
      </c>
      <c r="Z203" s="133"/>
      <c r="AA203" s="1"/>
      <c r="AB203" s="3"/>
      <c r="AC203" s="131"/>
      <c r="AD203" s="131"/>
      <c r="AE203" s="131"/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24">
        <f t="shared" si="81"/>
        <v>44441</v>
      </c>
      <c r="B204" s="125">
        <f t="shared" ca="1" si="91"/>
        <v>1008.09974</v>
      </c>
      <c r="C204" s="7">
        <f t="shared" si="82"/>
        <v>1000</v>
      </c>
      <c r="D204" s="102">
        <f t="shared" si="83"/>
        <v>44438</v>
      </c>
      <c r="E204" s="100">
        <f ca="1">IF(D204&lt;$B$1,VLOOKUP(D204,[1]DI!$A$4:$B$15000,2,FALSE),0)</f>
        <v>5.1499999999999997E-2</v>
      </c>
      <c r="F204" s="14">
        <f t="shared" ca="1" si="92"/>
        <v>1.0001993</v>
      </c>
      <c r="G204" s="14">
        <f ca="1">(TRUNC(PRODUCT($F$12:$F203),16))</f>
        <v>1.02238026946938</v>
      </c>
      <c r="H204" s="14">
        <f t="shared" ca="1" si="93"/>
        <v>1.0141657885167299</v>
      </c>
      <c r="I204" s="14">
        <f t="shared" ca="1" si="94"/>
        <v>1.00809974</v>
      </c>
      <c r="J204" s="13">
        <f t="shared" si="84"/>
        <v>0</v>
      </c>
      <c r="K204" s="29">
        <f t="shared" si="85"/>
        <v>44377</v>
      </c>
      <c r="L204" s="2">
        <f t="shared" si="86"/>
        <v>46</v>
      </c>
      <c r="M204" s="17">
        <f t="shared" si="87"/>
        <v>46</v>
      </c>
      <c r="N204" s="12">
        <f t="shared" ref="N204:N267" si="97">ROUND((J204+1)^(M204/252),9)</f>
        <v>1</v>
      </c>
      <c r="O204" s="12">
        <f t="shared" ref="O204:O267" ca="1" si="98">ROUND(I204*N204,9)</f>
        <v>1.00809974</v>
      </c>
      <c r="P204" s="17">
        <f t="shared" si="88"/>
        <v>0</v>
      </c>
      <c r="Q204" s="14">
        <f t="shared" ref="Q204:Q267" ca="1" si="99">TRUNC(((O204-1)*C204),8)</f>
        <v>8.0997400000000006</v>
      </c>
      <c r="R204" s="20">
        <f t="shared" ref="R204:R267" si="100">IF($P204&gt;0,VLOOKUP($P204,$X$12:$AD$150,7),0)</f>
        <v>0</v>
      </c>
      <c r="S204" s="14">
        <f t="shared" ref="S204:S267" si="101">IF(R204&gt;0,TRUNC(R204*C204,8),0)</f>
        <v>0</v>
      </c>
      <c r="T204" s="4" t="str">
        <f t="shared" si="89"/>
        <v>J=</v>
      </c>
      <c r="U204" s="29">
        <f t="shared" si="90"/>
        <v>44501</v>
      </c>
      <c r="V204" s="3"/>
      <c r="W204" s="3"/>
      <c r="X204" s="150">
        <f>[2]Plan1!$A274</f>
        <v>45211</v>
      </c>
      <c r="Y204" s="142" t="str">
        <f>[2]Plan1!$C274</f>
        <v>Nossa Sr.a Aparecida - Padroeira do Brasil</v>
      </c>
      <c r="Z204" s="133"/>
      <c r="AA204" s="1"/>
      <c r="AB204" s="3"/>
      <c r="AC204" s="131"/>
      <c r="AD204" s="131"/>
      <c r="AE204" s="131"/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24">
        <f t="shared" ref="A205:A268" si="102">WORKDAY($A204,1,$X$166:$X$544)</f>
        <v>44442</v>
      </c>
      <c r="B205" s="125">
        <f t="shared" ca="1" si="91"/>
        <v>1008.30065999</v>
      </c>
      <c r="C205" s="7">
        <f t="shared" ref="C205:C268" si="103">(C204-S204)</f>
        <v>1000</v>
      </c>
      <c r="D205" s="102">
        <f t="shared" ref="D205:D268" si="104">WORKDAY($A205,-3,$X$160:$X$544)</f>
        <v>44439</v>
      </c>
      <c r="E205" s="100">
        <f ca="1">IF(D205&lt;$B$1,VLOOKUP(D205,[1]DI!$A$4:$B$15000,2,FALSE),0)</f>
        <v>5.1499999999999997E-2</v>
      </c>
      <c r="F205" s="14">
        <f t="shared" ca="1" si="92"/>
        <v>1.0001993</v>
      </c>
      <c r="G205" s="14">
        <f ca="1">(TRUNC(PRODUCT($F$12:$F204),16))</f>
        <v>1.0225840298570801</v>
      </c>
      <c r="H205" s="14">
        <f t="shared" ca="1" si="93"/>
        <v>1.0141657885167299</v>
      </c>
      <c r="I205" s="14">
        <f t="shared" ca="1" si="94"/>
        <v>1.00830066</v>
      </c>
      <c r="J205" s="13">
        <f t="shared" ref="J205:J268" si="105">J204</f>
        <v>0</v>
      </c>
      <c r="K205" s="29">
        <f t="shared" ref="K205:K268" si="106">IF(P204&gt;0,VLOOKUP(P204,X$12:AH$150,2),K204)</f>
        <v>44377</v>
      </c>
      <c r="L205" s="2">
        <f t="shared" ref="L205:L268" si="107">IF(A205&gt;K205,IF(NETWORKDAYS(K205,A205,$X$160:$X$544)-1=0,1,NETWORKDAYS(K205,A205,$X$160:$X$544)-1),0)</f>
        <v>47</v>
      </c>
      <c r="M205" s="17">
        <f t="shared" ref="M205:M268" si="108">IF(AND(L205=1,L204=1),1,IF(L205&gt;0,IF(L205=L204,L205+1,L205),0))</f>
        <v>47</v>
      </c>
      <c r="N205" s="12">
        <f t="shared" si="97"/>
        <v>1</v>
      </c>
      <c r="O205" s="12">
        <f t="shared" ca="1" si="98"/>
        <v>1.00830066</v>
      </c>
      <c r="P205" s="17">
        <f t="shared" ref="P205:P268" si="109">IF(VLOOKUP(A205,Y$12:AF$150,8)=VLOOKUP(A204,Y$12:AF$150,8),0,VLOOKUP(A205,Y$12:AF$150,8))</f>
        <v>0</v>
      </c>
      <c r="Q205" s="14">
        <f t="shared" ca="1" si="99"/>
        <v>8.3006599899999998</v>
      </c>
      <c r="R205" s="20">
        <f t="shared" si="100"/>
        <v>0</v>
      </c>
      <c r="S205" s="14">
        <f t="shared" si="101"/>
        <v>0</v>
      </c>
      <c r="T205" s="4" t="str">
        <f t="shared" ref="T205:T268" si="110">IF(P204&gt;0,VLOOKUP(P204,X$12:AH$150,10),T204)</f>
        <v>J=</v>
      </c>
      <c r="U205" s="29">
        <f t="shared" ref="U205:U268" si="111">IF(P204&gt;0,VLOOKUP(P204,X$12:AH$150,11),U204)</f>
        <v>44501</v>
      </c>
      <c r="V205" s="3"/>
      <c r="W205" s="3"/>
      <c r="X205" s="150">
        <f>[2]Plan1!$A275</f>
        <v>45232</v>
      </c>
      <c r="Y205" s="142" t="str">
        <f>[2]Plan1!$C275</f>
        <v>Finados</v>
      </c>
      <c r="Z205" s="133"/>
      <c r="AA205" s="1"/>
      <c r="AB205" s="3"/>
      <c r="AC205" s="131"/>
      <c r="AD205" s="131"/>
      <c r="AE205" s="131"/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24">
        <f t="shared" si="102"/>
        <v>44445</v>
      </c>
      <c r="B206" s="125">
        <f t="shared" ref="B206:B269" ca="1" si="112">IF(D206&lt;=TODAY(),C206+Q206,IF(AND(D206&gt;TODAY(),A206&lt;=$B$1),IF(VLOOKUP(TODAY(),$A$10:$E$5000,4,FALSE)=0,"n.d",C206+Q206),"n.d"))</f>
        <v>1008.50160999</v>
      </c>
      <c r="C206" s="7">
        <f t="shared" si="103"/>
        <v>1000</v>
      </c>
      <c r="D206" s="102">
        <f t="shared" si="104"/>
        <v>44440</v>
      </c>
      <c r="E206" s="100">
        <f ca="1">IF(D206&lt;$B$1,VLOOKUP(D206,[1]DI!$A$4:$B$15000,2,FALSE),0)</f>
        <v>5.1499999999999997E-2</v>
      </c>
      <c r="F206" s="14">
        <f t="shared" ref="F206:F269" ca="1" si="113">ROUND(((1+E206)^(1/252)),8)</f>
        <v>1.0001993</v>
      </c>
      <c r="G206" s="14">
        <f ca="1">(TRUNC(PRODUCT($F$12:$F205),16))</f>
        <v>1.02278783085423</v>
      </c>
      <c r="H206" s="14">
        <f t="shared" ref="H206:H269" ca="1" si="114">IF(P205&gt;0,G205,H205)</f>
        <v>1.0141657885167299</v>
      </c>
      <c r="I206" s="14">
        <f t="shared" ref="I206:I269" ca="1" si="115">ROUND(G206/H206,8)</f>
        <v>1.0085016099999999</v>
      </c>
      <c r="J206" s="13">
        <f t="shared" si="105"/>
        <v>0</v>
      </c>
      <c r="K206" s="29">
        <f t="shared" si="106"/>
        <v>44377</v>
      </c>
      <c r="L206" s="2">
        <f t="shared" si="107"/>
        <v>48</v>
      </c>
      <c r="M206" s="17">
        <f t="shared" si="108"/>
        <v>48</v>
      </c>
      <c r="N206" s="12">
        <f t="shared" si="97"/>
        <v>1</v>
      </c>
      <c r="O206" s="12">
        <f t="shared" ca="1" si="98"/>
        <v>1.0085016099999999</v>
      </c>
      <c r="P206" s="17">
        <f t="shared" si="109"/>
        <v>0</v>
      </c>
      <c r="Q206" s="14">
        <f t="shared" ca="1" si="99"/>
        <v>8.5016099900000004</v>
      </c>
      <c r="R206" s="20">
        <f t="shared" si="100"/>
        <v>0</v>
      </c>
      <c r="S206" s="14">
        <f t="shared" si="101"/>
        <v>0</v>
      </c>
      <c r="T206" s="4" t="str">
        <f t="shared" si="110"/>
        <v>J=</v>
      </c>
      <c r="U206" s="29">
        <f t="shared" si="111"/>
        <v>44501</v>
      </c>
      <c r="V206" s="3"/>
      <c r="W206" s="3"/>
      <c r="X206" s="150">
        <f>[2]Plan1!$A276</f>
        <v>45245</v>
      </c>
      <c r="Y206" s="142" t="str">
        <f>[2]Plan1!$C276</f>
        <v>Proclamação da República</v>
      </c>
      <c r="Z206" s="133"/>
      <c r="AA206" s="1"/>
      <c r="AB206" s="3"/>
      <c r="AC206" s="131"/>
      <c r="AD206" s="131"/>
      <c r="AE206" s="131"/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24">
        <f t="shared" si="102"/>
        <v>44447</v>
      </c>
      <c r="B207" s="125">
        <f t="shared" ca="1" si="112"/>
        <v>1008.70259999</v>
      </c>
      <c r="C207" s="7">
        <f t="shared" si="103"/>
        <v>1000</v>
      </c>
      <c r="D207" s="102">
        <f t="shared" si="104"/>
        <v>44441</v>
      </c>
      <c r="E207" s="100">
        <f ca="1">IF(D207&lt;$B$1,VLOOKUP(D207,[1]DI!$A$4:$B$15000,2,FALSE),0)</f>
        <v>5.1499999999999997E-2</v>
      </c>
      <c r="F207" s="14">
        <f t="shared" ca="1" si="113"/>
        <v>1.0001993</v>
      </c>
      <c r="G207" s="14">
        <f ca="1">(TRUNC(PRODUCT($F$12:$F206),16))</f>
        <v>1.0229916724689201</v>
      </c>
      <c r="H207" s="14">
        <f t="shared" ca="1" si="114"/>
        <v>1.0141657885167299</v>
      </c>
      <c r="I207" s="14">
        <f t="shared" ca="1" si="115"/>
        <v>1.0087025999999999</v>
      </c>
      <c r="J207" s="13">
        <f t="shared" si="105"/>
        <v>0</v>
      </c>
      <c r="K207" s="29">
        <f t="shared" si="106"/>
        <v>44377</v>
      </c>
      <c r="L207" s="2">
        <f t="shared" si="107"/>
        <v>49</v>
      </c>
      <c r="M207" s="17">
        <f t="shared" si="108"/>
        <v>49</v>
      </c>
      <c r="N207" s="12">
        <f t="shared" si="97"/>
        <v>1</v>
      </c>
      <c r="O207" s="12">
        <f t="shared" ca="1" si="98"/>
        <v>1.0087025999999999</v>
      </c>
      <c r="P207" s="17">
        <f t="shared" si="109"/>
        <v>0</v>
      </c>
      <c r="Q207" s="14">
        <f t="shared" ca="1" si="99"/>
        <v>8.7025999899999995</v>
      </c>
      <c r="R207" s="20">
        <f t="shared" si="100"/>
        <v>0</v>
      </c>
      <c r="S207" s="14">
        <f t="shared" si="101"/>
        <v>0</v>
      </c>
      <c r="T207" s="4" t="str">
        <f t="shared" si="110"/>
        <v>J=</v>
      </c>
      <c r="U207" s="29">
        <f t="shared" si="111"/>
        <v>44501</v>
      </c>
      <c r="V207" s="3"/>
      <c r="W207" s="3"/>
      <c r="X207" s="150">
        <f>[2]Plan1!$A277</f>
        <v>45285</v>
      </c>
      <c r="Y207" s="142" t="str">
        <f>[2]Plan1!$C277</f>
        <v>Natal</v>
      </c>
      <c r="Z207" s="133"/>
      <c r="AA207" s="1"/>
      <c r="AB207" s="3"/>
      <c r="AC207" s="131"/>
      <c r="AD207" s="131"/>
      <c r="AE207" s="131"/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24">
        <f t="shared" si="102"/>
        <v>44448</v>
      </c>
      <c r="B208" s="125">
        <f t="shared" ca="1" si="112"/>
        <v>1008.90363999</v>
      </c>
      <c r="C208" s="7">
        <f t="shared" si="103"/>
        <v>1000</v>
      </c>
      <c r="D208" s="102">
        <f t="shared" si="104"/>
        <v>44442</v>
      </c>
      <c r="E208" s="100">
        <f ca="1">IF(D208&lt;$B$1,VLOOKUP(D208,[1]DI!$A$4:$B$15000,2,FALSE),0)</f>
        <v>5.1499999999999997E-2</v>
      </c>
      <c r="F208" s="14">
        <f t="shared" ca="1" si="113"/>
        <v>1.0001993</v>
      </c>
      <c r="G208" s="14">
        <f ca="1">(TRUNC(PRODUCT($F$12:$F207),16))</f>
        <v>1.02319555470924</v>
      </c>
      <c r="H208" s="14">
        <f t="shared" ca="1" si="114"/>
        <v>1.0141657885167299</v>
      </c>
      <c r="I208" s="14">
        <f t="shared" ca="1" si="115"/>
        <v>1.00890364</v>
      </c>
      <c r="J208" s="13">
        <f t="shared" si="105"/>
        <v>0</v>
      </c>
      <c r="K208" s="29">
        <f t="shared" si="106"/>
        <v>44377</v>
      </c>
      <c r="L208" s="2">
        <f t="shared" si="107"/>
        <v>50</v>
      </c>
      <c r="M208" s="17">
        <f t="shared" si="108"/>
        <v>50</v>
      </c>
      <c r="N208" s="12">
        <f t="shared" si="97"/>
        <v>1</v>
      </c>
      <c r="O208" s="12">
        <f t="shared" ca="1" si="98"/>
        <v>1.00890364</v>
      </c>
      <c r="P208" s="17">
        <f t="shared" si="109"/>
        <v>0</v>
      </c>
      <c r="Q208" s="14">
        <f t="shared" ca="1" si="99"/>
        <v>8.9036399900000003</v>
      </c>
      <c r="R208" s="20">
        <f t="shared" si="100"/>
        <v>0</v>
      </c>
      <c r="S208" s="14">
        <f t="shared" si="101"/>
        <v>0</v>
      </c>
      <c r="T208" s="4" t="str">
        <f t="shared" si="110"/>
        <v>J=</v>
      </c>
      <c r="U208" s="29">
        <f t="shared" si="111"/>
        <v>44501</v>
      </c>
      <c r="V208" s="3"/>
      <c r="W208" s="3"/>
      <c r="X208" s="150">
        <f>[2]Plan1!$A278</f>
        <v>45292</v>
      </c>
      <c r="Y208" s="142" t="str">
        <f>[2]Plan1!$C278</f>
        <v>Confraternização Universal</v>
      </c>
      <c r="Z208" s="133"/>
      <c r="AA208" s="1"/>
      <c r="AB208" s="3"/>
      <c r="AC208" s="131"/>
      <c r="AD208" s="131"/>
      <c r="AE208" s="131"/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24">
        <f t="shared" si="102"/>
        <v>44449</v>
      </c>
      <c r="B209" s="125">
        <f t="shared" ca="1" si="112"/>
        <v>1009.1047099899999</v>
      </c>
      <c r="C209" s="7">
        <f t="shared" si="103"/>
        <v>1000</v>
      </c>
      <c r="D209" s="102">
        <f t="shared" si="104"/>
        <v>44445</v>
      </c>
      <c r="E209" s="100">
        <f ca="1">IF(D209&lt;$B$1,VLOOKUP(D209,[1]DI!$A$4:$B$15000,2,FALSE),0)</f>
        <v>5.1499999999999997E-2</v>
      </c>
      <c r="F209" s="14">
        <f t="shared" ca="1" si="113"/>
        <v>1.0001993</v>
      </c>
      <c r="G209" s="14">
        <f ca="1">(TRUNC(PRODUCT($F$12:$F208),16))</f>
        <v>1.0233994775833</v>
      </c>
      <c r="H209" s="14">
        <f t="shared" ca="1" si="114"/>
        <v>1.0141657885167299</v>
      </c>
      <c r="I209" s="14">
        <f t="shared" ca="1" si="115"/>
        <v>1.0091047099999999</v>
      </c>
      <c r="J209" s="13">
        <f t="shared" si="105"/>
        <v>0</v>
      </c>
      <c r="K209" s="29">
        <f t="shared" si="106"/>
        <v>44377</v>
      </c>
      <c r="L209" s="2">
        <f t="shared" si="107"/>
        <v>51</v>
      </c>
      <c r="M209" s="17">
        <f t="shared" si="108"/>
        <v>51</v>
      </c>
      <c r="N209" s="12">
        <f t="shared" si="97"/>
        <v>1</v>
      </c>
      <c r="O209" s="12">
        <f t="shared" ca="1" si="98"/>
        <v>1.0091047099999999</v>
      </c>
      <c r="P209" s="17">
        <f t="shared" si="109"/>
        <v>0</v>
      </c>
      <c r="Q209" s="14">
        <f t="shared" ca="1" si="99"/>
        <v>9.1047099899999999</v>
      </c>
      <c r="R209" s="20">
        <f t="shared" si="100"/>
        <v>0</v>
      </c>
      <c r="S209" s="14">
        <f t="shared" si="101"/>
        <v>0</v>
      </c>
      <c r="T209" s="4" t="str">
        <f t="shared" si="110"/>
        <v>J=</v>
      </c>
      <c r="U209" s="29">
        <f t="shared" si="111"/>
        <v>44501</v>
      </c>
      <c r="V209" s="3"/>
      <c r="W209" s="3"/>
      <c r="X209" s="150">
        <f>[2]Plan1!$A279</f>
        <v>45334</v>
      </c>
      <c r="Y209" s="142" t="str">
        <f>[2]Plan1!$C279</f>
        <v>Carnaval</v>
      </c>
      <c r="Z209" s="133"/>
      <c r="AA209" s="1"/>
      <c r="AB209" s="3"/>
      <c r="AC209" s="131"/>
      <c r="AD209" s="131"/>
      <c r="AE209" s="131"/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24">
        <f t="shared" si="102"/>
        <v>44452</v>
      </c>
      <c r="B210" s="125">
        <f t="shared" ca="1" si="112"/>
        <v>1009.30582999</v>
      </c>
      <c r="C210" s="7">
        <f t="shared" si="103"/>
        <v>1000</v>
      </c>
      <c r="D210" s="102">
        <f t="shared" si="104"/>
        <v>44447</v>
      </c>
      <c r="E210" s="100">
        <f ca="1">IF(D210&lt;$B$1,VLOOKUP(D210,[1]DI!$A$4:$B$15000,2,FALSE),0)</f>
        <v>5.1499999999999997E-2</v>
      </c>
      <c r="F210" s="14">
        <f t="shared" ca="1" si="113"/>
        <v>1.0001993</v>
      </c>
      <c r="G210" s="14">
        <f ca="1">(TRUNC(PRODUCT($F$12:$F209),16))</f>
        <v>1.0236034410991799</v>
      </c>
      <c r="H210" s="14">
        <f t="shared" ca="1" si="114"/>
        <v>1.0141657885167299</v>
      </c>
      <c r="I210" s="14">
        <f t="shared" ca="1" si="115"/>
        <v>1.00930583</v>
      </c>
      <c r="J210" s="13">
        <f t="shared" si="105"/>
        <v>0</v>
      </c>
      <c r="K210" s="29">
        <f t="shared" si="106"/>
        <v>44377</v>
      </c>
      <c r="L210" s="2">
        <f t="shared" si="107"/>
        <v>52</v>
      </c>
      <c r="M210" s="17">
        <f t="shared" si="108"/>
        <v>52</v>
      </c>
      <c r="N210" s="12">
        <f t="shared" si="97"/>
        <v>1</v>
      </c>
      <c r="O210" s="12">
        <f t="shared" ca="1" si="98"/>
        <v>1.00930583</v>
      </c>
      <c r="P210" s="17">
        <f t="shared" si="109"/>
        <v>0</v>
      </c>
      <c r="Q210" s="14">
        <f t="shared" ca="1" si="99"/>
        <v>9.3058299899999994</v>
      </c>
      <c r="R210" s="20">
        <f t="shared" si="100"/>
        <v>0</v>
      </c>
      <c r="S210" s="14">
        <f t="shared" si="101"/>
        <v>0</v>
      </c>
      <c r="T210" s="4" t="str">
        <f t="shared" si="110"/>
        <v>J=</v>
      </c>
      <c r="U210" s="29">
        <f t="shared" si="111"/>
        <v>44501</v>
      </c>
      <c r="V210" s="3"/>
      <c r="W210" s="3"/>
      <c r="X210" s="150">
        <f>[2]Plan1!$A280</f>
        <v>45335</v>
      </c>
      <c r="Y210" s="142" t="str">
        <f>[2]Plan1!$C280</f>
        <v>Carnaval</v>
      </c>
      <c r="Z210" s="134"/>
      <c r="AA210" s="1"/>
      <c r="AB210" s="3"/>
      <c r="AC210" s="131"/>
      <c r="AD210" s="131"/>
      <c r="AE210" s="131"/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24">
        <f t="shared" si="102"/>
        <v>44453</v>
      </c>
      <c r="B211" s="125">
        <f t="shared" ca="1" si="112"/>
        <v>1009.50698</v>
      </c>
      <c r="C211" s="7">
        <f t="shared" si="103"/>
        <v>1000</v>
      </c>
      <c r="D211" s="102">
        <f t="shared" si="104"/>
        <v>44448</v>
      </c>
      <c r="E211" s="100">
        <f ca="1">IF(D211&lt;$B$1,VLOOKUP(D211,[1]DI!$A$4:$B$15000,2,FALSE),0)</f>
        <v>5.1499999999999997E-2</v>
      </c>
      <c r="F211" s="14">
        <f t="shared" ca="1" si="113"/>
        <v>1.0001993</v>
      </c>
      <c r="G211" s="14">
        <f ca="1">(TRUNC(PRODUCT($F$12:$F210),16))</f>
        <v>1.0238074452649899</v>
      </c>
      <c r="H211" s="14">
        <f t="shared" ca="1" si="114"/>
        <v>1.0141657885167299</v>
      </c>
      <c r="I211" s="14">
        <f t="shared" ca="1" si="115"/>
        <v>1.0095069800000001</v>
      </c>
      <c r="J211" s="13">
        <f t="shared" si="105"/>
        <v>0</v>
      </c>
      <c r="K211" s="29">
        <f t="shared" si="106"/>
        <v>44377</v>
      </c>
      <c r="L211" s="2">
        <f t="shared" si="107"/>
        <v>53</v>
      </c>
      <c r="M211" s="17">
        <f t="shared" si="108"/>
        <v>53</v>
      </c>
      <c r="N211" s="12">
        <f t="shared" si="97"/>
        <v>1</v>
      </c>
      <c r="O211" s="12">
        <f t="shared" ca="1" si="98"/>
        <v>1.0095069800000001</v>
      </c>
      <c r="P211" s="17">
        <f t="shared" si="109"/>
        <v>0</v>
      </c>
      <c r="Q211" s="14">
        <f t="shared" ca="1" si="99"/>
        <v>9.5069800000000004</v>
      </c>
      <c r="R211" s="20">
        <f t="shared" si="100"/>
        <v>0</v>
      </c>
      <c r="S211" s="14">
        <f t="shared" si="101"/>
        <v>0</v>
      </c>
      <c r="T211" s="4" t="str">
        <f t="shared" si="110"/>
        <v>J=</v>
      </c>
      <c r="U211" s="29">
        <f t="shared" si="111"/>
        <v>44501</v>
      </c>
      <c r="V211" s="3"/>
      <c r="W211" s="3"/>
      <c r="X211" s="150">
        <f>[2]Plan1!$A281</f>
        <v>45380</v>
      </c>
      <c r="Y211" s="142" t="str">
        <f>[2]Plan1!$C281</f>
        <v>Paixão de Cristo</v>
      </c>
      <c r="Z211" s="134"/>
      <c r="AA211" s="1"/>
      <c r="AB211" s="3"/>
      <c r="AC211" s="131"/>
      <c r="AD211" s="131"/>
      <c r="AE211" s="131"/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24">
        <f t="shared" si="102"/>
        <v>44454</v>
      </c>
      <c r="B212" s="125">
        <f t="shared" ca="1" si="112"/>
        <v>1009.70818</v>
      </c>
      <c r="C212" s="7">
        <f t="shared" si="103"/>
        <v>1000</v>
      </c>
      <c r="D212" s="102">
        <f t="shared" si="104"/>
        <v>44449</v>
      </c>
      <c r="E212" s="100">
        <f ca="1">IF(D212&lt;$B$1,VLOOKUP(D212,[1]DI!$A$4:$B$15000,2,FALSE),0)</f>
        <v>5.1499999999999997E-2</v>
      </c>
      <c r="F212" s="14">
        <f t="shared" ca="1" si="113"/>
        <v>1.0001993</v>
      </c>
      <c r="G212" s="14">
        <f ca="1">(TRUNC(PRODUCT($F$12:$F211),16))</f>
        <v>1.02401149008883</v>
      </c>
      <c r="H212" s="14">
        <f t="shared" ca="1" si="114"/>
        <v>1.0141657885167299</v>
      </c>
      <c r="I212" s="14">
        <f t="shared" ca="1" si="115"/>
        <v>1.0097081800000001</v>
      </c>
      <c r="J212" s="13">
        <f t="shared" si="105"/>
        <v>0</v>
      </c>
      <c r="K212" s="29">
        <f t="shared" si="106"/>
        <v>44377</v>
      </c>
      <c r="L212" s="2">
        <f t="shared" si="107"/>
        <v>54</v>
      </c>
      <c r="M212" s="17">
        <f t="shared" si="108"/>
        <v>54</v>
      </c>
      <c r="N212" s="12">
        <f t="shared" si="97"/>
        <v>1</v>
      </c>
      <c r="O212" s="12">
        <f t="shared" ca="1" si="98"/>
        <v>1.0097081800000001</v>
      </c>
      <c r="P212" s="17">
        <f t="shared" si="109"/>
        <v>0</v>
      </c>
      <c r="Q212" s="14">
        <f t="shared" ca="1" si="99"/>
        <v>9.7081800000000005</v>
      </c>
      <c r="R212" s="20">
        <f t="shared" si="100"/>
        <v>0</v>
      </c>
      <c r="S212" s="14">
        <f t="shared" si="101"/>
        <v>0</v>
      </c>
      <c r="T212" s="4" t="str">
        <f t="shared" si="110"/>
        <v>J=</v>
      </c>
      <c r="U212" s="29">
        <f t="shared" si="111"/>
        <v>44501</v>
      </c>
      <c r="V212" s="3"/>
      <c r="W212" s="3"/>
      <c r="X212" s="150">
        <f>[2]Plan1!$A282</f>
        <v>45403</v>
      </c>
      <c r="Y212" s="142" t="str">
        <f>[2]Plan1!$C282</f>
        <v>Tiradentes</v>
      </c>
      <c r="Z212" s="133"/>
      <c r="AA212" s="1"/>
      <c r="AB212" s="3"/>
      <c r="AC212" s="131"/>
      <c r="AD212" s="131"/>
      <c r="AE212" s="131"/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24">
        <f t="shared" si="102"/>
        <v>44455</v>
      </c>
      <c r="B213" s="125">
        <f t="shared" ca="1" si="112"/>
        <v>1009.90940999</v>
      </c>
      <c r="C213" s="7">
        <f t="shared" si="103"/>
        <v>1000</v>
      </c>
      <c r="D213" s="102">
        <f t="shared" si="104"/>
        <v>44452</v>
      </c>
      <c r="E213" s="100">
        <f ca="1">IF(D213&lt;$B$1,VLOOKUP(D213,[1]DI!$A$4:$B$15000,2,FALSE),0)</f>
        <v>5.1499999999999997E-2</v>
      </c>
      <c r="F213" s="14">
        <f t="shared" ca="1" si="113"/>
        <v>1.0001993</v>
      </c>
      <c r="G213" s="14">
        <f ca="1">(TRUNC(PRODUCT($F$12:$F212),16))</f>
        <v>1.02421557557881</v>
      </c>
      <c r="H213" s="14">
        <f t="shared" ca="1" si="114"/>
        <v>1.0141657885167299</v>
      </c>
      <c r="I213" s="14">
        <f t="shared" ca="1" si="115"/>
        <v>1.0099094099999999</v>
      </c>
      <c r="J213" s="13">
        <f t="shared" si="105"/>
        <v>0</v>
      </c>
      <c r="K213" s="29">
        <f t="shared" si="106"/>
        <v>44377</v>
      </c>
      <c r="L213" s="2">
        <f t="shared" si="107"/>
        <v>55</v>
      </c>
      <c r="M213" s="17">
        <f t="shared" si="108"/>
        <v>55</v>
      </c>
      <c r="N213" s="12">
        <f t="shared" si="97"/>
        <v>1</v>
      </c>
      <c r="O213" s="12">
        <f t="shared" ca="1" si="98"/>
        <v>1.0099094099999999</v>
      </c>
      <c r="P213" s="17">
        <f t="shared" si="109"/>
        <v>0</v>
      </c>
      <c r="Q213" s="14">
        <f t="shared" ca="1" si="99"/>
        <v>9.9094099900000003</v>
      </c>
      <c r="R213" s="20">
        <f t="shared" si="100"/>
        <v>0</v>
      </c>
      <c r="S213" s="14">
        <f t="shared" si="101"/>
        <v>0</v>
      </c>
      <c r="T213" s="4" t="str">
        <f t="shared" si="110"/>
        <v>J=</v>
      </c>
      <c r="U213" s="29">
        <f t="shared" si="111"/>
        <v>44501</v>
      </c>
      <c r="V213" s="3"/>
      <c r="W213" s="3"/>
      <c r="X213" s="150">
        <f>[2]Plan1!$A283</f>
        <v>45413</v>
      </c>
      <c r="Y213" s="142" t="str">
        <f>[2]Plan1!$C283</f>
        <v>Dia do Trabalho</v>
      </c>
      <c r="Z213" s="133"/>
      <c r="AA213" s="1"/>
      <c r="AB213" s="3"/>
      <c r="AC213" s="131"/>
      <c r="AD213" s="131"/>
      <c r="AE213" s="131"/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24">
        <f t="shared" si="102"/>
        <v>44456</v>
      </c>
      <c r="B214" s="125">
        <f t="shared" ca="1" si="112"/>
        <v>1010.11069</v>
      </c>
      <c r="C214" s="7">
        <f t="shared" si="103"/>
        <v>1000</v>
      </c>
      <c r="D214" s="102">
        <f t="shared" si="104"/>
        <v>44453</v>
      </c>
      <c r="E214" s="100">
        <f ca="1">IF(D214&lt;$B$1,VLOOKUP(D214,[1]DI!$A$4:$B$15000,2,FALSE),0)</f>
        <v>5.1499999999999997E-2</v>
      </c>
      <c r="F214" s="14">
        <f t="shared" ca="1" si="113"/>
        <v>1.0001993</v>
      </c>
      <c r="G214" s="14">
        <f ca="1">(TRUNC(PRODUCT($F$12:$F213),16))</f>
        <v>1.0244197017430201</v>
      </c>
      <c r="H214" s="14">
        <f t="shared" ca="1" si="114"/>
        <v>1.0141657885167299</v>
      </c>
      <c r="I214" s="14">
        <f t="shared" ca="1" si="115"/>
        <v>1.0101106900000001</v>
      </c>
      <c r="J214" s="13">
        <f t="shared" si="105"/>
        <v>0</v>
      </c>
      <c r="K214" s="29">
        <f t="shared" si="106"/>
        <v>44377</v>
      </c>
      <c r="L214" s="2">
        <f t="shared" si="107"/>
        <v>56</v>
      </c>
      <c r="M214" s="17">
        <f t="shared" si="108"/>
        <v>56</v>
      </c>
      <c r="N214" s="12">
        <f t="shared" si="97"/>
        <v>1</v>
      </c>
      <c r="O214" s="12">
        <f t="shared" ca="1" si="98"/>
        <v>1.0101106900000001</v>
      </c>
      <c r="P214" s="17">
        <f t="shared" si="109"/>
        <v>0</v>
      </c>
      <c r="Q214" s="14">
        <f t="shared" ca="1" si="99"/>
        <v>10.11069</v>
      </c>
      <c r="R214" s="20">
        <f t="shared" si="100"/>
        <v>0</v>
      </c>
      <c r="S214" s="14">
        <f t="shared" si="101"/>
        <v>0</v>
      </c>
      <c r="T214" s="4" t="str">
        <f t="shared" si="110"/>
        <v>J=</v>
      </c>
      <c r="U214" s="29">
        <f t="shared" si="111"/>
        <v>44501</v>
      </c>
      <c r="V214" s="3"/>
      <c r="W214" s="3"/>
      <c r="X214" s="150">
        <f>[2]Plan1!$A284</f>
        <v>45442</v>
      </c>
      <c r="Y214" s="142" t="str">
        <f>[2]Plan1!$C284</f>
        <v>Corpus Christi</v>
      </c>
      <c r="Z214" s="133"/>
      <c r="AA214" s="1"/>
      <c r="AB214" s="3"/>
      <c r="AC214" s="131"/>
      <c r="AD214" s="131"/>
      <c r="AE214" s="131"/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24">
        <f t="shared" si="102"/>
        <v>44459</v>
      </c>
      <c r="B215" s="125">
        <f t="shared" ca="1" si="112"/>
        <v>1010.312</v>
      </c>
      <c r="C215" s="7">
        <f t="shared" si="103"/>
        <v>1000</v>
      </c>
      <c r="D215" s="102">
        <f t="shared" si="104"/>
        <v>44454</v>
      </c>
      <c r="E215" s="100">
        <f ca="1">IF(D215&lt;$B$1,VLOOKUP(D215,[1]DI!$A$4:$B$15000,2,FALSE),0)</f>
        <v>5.1499999999999997E-2</v>
      </c>
      <c r="F215" s="14">
        <f t="shared" ca="1" si="113"/>
        <v>1.0001993</v>
      </c>
      <c r="G215" s="14">
        <f ca="1">(TRUNC(PRODUCT($F$12:$F214),16))</f>
        <v>1.0246238685895801</v>
      </c>
      <c r="H215" s="14">
        <f t="shared" ca="1" si="114"/>
        <v>1.0141657885167299</v>
      </c>
      <c r="I215" s="14">
        <f t="shared" ca="1" si="115"/>
        <v>1.0103120000000001</v>
      </c>
      <c r="J215" s="13">
        <f t="shared" si="105"/>
        <v>0</v>
      </c>
      <c r="K215" s="29">
        <f t="shared" si="106"/>
        <v>44377</v>
      </c>
      <c r="L215" s="2">
        <f t="shared" si="107"/>
        <v>57</v>
      </c>
      <c r="M215" s="17">
        <f t="shared" si="108"/>
        <v>57</v>
      </c>
      <c r="N215" s="12">
        <f t="shared" si="97"/>
        <v>1</v>
      </c>
      <c r="O215" s="12">
        <f t="shared" ca="1" si="98"/>
        <v>1.0103120000000001</v>
      </c>
      <c r="P215" s="17">
        <f t="shared" si="109"/>
        <v>0</v>
      </c>
      <c r="Q215" s="14">
        <f t="shared" ca="1" si="99"/>
        <v>10.311999999999999</v>
      </c>
      <c r="R215" s="20">
        <f t="shared" si="100"/>
        <v>0</v>
      </c>
      <c r="S215" s="14">
        <f t="shared" si="101"/>
        <v>0</v>
      </c>
      <c r="T215" s="4" t="str">
        <f t="shared" si="110"/>
        <v>J=</v>
      </c>
      <c r="U215" s="29">
        <f t="shared" si="111"/>
        <v>44501</v>
      </c>
      <c r="V215" s="3"/>
      <c r="W215" s="3"/>
      <c r="X215" s="150">
        <f>[2]Plan1!$A285</f>
        <v>45542</v>
      </c>
      <c r="Y215" s="142" t="str">
        <f>[2]Plan1!$C285</f>
        <v>Independência do Brasil</v>
      </c>
      <c r="Z215" s="133"/>
      <c r="AA215" s="1"/>
      <c r="AB215" s="3"/>
      <c r="AC215" s="131"/>
      <c r="AD215" s="131"/>
      <c r="AE215" s="131"/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24">
        <f t="shared" si="102"/>
        <v>44460</v>
      </c>
      <c r="B216" s="125">
        <f t="shared" ca="1" si="112"/>
        <v>1010.51336</v>
      </c>
      <c r="C216" s="7">
        <f t="shared" si="103"/>
        <v>1000</v>
      </c>
      <c r="D216" s="102">
        <f t="shared" si="104"/>
        <v>44455</v>
      </c>
      <c r="E216" s="100">
        <f ca="1">IF(D216&lt;$B$1,VLOOKUP(D216,[1]DI!$A$4:$B$15000,2,FALSE),0)</f>
        <v>5.1499999999999997E-2</v>
      </c>
      <c r="F216" s="14">
        <f t="shared" ca="1" si="113"/>
        <v>1.0001993</v>
      </c>
      <c r="G216" s="14">
        <f ca="1">(TRUNC(PRODUCT($F$12:$F215),16))</f>
        <v>1.02482807612659</v>
      </c>
      <c r="H216" s="14">
        <f t="shared" ca="1" si="114"/>
        <v>1.0141657885167299</v>
      </c>
      <c r="I216" s="14">
        <f t="shared" ca="1" si="115"/>
        <v>1.01051336</v>
      </c>
      <c r="J216" s="13">
        <f t="shared" si="105"/>
        <v>0</v>
      </c>
      <c r="K216" s="29">
        <f t="shared" si="106"/>
        <v>44377</v>
      </c>
      <c r="L216" s="2">
        <f t="shared" si="107"/>
        <v>58</v>
      </c>
      <c r="M216" s="17">
        <f t="shared" si="108"/>
        <v>58</v>
      </c>
      <c r="N216" s="12">
        <f t="shared" si="97"/>
        <v>1</v>
      </c>
      <c r="O216" s="12">
        <f t="shared" ca="1" si="98"/>
        <v>1.01051336</v>
      </c>
      <c r="P216" s="17">
        <f t="shared" si="109"/>
        <v>0</v>
      </c>
      <c r="Q216" s="14">
        <f t="shared" ca="1" si="99"/>
        <v>10.51336</v>
      </c>
      <c r="R216" s="20">
        <f t="shared" si="100"/>
        <v>0</v>
      </c>
      <c r="S216" s="14">
        <f t="shared" si="101"/>
        <v>0</v>
      </c>
      <c r="T216" s="4" t="str">
        <f t="shared" si="110"/>
        <v>J=</v>
      </c>
      <c r="U216" s="29">
        <f t="shared" si="111"/>
        <v>44501</v>
      </c>
      <c r="V216" s="3"/>
      <c r="W216" s="3"/>
      <c r="X216" s="150">
        <f>[2]Plan1!$A286</f>
        <v>45577</v>
      </c>
      <c r="Y216" s="142" t="str">
        <f>[2]Plan1!$C286</f>
        <v>Nossa Sr.a Aparecida - Padroeira do Brasil</v>
      </c>
      <c r="Z216" s="133"/>
      <c r="AA216" s="1"/>
      <c r="AB216" s="3"/>
      <c r="AC216" s="131"/>
      <c r="AD216" s="131"/>
      <c r="AE216" s="131"/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24">
        <f t="shared" si="102"/>
        <v>44461</v>
      </c>
      <c r="B217" s="125">
        <f t="shared" ca="1" si="112"/>
        <v>1010.71475</v>
      </c>
      <c r="C217" s="7">
        <f t="shared" si="103"/>
        <v>1000</v>
      </c>
      <c r="D217" s="102">
        <f t="shared" si="104"/>
        <v>44456</v>
      </c>
      <c r="E217" s="100">
        <f ca="1">IF(D217&lt;$B$1,VLOOKUP(D217,[1]DI!$A$4:$B$15000,2,FALSE),0)</f>
        <v>5.1499999999999997E-2</v>
      </c>
      <c r="F217" s="14">
        <f t="shared" ca="1" si="113"/>
        <v>1.0001993</v>
      </c>
      <c r="G217" s="14">
        <f ca="1">(TRUNC(PRODUCT($F$12:$F216),16))</f>
        <v>1.02503232436216</v>
      </c>
      <c r="H217" s="14">
        <f t="shared" ca="1" si="114"/>
        <v>1.0141657885167299</v>
      </c>
      <c r="I217" s="14">
        <f t="shared" ca="1" si="115"/>
        <v>1.01071475</v>
      </c>
      <c r="J217" s="13">
        <f t="shared" si="105"/>
        <v>0</v>
      </c>
      <c r="K217" s="29">
        <f t="shared" si="106"/>
        <v>44377</v>
      </c>
      <c r="L217" s="2">
        <f t="shared" si="107"/>
        <v>59</v>
      </c>
      <c r="M217" s="17">
        <f t="shared" si="108"/>
        <v>59</v>
      </c>
      <c r="N217" s="12">
        <f t="shared" si="97"/>
        <v>1</v>
      </c>
      <c r="O217" s="12">
        <f t="shared" ca="1" si="98"/>
        <v>1.01071475</v>
      </c>
      <c r="P217" s="17">
        <f t="shared" si="109"/>
        <v>0</v>
      </c>
      <c r="Q217" s="14">
        <f t="shared" ca="1" si="99"/>
        <v>10.71475</v>
      </c>
      <c r="R217" s="20">
        <f t="shared" si="100"/>
        <v>0</v>
      </c>
      <c r="S217" s="14">
        <f t="shared" si="101"/>
        <v>0</v>
      </c>
      <c r="T217" s="4" t="str">
        <f t="shared" si="110"/>
        <v>J=</v>
      </c>
      <c r="U217" s="29">
        <f t="shared" si="111"/>
        <v>44501</v>
      </c>
      <c r="V217" s="3"/>
      <c r="W217" s="3"/>
      <c r="X217" s="150">
        <f>[2]Plan1!$A287</f>
        <v>45598</v>
      </c>
      <c r="Y217" s="142" t="str">
        <f>[2]Plan1!$C287</f>
        <v>Finados</v>
      </c>
      <c r="Z217" s="133"/>
      <c r="AA217" s="1"/>
      <c r="AB217" s="3"/>
      <c r="AC217" s="131"/>
      <c r="AD217" s="131"/>
      <c r="AE217" s="131"/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24">
        <f t="shared" si="102"/>
        <v>44462</v>
      </c>
      <c r="B218" s="125">
        <f t="shared" ca="1" si="112"/>
        <v>1010.91619</v>
      </c>
      <c r="C218" s="7">
        <f t="shared" si="103"/>
        <v>1000</v>
      </c>
      <c r="D218" s="102">
        <f t="shared" si="104"/>
        <v>44459</v>
      </c>
      <c r="E218" s="100">
        <f ca="1">IF(D218&lt;$B$1,VLOOKUP(D218,[1]DI!$A$4:$B$15000,2,FALSE),0)</f>
        <v>5.1499999999999997E-2</v>
      </c>
      <c r="F218" s="14">
        <f t="shared" ca="1" si="113"/>
        <v>1.0001993</v>
      </c>
      <c r="G218" s="14">
        <f ca="1">(TRUNC(PRODUCT($F$12:$F217),16))</f>
        <v>1.02523661330441</v>
      </c>
      <c r="H218" s="14">
        <f t="shared" ca="1" si="114"/>
        <v>1.0141657885167299</v>
      </c>
      <c r="I218" s="14">
        <f t="shared" ca="1" si="115"/>
        <v>1.0109161900000001</v>
      </c>
      <c r="J218" s="13">
        <f t="shared" si="105"/>
        <v>0</v>
      </c>
      <c r="K218" s="29">
        <f t="shared" si="106"/>
        <v>44377</v>
      </c>
      <c r="L218" s="2">
        <f t="shared" si="107"/>
        <v>60</v>
      </c>
      <c r="M218" s="17">
        <f t="shared" si="108"/>
        <v>60</v>
      </c>
      <c r="N218" s="12">
        <f t="shared" si="97"/>
        <v>1</v>
      </c>
      <c r="O218" s="12">
        <f t="shared" ca="1" si="98"/>
        <v>1.0109161900000001</v>
      </c>
      <c r="P218" s="17">
        <f t="shared" si="109"/>
        <v>0</v>
      </c>
      <c r="Q218" s="14">
        <f t="shared" ca="1" si="99"/>
        <v>10.91619</v>
      </c>
      <c r="R218" s="20">
        <f t="shared" si="100"/>
        <v>0</v>
      </c>
      <c r="S218" s="14">
        <f t="shared" si="101"/>
        <v>0</v>
      </c>
      <c r="T218" s="4" t="str">
        <f t="shared" si="110"/>
        <v>J=</v>
      </c>
      <c r="U218" s="29">
        <f t="shared" si="111"/>
        <v>44501</v>
      </c>
      <c r="V218" s="3"/>
      <c r="W218" s="3"/>
      <c r="X218" s="150">
        <f>[2]Plan1!$A288</f>
        <v>45611</v>
      </c>
      <c r="Y218" s="142" t="str">
        <f>[2]Plan1!$C288</f>
        <v>Proclamação da República</v>
      </c>
      <c r="Z218" s="133"/>
      <c r="AA218" s="1"/>
      <c r="AB218" s="3"/>
      <c r="AC218" s="131"/>
      <c r="AD218" s="131"/>
      <c r="AE218" s="131"/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24">
        <f t="shared" si="102"/>
        <v>44463</v>
      </c>
      <c r="B219" s="125">
        <f t="shared" ca="1" si="112"/>
        <v>1011.11766</v>
      </c>
      <c r="C219" s="7">
        <f t="shared" si="103"/>
        <v>1000</v>
      </c>
      <c r="D219" s="102">
        <f t="shared" si="104"/>
        <v>44460</v>
      </c>
      <c r="E219" s="100">
        <f ca="1">IF(D219&lt;$B$1,VLOOKUP(D219,[1]DI!$A$4:$B$15000,2,FALSE),0)</f>
        <v>5.1499999999999997E-2</v>
      </c>
      <c r="F219" s="14">
        <f t="shared" ca="1" si="113"/>
        <v>1.0001993</v>
      </c>
      <c r="G219" s="14">
        <f ca="1">(TRUNC(PRODUCT($F$12:$F218),16))</f>
        <v>1.0254409429614399</v>
      </c>
      <c r="H219" s="14">
        <f t="shared" ca="1" si="114"/>
        <v>1.0141657885167299</v>
      </c>
      <c r="I219" s="14">
        <f t="shared" ca="1" si="115"/>
        <v>1.01111766</v>
      </c>
      <c r="J219" s="13">
        <f t="shared" si="105"/>
        <v>0</v>
      </c>
      <c r="K219" s="29">
        <f t="shared" si="106"/>
        <v>44377</v>
      </c>
      <c r="L219" s="2">
        <f t="shared" si="107"/>
        <v>61</v>
      </c>
      <c r="M219" s="17">
        <f t="shared" si="108"/>
        <v>61</v>
      </c>
      <c r="N219" s="12">
        <f t="shared" si="97"/>
        <v>1</v>
      </c>
      <c r="O219" s="12">
        <f t="shared" ca="1" si="98"/>
        <v>1.01111766</v>
      </c>
      <c r="P219" s="17">
        <f t="shared" si="109"/>
        <v>0</v>
      </c>
      <c r="Q219" s="14">
        <f t="shared" ca="1" si="99"/>
        <v>11.117660000000001</v>
      </c>
      <c r="R219" s="20">
        <f t="shared" si="100"/>
        <v>0</v>
      </c>
      <c r="S219" s="14">
        <f t="shared" si="101"/>
        <v>0</v>
      </c>
      <c r="T219" s="4" t="str">
        <f t="shared" si="110"/>
        <v>J=</v>
      </c>
      <c r="U219" s="29">
        <f t="shared" si="111"/>
        <v>44501</v>
      </c>
      <c r="V219" s="3"/>
      <c r="W219" s="3"/>
      <c r="X219" s="150">
        <f>[2]Plan1!$A289</f>
        <v>45616</v>
      </c>
      <c r="Y219" s="142" t="str">
        <f>[2]Plan1!$C289</f>
        <v>Dia Nacional de Zumbi e da Consciência Negra</v>
      </c>
      <c r="Z219" s="133"/>
      <c r="AA219" s="1"/>
      <c r="AB219" s="3"/>
      <c r="AC219" s="131"/>
      <c r="AD219" s="131"/>
      <c r="AE219" s="131"/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24">
        <f t="shared" si="102"/>
        <v>44466</v>
      </c>
      <c r="B220" s="125">
        <f t="shared" ca="1" si="112"/>
        <v>1011.31918</v>
      </c>
      <c r="C220" s="7">
        <f t="shared" si="103"/>
        <v>1000</v>
      </c>
      <c r="D220" s="102">
        <f t="shared" si="104"/>
        <v>44461</v>
      </c>
      <c r="E220" s="100">
        <f ca="1">IF(D220&lt;$B$1,VLOOKUP(D220,[1]DI!$A$4:$B$15000,2,FALSE),0)</f>
        <v>5.1499999999999997E-2</v>
      </c>
      <c r="F220" s="14">
        <f t="shared" ca="1" si="113"/>
        <v>1.0001993</v>
      </c>
      <c r="G220" s="14">
        <f ca="1">(TRUNC(PRODUCT($F$12:$F219),16))</f>
        <v>1.0256453133413701</v>
      </c>
      <c r="H220" s="14">
        <f t="shared" ca="1" si="114"/>
        <v>1.0141657885167299</v>
      </c>
      <c r="I220" s="14">
        <f t="shared" ca="1" si="115"/>
        <v>1.0113191800000001</v>
      </c>
      <c r="J220" s="13">
        <f t="shared" si="105"/>
        <v>0</v>
      </c>
      <c r="K220" s="29">
        <f t="shared" si="106"/>
        <v>44377</v>
      </c>
      <c r="L220" s="2">
        <f t="shared" si="107"/>
        <v>62</v>
      </c>
      <c r="M220" s="17">
        <f t="shared" si="108"/>
        <v>62</v>
      </c>
      <c r="N220" s="12">
        <f t="shared" si="97"/>
        <v>1</v>
      </c>
      <c r="O220" s="12">
        <f t="shared" ca="1" si="98"/>
        <v>1.0113191800000001</v>
      </c>
      <c r="P220" s="17">
        <f t="shared" si="109"/>
        <v>0</v>
      </c>
      <c r="Q220" s="14">
        <f t="shared" ca="1" si="99"/>
        <v>11.319179999999999</v>
      </c>
      <c r="R220" s="20">
        <f t="shared" si="100"/>
        <v>0</v>
      </c>
      <c r="S220" s="14">
        <f t="shared" si="101"/>
        <v>0</v>
      </c>
      <c r="T220" s="4" t="str">
        <f t="shared" si="110"/>
        <v>J=</v>
      </c>
      <c r="U220" s="29">
        <f t="shared" si="111"/>
        <v>44501</v>
      </c>
      <c r="V220" s="3"/>
      <c r="W220" s="3"/>
      <c r="X220" s="150">
        <f>[2]Plan1!$A290</f>
        <v>45651</v>
      </c>
      <c r="Y220" s="142" t="str">
        <f>[2]Plan1!$C290</f>
        <v>Natal</v>
      </c>
      <c r="Z220" s="133"/>
      <c r="AA220" s="1"/>
      <c r="AB220" s="3"/>
      <c r="AC220" s="131"/>
      <c r="AD220" s="131"/>
      <c r="AE220" s="131"/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24">
        <f t="shared" si="102"/>
        <v>44467</v>
      </c>
      <c r="B221" s="125">
        <f t="shared" ca="1" si="112"/>
        <v>1011.52073999</v>
      </c>
      <c r="C221" s="7">
        <f t="shared" si="103"/>
        <v>1000</v>
      </c>
      <c r="D221" s="102">
        <f t="shared" si="104"/>
        <v>44462</v>
      </c>
      <c r="E221" s="100">
        <f ca="1">IF(D221&lt;$B$1,VLOOKUP(D221,[1]DI!$A$4:$B$15000,2,FALSE),0)</f>
        <v>6.1499999999999999E-2</v>
      </c>
      <c r="F221" s="14">
        <f t="shared" ca="1" si="113"/>
        <v>1.0002368699999999</v>
      </c>
      <c r="G221" s="14">
        <f ca="1">(TRUNC(PRODUCT($F$12:$F220),16))</f>
        <v>1.0258497244523199</v>
      </c>
      <c r="H221" s="14">
        <f t="shared" ca="1" si="114"/>
        <v>1.0141657885167299</v>
      </c>
      <c r="I221" s="14">
        <f t="shared" ca="1" si="115"/>
        <v>1.0115207399999999</v>
      </c>
      <c r="J221" s="13">
        <f t="shared" si="105"/>
        <v>0</v>
      </c>
      <c r="K221" s="29">
        <f t="shared" si="106"/>
        <v>44377</v>
      </c>
      <c r="L221" s="2">
        <f t="shared" si="107"/>
        <v>63</v>
      </c>
      <c r="M221" s="17">
        <f t="shared" si="108"/>
        <v>63</v>
      </c>
      <c r="N221" s="12">
        <f t="shared" si="97"/>
        <v>1</v>
      </c>
      <c r="O221" s="12">
        <f t="shared" ca="1" si="98"/>
        <v>1.0115207399999999</v>
      </c>
      <c r="P221" s="17">
        <f t="shared" si="109"/>
        <v>0</v>
      </c>
      <c r="Q221" s="14">
        <f t="shared" ca="1" si="99"/>
        <v>11.520739989999999</v>
      </c>
      <c r="R221" s="20">
        <f t="shared" si="100"/>
        <v>0</v>
      </c>
      <c r="S221" s="14">
        <f t="shared" si="101"/>
        <v>0</v>
      </c>
      <c r="T221" s="4" t="str">
        <f t="shared" si="110"/>
        <v>J=</v>
      </c>
      <c r="U221" s="29">
        <f t="shared" si="111"/>
        <v>44501</v>
      </c>
      <c r="V221" s="3"/>
      <c r="W221" s="3"/>
      <c r="X221" s="150">
        <f>[2]Plan1!$A291</f>
        <v>45658</v>
      </c>
      <c r="Y221" s="142" t="str">
        <f>[2]Plan1!$C291</f>
        <v>Confraternização Universal</v>
      </c>
      <c r="Z221" s="133"/>
      <c r="AA221" s="1"/>
      <c r="AB221" s="3"/>
      <c r="AC221" s="131"/>
      <c r="AD221" s="131"/>
      <c r="AE221" s="131"/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24">
        <f t="shared" si="102"/>
        <v>44468</v>
      </c>
      <c r="B222" s="125">
        <f t="shared" ca="1" si="112"/>
        <v>1011.76033</v>
      </c>
      <c r="C222" s="7">
        <f t="shared" si="103"/>
        <v>1000</v>
      </c>
      <c r="D222" s="102">
        <f t="shared" si="104"/>
        <v>44463</v>
      </c>
      <c r="E222" s="100">
        <f ca="1">IF(D222&lt;$B$1,VLOOKUP(D222,[1]DI!$A$4:$B$15000,2,FALSE),0)</f>
        <v>6.1499999999999999E-2</v>
      </c>
      <c r="F222" s="14">
        <f t="shared" ca="1" si="113"/>
        <v>1.0002368699999999</v>
      </c>
      <c r="G222" s="14">
        <f ca="1">(TRUNC(PRODUCT($F$12:$F221),16))</f>
        <v>1.02609271747655</v>
      </c>
      <c r="H222" s="14">
        <f t="shared" ca="1" si="114"/>
        <v>1.0141657885167299</v>
      </c>
      <c r="I222" s="14">
        <f t="shared" ca="1" si="115"/>
        <v>1.01176033</v>
      </c>
      <c r="J222" s="13">
        <f t="shared" si="105"/>
        <v>0</v>
      </c>
      <c r="K222" s="29">
        <f t="shared" si="106"/>
        <v>44377</v>
      </c>
      <c r="L222" s="2">
        <f t="shared" si="107"/>
        <v>64</v>
      </c>
      <c r="M222" s="17">
        <f t="shared" si="108"/>
        <v>64</v>
      </c>
      <c r="N222" s="12">
        <f t="shared" si="97"/>
        <v>1</v>
      </c>
      <c r="O222" s="12">
        <f t="shared" ca="1" si="98"/>
        <v>1.01176033</v>
      </c>
      <c r="P222" s="17">
        <f t="shared" si="109"/>
        <v>0</v>
      </c>
      <c r="Q222" s="14">
        <f t="shared" ca="1" si="99"/>
        <v>11.76033</v>
      </c>
      <c r="R222" s="20">
        <f t="shared" si="100"/>
        <v>0</v>
      </c>
      <c r="S222" s="14">
        <f t="shared" si="101"/>
        <v>0</v>
      </c>
      <c r="T222" s="4" t="str">
        <f t="shared" si="110"/>
        <v>J=</v>
      </c>
      <c r="U222" s="29">
        <f t="shared" si="111"/>
        <v>44501</v>
      </c>
      <c r="V222" s="3"/>
      <c r="W222" s="3"/>
      <c r="X222" s="150">
        <f>[2]Plan1!$A292</f>
        <v>45719</v>
      </c>
      <c r="Y222" s="142" t="str">
        <f>[2]Plan1!$C292</f>
        <v>Carnaval</v>
      </c>
      <c r="Z222" s="133"/>
      <c r="AA222" s="1"/>
      <c r="AB222" s="3"/>
      <c r="AC222" s="131"/>
      <c r="AD222" s="131"/>
      <c r="AE222" s="131"/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24">
        <f t="shared" si="102"/>
        <v>44469</v>
      </c>
      <c r="B223" s="125">
        <f t="shared" ca="1" si="112"/>
        <v>1011.99999</v>
      </c>
      <c r="C223" s="7">
        <f t="shared" si="103"/>
        <v>1000</v>
      </c>
      <c r="D223" s="102">
        <f t="shared" si="104"/>
        <v>44466</v>
      </c>
      <c r="E223" s="100">
        <f ca="1">IF(D223&lt;$B$1,VLOOKUP(D223,[1]DI!$A$4:$B$15000,2,FALSE),0)</f>
        <v>6.1499999999999999E-2</v>
      </c>
      <c r="F223" s="14">
        <f t="shared" ca="1" si="113"/>
        <v>1.0002368699999999</v>
      </c>
      <c r="G223" s="14">
        <f ca="1">(TRUNC(PRODUCT($F$12:$F222),16))</f>
        <v>1.0263357680585401</v>
      </c>
      <c r="H223" s="14">
        <f t="shared" ca="1" si="114"/>
        <v>1.0141657885167299</v>
      </c>
      <c r="I223" s="14">
        <f t="shared" ca="1" si="115"/>
        <v>1.0119999900000001</v>
      </c>
      <c r="J223" s="13">
        <f t="shared" si="105"/>
        <v>0</v>
      </c>
      <c r="K223" s="29">
        <f t="shared" si="106"/>
        <v>44377</v>
      </c>
      <c r="L223" s="2">
        <f t="shared" si="107"/>
        <v>65</v>
      </c>
      <c r="M223" s="17">
        <f t="shared" si="108"/>
        <v>65</v>
      </c>
      <c r="N223" s="12">
        <f t="shared" si="97"/>
        <v>1</v>
      </c>
      <c r="O223" s="12">
        <f t="shared" ca="1" si="98"/>
        <v>1.0119999900000001</v>
      </c>
      <c r="P223" s="17">
        <f t="shared" si="109"/>
        <v>0</v>
      </c>
      <c r="Q223" s="14">
        <f t="shared" ca="1" si="99"/>
        <v>11.99999</v>
      </c>
      <c r="R223" s="20">
        <f t="shared" si="100"/>
        <v>0</v>
      </c>
      <c r="S223" s="14">
        <f t="shared" si="101"/>
        <v>0</v>
      </c>
      <c r="T223" s="4" t="str">
        <f t="shared" si="110"/>
        <v>J=</v>
      </c>
      <c r="U223" s="29">
        <f t="shared" si="111"/>
        <v>44501</v>
      </c>
      <c r="V223" s="3"/>
      <c r="W223" s="3"/>
      <c r="X223" s="150">
        <f>[2]Plan1!$A293</f>
        <v>45720</v>
      </c>
      <c r="Y223" s="142" t="str">
        <f>[2]Plan1!$C293</f>
        <v>Carnaval</v>
      </c>
      <c r="Z223" s="133"/>
      <c r="AA223" s="1"/>
      <c r="AB223" s="3"/>
      <c r="AC223" s="131"/>
      <c r="AD223" s="131"/>
      <c r="AE223" s="131"/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24">
        <f t="shared" si="102"/>
        <v>44470</v>
      </c>
      <c r="B224" s="125">
        <f t="shared" ca="1" si="112"/>
        <v>1012.2397</v>
      </c>
      <c r="C224" s="7">
        <f t="shared" si="103"/>
        <v>1000</v>
      </c>
      <c r="D224" s="102">
        <f t="shared" si="104"/>
        <v>44467</v>
      </c>
      <c r="E224" s="100">
        <f ca="1">IF(D224&lt;$B$1,VLOOKUP(D224,[1]DI!$A$4:$B$15000,2,FALSE),0)</f>
        <v>6.1499999999999999E-2</v>
      </c>
      <c r="F224" s="14">
        <f t="shared" ca="1" si="113"/>
        <v>1.0002368699999999</v>
      </c>
      <c r="G224" s="14">
        <f ca="1">(TRUNC(PRODUCT($F$12:$F223),16))</f>
        <v>1.0265788762119199</v>
      </c>
      <c r="H224" s="14">
        <f t="shared" ca="1" si="114"/>
        <v>1.0141657885167299</v>
      </c>
      <c r="I224" s="14">
        <f t="shared" ca="1" si="115"/>
        <v>1.0122397000000001</v>
      </c>
      <c r="J224" s="13">
        <f t="shared" si="105"/>
        <v>0</v>
      </c>
      <c r="K224" s="29">
        <f t="shared" si="106"/>
        <v>44377</v>
      </c>
      <c r="L224" s="2">
        <f t="shared" si="107"/>
        <v>66</v>
      </c>
      <c r="M224" s="17">
        <f t="shared" si="108"/>
        <v>66</v>
      </c>
      <c r="N224" s="12">
        <f t="shared" si="97"/>
        <v>1</v>
      </c>
      <c r="O224" s="12">
        <f t="shared" ca="1" si="98"/>
        <v>1.0122397000000001</v>
      </c>
      <c r="P224" s="17">
        <f t="shared" si="109"/>
        <v>0</v>
      </c>
      <c r="Q224" s="14">
        <f t="shared" ca="1" si="99"/>
        <v>12.239699999999999</v>
      </c>
      <c r="R224" s="20">
        <f t="shared" si="100"/>
        <v>0</v>
      </c>
      <c r="S224" s="14">
        <f t="shared" si="101"/>
        <v>0</v>
      </c>
      <c r="T224" s="4" t="str">
        <f t="shared" si="110"/>
        <v>J=</v>
      </c>
      <c r="U224" s="29">
        <f t="shared" si="111"/>
        <v>44501</v>
      </c>
      <c r="V224" s="3"/>
      <c r="W224" s="3"/>
      <c r="X224" s="150">
        <f>[2]Plan1!$A294</f>
        <v>45765</v>
      </c>
      <c r="Y224" s="142" t="str">
        <f>[2]Plan1!$C294</f>
        <v>Paixão de Cristo</v>
      </c>
      <c r="Z224" s="133"/>
      <c r="AA224" s="1"/>
      <c r="AB224" s="3"/>
      <c r="AC224" s="131"/>
      <c r="AD224" s="131"/>
      <c r="AE224" s="131"/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24">
        <f t="shared" si="102"/>
        <v>44473</v>
      </c>
      <c r="B225" s="125">
        <f t="shared" ca="1" si="112"/>
        <v>1012.47946999</v>
      </c>
      <c r="C225" s="7">
        <f t="shared" si="103"/>
        <v>1000</v>
      </c>
      <c r="D225" s="102">
        <f t="shared" si="104"/>
        <v>44468</v>
      </c>
      <c r="E225" s="100">
        <f ca="1">IF(D225&lt;$B$1,VLOOKUP(D225,[1]DI!$A$4:$B$15000,2,FALSE),0)</f>
        <v>6.1499999999999999E-2</v>
      </c>
      <c r="F225" s="14">
        <f t="shared" ca="1" si="113"/>
        <v>1.0002368699999999</v>
      </c>
      <c r="G225" s="14">
        <f ca="1">(TRUNC(PRODUCT($F$12:$F224),16))</f>
        <v>1.02682204195033</v>
      </c>
      <c r="H225" s="14">
        <f t="shared" ca="1" si="114"/>
        <v>1.0141657885167299</v>
      </c>
      <c r="I225" s="14">
        <f t="shared" ca="1" si="115"/>
        <v>1.0124794699999999</v>
      </c>
      <c r="J225" s="13">
        <f t="shared" si="105"/>
        <v>0</v>
      </c>
      <c r="K225" s="29">
        <f t="shared" si="106"/>
        <v>44377</v>
      </c>
      <c r="L225" s="2">
        <f t="shared" si="107"/>
        <v>67</v>
      </c>
      <c r="M225" s="17">
        <f t="shared" si="108"/>
        <v>67</v>
      </c>
      <c r="N225" s="12">
        <f t="shared" si="97"/>
        <v>1</v>
      </c>
      <c r="O225" s="12">
        <f t="shared" ca="1" si="98"/>
        <v>1.0124794699999999</v>
      </c>
      <c r="P225" s="17">
        <f t="shared" si="109"/>
        <v>0</v>
      </c>
      <c r="Q225" s="14">
        <f t="shared" ca="1" si="99"/>
        <v>12.47946999</v>
      </c>
      <c r="R225" s="20">
        <f t="shared" si="100"/>
        <v>0</v>
      </c>
      <c r="S225" s="14">
        <f t="shared" si="101"/>
        <v>0</v>
      </c>
      <c r="T225" s="4" t="str">
        <f t="shared" si="110"/>
        <v>J=</v>
      </c>
      <c r="U225" s="29">
        <f t="shared" si="111"/>
        <v>44501</v>
      </c>
      <c r="V225" s="3"/>
      <c r="W225" s="3"/>
      <c r="X225" s="150">
        <f>[2]Plan1!$A295</f>
        <v>45768</v>
      </c>
      <c r="Y225" s="142" t="str">
        <f>[2]Plan1!$C295</f>
        <v>Tiradentes</v>
      </c>
      <c r="Z225" s="133"/>
      <c r="AA225" s="1"/>
      <c r="AB225" s="3"/>
      <c r="AC225" s="131"/>
      <c r="AD225" s="131"/>
      <c r="AE225" s="131"/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24">
        <f t="shared" si="102"/>
        <v>44474</v>
      </c>
      <c r="B226" s="125">
        <f t="shared" ca="1" si="112"/>
        <v>1012.7193</v>
      </c>
      <c r="C226" s="7">
        <f t="shared" si="103"/>
        <v>1000</v>
      </c>
      <c r="D226" s="102">
        <f t="shared" si="104"/>
        <v>44469</v>
      </c>
      <c r="E226" s="100">
        <f ca="1">IF(D226&lt;$B$1,VLOOKUP(D226,[1]DI!$A$4:$B$15000,2,FALSE),0)</f>
        <v>6.1499999999999999E-2</v>
      </c>
      <c r="F226" s="14">
        <f t="shared" ca="1" si="113"/>
        <v>1.0002368699999999</v>
      </c>
      <c r="G226" s="14">
        <f ca="1">(TRUNC(PRODUCT($F$12:$F225),16))</f>
        <v>1.0270652652873999</v>
      </c>
      <c r="H226" s="14">
        <f t="shared" ca="1" si="114"/>
        <v>1.0141657885167299</v>
      </c>
      <c r="I226" s="14">
        <f t="shared" ca="1" si="115"/>
        <v>1.0127193000000001</v>
      </c>
      <c r="J226" s="13">
        <f t="shared" si="105"/>
        <v>0</v>
      </c>
      <c r="K226" s="29">
        <f t="shared" si="106"/>
        <v>44377</v>
      </c>
      <c r="L226" s="2">
        <f t="shared" si="107"/>
        <v>68</v>
      </c>
      <c r="M226" s="17">
        <f t="shared" si="108"/>
        <v>68</v>
      </c>
      <c r="N226" s="12">
        <f t="shared" si="97"/>
        <v>1</v>
      </c>
      <c r="O226" s="12">
        <f t="shared" ca="1" si="98"/>
        <v>1.0127193000000001</v>
      </c>
      <c r="P226" s="17">
        <f t="shared" si="109"/>
        <v>0</v>
      </c>
      <c r="Q226" s="14">
        <f t="shared" ca="1" si="99"/>
        <v>12.7193</v>
      </c>
      <c r="R226" s="20">
        <f t="shared" si="100"/>
        <v>0</v>
      </c>
      <c r="S226" s="14">
        <f t="shared" si="101"/>
        <v>0</v>
      </c>
      <c r="T226" s="4" t="str">
        <f t="shared" si="110"/>
        <v>J=</v>
      </c>
      <c r="U226" s="29">
        <f t="shared" si="111"/>
        <v>44501</v>
      </c>
      <c r="V226" s="3"/>
      <c r="W226" s="3"/>
      <c r="X226" s="150">
        <f>[2]Plan1!$A296</f>
        <v>45778</v>
      </c>
      <c r="Y226" s="142" t="str">
        <f>[2]Plan1!$C296</f>
        <v>Dia do Trabalho</v>
      </c>
      <c r="Z226" s="133"/>
      <c r="AA226" s="1"/>
      <c r="AB226" s="3"/>
      <c r="AC226" s="131"/>
      <c r="AD226" s="131"/>
      <c r="AE226" s="131"/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24">
        <f t="shared" si="102"/>
        <v>44475</v>
      </c>
      <c r="B227" s="125">
        <f t="shared" ca="1" si="112"/>
        <v>1012.9591799999999</v>
      </c>
      <c r="C227" s="7">
        <f t="shared" si="103"/>
        <v>1000</v>
      </c>
      <c r="D227" s="102">
        <f t="shared" si="104"/>
        <v>44470</v>
      </c>
      <c r="E227" s="100">
        <f ca="1">IF(D227&lt;$B$1,VLOOKUP(D227,[1]DI!$A$4:$B$15000,2,FALSE),0)</f>
        <v>6.1499999999999999E-2</v>
      </c>
      <c r="F227" s="14">
        <f t="shared" ca="1" si="113"/>
        <v>1.0002368699999999</v>
      </c>
      <c r="G227" s="14">
        <f ca="1">(TRUNC(PRODUCT($F$12:$F226),16))</f>
        <v>1.0273085462367899</v>
      </c>
      <c r="H227" s="14">
        <f t="shared" ca="1" si="114"/>
        <v>1.0141657885167299</v>
      </c>
      <c r="I227" s="14">
        <f t="shared" ca="1" si="115"/>
        <v>1.01295918</v>
      </c>
      <c r="J227" s="13">
        <f t="shared" si="105"/>
        <v>0</v>
      </c>
      <c r="K227" s="29">
        <f t="shared" si="106"/>
        <v>44377</v>
      </c>
      <c r="L227" s="2">
        <f t="shared" si="107"/>
        <v>69</v>
      </c>
      <c r="M227" s="17">
        <f t="shared" si="108"/>
        <v>69</v>
      </c>
      <c r="N227" s="12">
        <f t="shared" si="97"/>
        <v>1</v>
      </c>
      <c r="O227" s="12">
        <f t="shared" ca="1" si="98"/>
        <v>1.01295918</v>
      </c>
      <c r="P227" s="17">
        <f t="shared" si="109"/>
        <v>0</v>
      </c>
      <c r="Q227" s="14">
        <f t="shared" ca="1" si="99"/>
        <v>12.95918</v>
      </c>
      <c r="R227" s="20">
        <f t="shared" si="100"/>
        <v>0</v>
      </c>
      <c r="S227" s="14">
        <f t="shared" si="101"/>
        <v>0</v>
      </c>
      <c r="T227" s="4" t="str">
        <f t="shared" si="110"/>
        <v>J=</v>
      </c>
      <c r="U227" s="29">
        <f t="shared" si="111"/>
        <v>44501</v>
      </c>
      <c r="V227" s="3"/>
      <c r="W227" s="3"/>
      <c r="X227" s="150">
        <f>[2]Plan1!$A297</f>
        <v>45827</v>
      </c>
      <c r="Y227" s="142" t="str">
        <f>[2]Plan1!$C297</f>
        <v>Corpus Christi</v>
      </c>
      <c r="Z227" s="133"/>
      <c r="AA227" s="1"/>
      <c r="AB227" s="3"/>
      <c r="AC227" s="131"/>
      <c r="AD227" s="131"/>
      <c r="AE227" s="131"/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24">
        <f t="shared" si="102"/>
        <v>44476</v>
      </c>
      <c r="B228" s="125">
        <f t="shared" ca="1" si="112"/>
        <v>1013.19911999</v>
      </c>
      <c r="C228" s="7">
        <f t="shared" si="103"/>
        <v>1000</v>
      </c>
      <c r="D228" s="102">
        <f t="shared" si="104"/>
        <v>44473</v>
      </c>
      <c r="E228" s="100">
        <f ca="1">IF(D228&lt;$B$1,VLOOKUP(D228,[1]DI!$A$4:$B$15000,2,FALSE),0)</f>
        <v>6.1499999999999999E-2</v>
      </c>
      <c r="F228" s="14">
        <f t="shared" ca="1" si="113"/>
        <v>1.0002368699999999</v>
      </c>
      <c r="G228" s="14">
        <f ca="1">(TRUNC(PRODUCT($F$12:$F227),16))</f>
        <v>1.0275518848121401</v>
      </c>
      <c r="H228" s="14">
        <f t="shared" ca="1" si="114"/>
        <v>1.0141657885167299</v>
      </c>
      <c r="I228" s="14">
        <f t="shared" ca="1" si="115"/>
        <v>1.0131991199999999</v>
      </c>
      <c r="J228" s="13">
        <f t="shared" si="105"/>
        <v>0</v>
      </c>
      <c r="K228" s="29">
        <f t="shared" si="106"/>
        <v>44377</v>
      </c>
      <c r="L228" s="2">
        <f t="shared" si="107"/>
        <v>70</v>
      </c>
      <c r="M228" s="17">
        <f t="shared" si="108"/>
        <v>70</v>
      </c>
      <c r="N228" s="12">
        <f t="shared" si="97"/>
        <v>1</v>
      </c>
      <c r="O228" s="12">
        <f t="shared" ca="1" si="98"/>
        <v>1.0131991199999999</v>
      </c>
      <c r="P228" s="17">
        <f t="shared" si="109"/>
        <v>0</v>
      </c>
      <c r="Q228" s="14">
        <f t="shared" ca="1" si="99"/>
        <v>13.19911999</v>
      </c>
      <c r="R228" s="20">
        <f t="shared" si="100"/>
        <v>0</v>
      </c>
      <c r="S228" s="14">
        <f t="shared" si="101"/>
        <v>0</v>
      </c>
      <c r="T228" s="4" t="str">
        <f t="shared" si="110"/>
        <v>J=</v>
      </c>
      <c r="U228" s="29">
        <f t="shared" si="111"/>
        <v>44501</v>
      </c>
      <c r="V228" s="3"/>
      <c r="W228" s="3"/>
      <c r="X228" s="150">
        <f>[2]Plan1!$A298</f>
        <v>45907</v>
      </c>
      <c r="Y228" s="142" t="str">
        <f>[2]Plan1!$C298</f>
        <v>Independência do Brasil</v>
      </c>
      <c r="Z228" s="133"/>
      <c r="AA228" s="1"/>
      <c r="AB228" s="3"/>
      <c r="AC228" s="131"/>
      <c r="AD228" s="131"/>
      <c r="AE228" s="131"/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24">
        <f t="shared" si="102"/>
        <v>44477</v>
      </c>
      <c r="B229" s="125">
        <f t="shared" ca="1" si="112"/>
        <v>1013.43911999</v>
      </c>
      <c r="C229" s="7">
        <f t="shared" si="103"/>
        <v>1000</v>
      </c>
      <c r="D229" s="102">
        <f t="shared" si="104"/>
        <v>44474</v>
      </c>
      <c r="E229" s="100">
        <f ca="1">IF(D229&lt;$B$1,VLOOKUP(D229,[1]DI!$A$4:$B$15000,2,FALSE),0)</f>
        <v>6.1499999999999999E-2</v>
      </c>
      <c r="F229" s="14">
        <f t="shared" ca="1" si="113"/>
        <v>1.0002368699999999</v>
      </c>
      <c r="G229" s="14">
        <f ca="1">(TRUNC(PRODUCT($F$12:$F228),16))</f>
        <v>1.0277952810270901</v>
      </c>
      <c r="H229" s="14">
        <f t="shared" ca="1" si="114"/>
        <v>1.0141657885167299</v>
      </c>
      <c r="I229" s="14">
        <f t="shared" ca="1" si="115"/>
        <v>1.0134391199999999</v>
      </c>
      <c r="J229" s="13">
        <f t="shared" si="105"/>
        <v>0</v>
      </c>
      <c r="K229" s="29">
        <f t="shared" si="106"/>
        <v>44377</v>
      </c>
      <c r="L229" s="2">
        <f t="shared" si="107"/>
        <v>71</v>
      </c>
      <c r="M229" s="17">
        <f t="shared" si="108"/>
        <v>71</v>
      </c>
      <c r="N229" s="12">
        <f t="shared" si="97"/>
        <v>1</v>
      </c>
      <c r="O229" s="12">
        <f t="shared" ca="1" si="98"/>
        <v>1.0134391199999999</v>
      </c>
      <c r="P229" s="17">
        <f t="shared" si="109"/>
        <v>0</v>
      </c>
      <c r="Q229" s="14">
        <f t="shared" ca="1" si="99"/>
        <v>13.43911999</v>
      </c>
      <c r="R229" s="20">
        <f t="shared" si="100"/>
        <v>0</v>
      </c>
      <c r="S229" s="14">
        <f t="shared" si="101"/>
        <v>0</v>
      </c>
      <c r="T229" s="4" t="str">
        <f t="shared" si="110"/>
        <v>J=</v>
      </c>
      <c r="U229" s="29">
        <f t="shared" si="111"/>
        <v>44501</v>
      </c>
      <c r="V229" s="3"/>
      <c r="W229" s="3"/>
      <c r="X229" s="150">
        <f>[2]Plan1!$A299</f>
        <v>45942</v>
      </c>
      <c r="Y229" s="142" t="str">
        <f>[2]Plan1!$C299</f>
        <v>Nossa Sr.a Aparecida - Padroeira do Brasil</v>
      </c>
      <c r="Z229" s="133"/>
      <c r="AA229" s="1"/>
      <c r="AB229" s="3"/>
      <c r="AC229" s="131"/>
      <c r="AD229" s="131"/>
      <c r="AE229" s="131"/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24">
        <f t="shared" si="102"/>
        <v>44480</v>
      </c>
      <c r="B230" s="125">
        <f t="shared" ca="1" si="112"/>
        <v>1013.67917</v>
      </c>
      <c r="C230" s="7">
        <f t="shared" si="103"/>
        <v>1000</v>
      </c>
      <c r="D230" s="102">
        <f t="shared" si="104"/>
        <v>44475</v>
      </c>
      <c r="E230" s="100">
        <f ca="1">IF(D230&lt;$B$1,VLOOKUP(D230,[1]DI!$A$4:$B$15000,2,FALSE),0)</f>
        <v>6.1499999999999999E-2</v>
      </c>
      <c r="F230" s="14">
        <f t="shared" ca="1" si="113"/>
        <v>1.0002368699999999</v>
      </c>
      <c r="G230" s="14">
        <f ca="1">(TRUNC(PRODUCT($F$12:$F229),16))</f>
        <v>1.0280387348953099</v>
      </c>
      <c r="H230" s="14">
        <f t="shared" ca="1" si="114"/>
        <v>1.0141657885167299</v>
      </c>
      <c r="I230" s="14">
        <f t="shared" ca="1" si="115"/>
        <v>1.0136791700000001</v>
      </c>
      <c r="J230" s="13">
        <f t="shared" si="105"/>
        <v>0</v>
      </c>
      <c r="K230" s="29">
        <f t="shared" si="106"/>
        <v>44377</v>
      </c>
      <c r="L230" s="2">
        <f t="shared" si="107"/>
        <v>72</v>
      </c>
      <c r="M230" s="17">
        <f t="shared" si="108"/>
        <v>72</v>
      </c>
      <c r="N230" s="12">
        <f t="shared" si="97"/>
        <v>1</v>
      </c>
      <c r="O230" s="12">
        <f t="shared" ca="1" si="98"/>
        <v>1.0136791700000001</v>
      </c>
      <c r="P230" s="17">
        <f t="shared" si="109"/>
        <v>0</v>
      </c>
      <c r="Q230" s="14">
        <f t="shared" ca="1" si="99"/>
        <v>13.679169999999999</v>
      </c>
      <c r="R230" s="20">
        <f t="shared" si="100"/>
        <v>0</v>
      </c>
      <c r="S230" s="14">
        <f t="shared" si="101"/>
        <v>0</v>
      </c>
      <c r="T230" s="4" t="str">
        <f t="shared" si="110"/>
        <v>J=</v>
      </c>
      <c r="U230" s="29">
        <f t="shared" si="111"/>
        <v>44501</v>
      </c>
      <c r="V230" s="3"/>
      <c r="W230" s="3"/>
      <c r="X230" s="150">
        <f>[2]Plan1!$A300</f>
        <v>45963</v>
      </c>
      <c r="Y230" s="142" t="str">
        <f>[2]Plan1!$C300</f>
        <v>Finados</v>
      </c>
      <c r="Z230" s="133"/>
      <c r="AA230" s="1"/>
      <c r="AB230" s="3"/>
      <c r="AC230" s="131"/>
      <c r="AD230" s="131"/>
      <c r="AE230" s="131"/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24">
        <f t="shared" si="102"/>
        <v>44482</v>
      </c>
      <c r="B231" s="125">
        <f t="shared" ca="1" si="112"/>
        <v>1013.91928</v>
      </c>
      <c r="C231" s="7">
        <f t="shared" si="103"/>
        <v>1000</v>
      </c>
      <c r="D231" s="102">
        <f t="shared" si="104"/>
        <v>44476</v>
      </c>
      <c r="E231" s="100">
        <f ca="1">IF(D231&lt;$B$1,VLOOKUP(D231,[1]DI!$A$4:$B$15000,2,FALSE),0)</f>
        <v>6.1499999999999999E-2</v>
      </c>
      <c r="F231" s="14">
        <f t="shared" ca="1" si="113"/>
        <v>1.0002368699999999</v>
      </c>
      <c r="G231" s="14">
        <f ca="1">(TRUNC(PRODUCT($F$12:$F230),16))</f>
        <v>1.02828224643045</v>
      </c>
      <c r="H231" s="14">
        <f t="shared" ca="1" si="114"/>
        <v>1.0141657885167299</v>
      </c>
      <c r="I231" s="14">
        <f t="shared" ca="1" si="115"/>
        <v>1.0139192800000001</v>
      </c>
      <c r="J231" s="13">
        <f t="shared" si="105"/>
        <v>0</v>
      </c>
      <c r="K231" s="29">
        <f t="shared" si="106"/>
        <v>44377</v>
      </c>
      <c r="L231" s="2">
        <f t="shared" si="107"/>
        <v>73</v>
      </c>
      <c r="M231" s="17">
        <f t="shared" si="108"/>
        <v>73</v>
      </c>
      <c r="N231" s="12">
        <f t="shared" si="97"/>
        <v>1</v>
      </c>
      <c r="O231" s="12">
        <f t="shared" ca="1" si="98"/>
        <v>1.0139192800000001</v>
      </c>
      <c r="P231" s="17">
        <f t="shared" si="109"/>
        <v>0</v>
      </c>
      <c r="Q231" s="14">
        <f t="shared" ca="1" si="99"/>
        <v>13.919280000000001</v>
      </c>
      <c r="R231" s="20">
        <f t="shared" si="100"/>
        <v>0</v>
      </c>
      <c r="S231" s="14">
        <f t="shared" si="101"/>
        <v>0</v>
      </c>
      <c r="T231" s="4" t="str">
        <f t="shared" si="110"/>
        <v>J=</v>
      </c>
      <c r="U231" s="29">
        <f t="shared" si="111"/>
        <v>44501</v>
      </c>
      <c r="V231" s="3"/>
      <c r="W231" s="3"/>
      <c r="X231" s="150">
        <f>[2]Plan1!$A301</f>
        <v>45976</v>
      </c>
      <c r="Y231" s="142" t="str">
        <f>[2]Plan1!$C301</f>
        <v>Proclamação da República</v>
      </c>
      <c r="Z231" s="133"/>
      <c r="AA231" s="1"/>
      <c r="AB231" s="3"/>
      <c r="AC231" s="131"/>
      <c r="AD231" s="131"/>
      <c r="AE231" s="131"/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24">
        <f t="shared" si="102"/>
        <v>44483</v>
      </c>
      <c r="B232" s="125">
        <f t="shared" ca="1" si="112"/>
        <v>1014.15945</v>
      </c>
      <c r="C232" s="7">
        <f t="shared" si="103"/>
        <v>1000</v>
      </c>
      <c r="D232" s="102">
        <f t="shared" si="104"/>
        <v>44477</v>
      </c>
      <c r="E232" s="100">
        <f ca="1">IF(D232&lt;$B$1,VLOOKUP(D232,[1]DI!$A$4:$B$15000,2,FALSE),0)</f>
        <v>6.1499999999999999E-2</v>
      </c>
      <c r="F232" s="14">
        <f t="shared" ca="1" si="113"/>
        <v>1.0002368699999999</v>
      </c>
      <c r="G232" s="14">
        <f ca="1">(TRUNC(PRODUCT($F$12:$F231),16))</f>
        <v>1.0285258156461601</v>
      </c>
      <c r="H232" s="14">
        <f t="shared" ca="1" si="114"/>
        <v>1.0141657885167299</v>
      </c>
      <c r="I232" s="14">
        <f t="shared" ca="1" si="115"/>
        <v>1.01415945</v>
      </c>
      <c r="J232" s="13">
        <f t="shared" si="105"/>
        <v>0</v>
      </c>
      <c r="K232" s="29">
        <f t="shared" si="106"/>
        <v>44377</v>
      </c>
      <c r="L232" s="2">
        <f t="shared" si="107"/>
        <v>74</v>
      </c>
      <c r="M232" s="17">
        <f t="shared" si="108"/>
        <v>74</v>
      </c>
      <c r="N232" s="12">
        <f t="shared" si="97"/>
        <v>1</v>
      </c>
      <c r="O232" s="12">
        <f t="shared" ca="1" si="98"/>
        <v>1.01415945</v>
      </c>
      <c r="P232" s="17">
        <f t="shared" si="109"/>
        <v>0</v>
      </c>
      <c r="Q232" s="14">
        <f t="shared" ca="1" si="99"/>
        <v>14.15945</v>
      </c>
      <c r="R232" s="20">
        <f t="shared" si="100"/>
        <v>0</v>
      </c>
      <c r="S232" s="14">
        <f t="shared" si="101"/>
        <v>0</v>
      </c>
      <c r="T232" s="4" t="str">
        <f t="shared" si="110"/>
        <v>J=</v>
      </c>
      <c r="U232" s="29">
        <f t="shared" si="111"/>
        <v>44501</v>
      </c>
      <c r="V232" s="3"/>
      <c r="W232" s="3"/>
      <c r="X232" s="150">
        <f>[2]Plan1!$A302</f>
        <v>45981</v>
      </c>
      <c r="Y232" s="142" t="str">
        <f>[2]Plan1!$C302</f>
        <v>Dia Nacional de Zumbi e da Consciência Negra</v>
      </c>
      <c r="Z232" s="133"/>
      <c r="AA232" s="1"/>
      <c r="AB232" s="3"/>
      <c r="AC232" s="131"/>
      <c r="AD232" s="131"/>
      <c r="AE232" s="131"/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24">
        <f t="shared" si="102"/>
        <v>44484</v>
      </c>
      <c r="B233" s="125">
        <f t="shared" ca="1" si="112"/>
        <v>1014.39967</v>
      </c>
      <c r="C233" s="7">
        <f t="shared" si="103"/>
        <v>1000</v>
      </c>
      <c r="D233" s="102">
        <f t="shared" si="104"/>
        <v>44480</v>
      </c>
      <c r="E233" s="100">
        <f ca="1">IF(D233&lt;$B$1,VLOOKUP(D233,[1]DI!$A$4:$B$15000,2,FALSE),0)</f>
        <v>6.1499999999999999E-2</v>
      </c>
      <c r="F233" s="14">
        <f t="shared" ca="1" si="113"/>
        <v>1.0002368699999999</v>
      </c>
      <c r="G233" s="14">
        <f ca="1">(TRUNC(PRODUCT($F$12:$F232),16))</f>
        <v>1.02876944255611</v>
      </c>
      <c r="H233" s="14">
        <f t="shared" ca="1" si="114"/>
        <v>1.0141657885167299</v>
      </c>
      <c r="I233" s="14">
        <f t="shared" ca="1" si="115"/>
        <v>1.01439967</v>
      </c>
      <c r="J233" s="13">
        <f t="shared" si="105"/>
        <v>0</v>
      </c>
      <c r="K233" s="29">
        <f t="shared" si="106"/>
        <v>44377</v>
      </c>
      <c r="L233" s="2">
        <f t="shared" si="107"/>
        <v>75</v>
      </c>
      <c r="M233" s="17">
        <f t="shared" si="108"/>
        <v>75</v>
      </c>
      <c r="N233" s="12">
        <f t="shared" si="97"/>
        <v>1</v>
      </c>
      <c r="O233" s="12">
        <f t="shared" ca="1" si="98"/>
        <v>1.01439967</v>
      </c>
      <c r="P233" s="17">
        <f t="shared" si="109"/>
        <v>0</v>
      </c>
      <c r="Q233" s="14">
        <f t="shared" ca="1" si="99"/>
        <v>14.39967</v>
      </c>
      <c r="R233" s="20">
        <f t="shared" si="100"/>
        <v>0</v>
      </c>
      <c r="S233" s="14">
        <f t="shared" si="101"/>
        <v>0</v>
      </c>
      <c r="T233" s="4" t="str">
        <f t="shared" si="110"/>
        <v>J=</v>
      </c>
      <c r="U233" s="29">
        <f t="shared" si="111"/>
        <v>44501</v>
      </c>
      <c r="V233" s="3"/>
      <c r="W233" s="3"/>
      <c r="X233" s="150">
        <f>[2]Plan1!$A303</f>
        <v>46016</v>
      </c>
      <c r="Y233" s="142" t="str">
        <f>[2]Plan1!$C303</f>
        <v>Natal</v>
      </c>
      <c r="Z233" s="133"/>
      <c r="AA233" s="1"/>
      <c r="AB233" s="3"/>
      <c r="AC233" s="131"/>
      <c r="AD233" s="131"/>
      <c r="AE233" s="131"/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24">
        <f t="shared" si="102"/>
        <v>44487</v>
      </c>
      <c r="B234" s="125">
        <f t="shared" ca="1" si="112"/>
        <v>1014.63995</v>
      </c>
      <c r="C234" s="7">
        <f t="shared" si="103"/>
        <v>1000</v>
      </c>
      <c r="D234" s="102">
        <f t="shared" si="104"/>
        <v>44482</v>
      </c>
      <c r="E234" s="100">
        <f ca="1">IF(D234&lt;$B$1,VLOOKUP(D234,[1]DI!$A$4:$B$15000,2,FALSE),0)</f>
        <v>6.1499999999999999E-2</v>
      </c>
      <c r="F234" s="14">
        <f t="shared" ca="1" si="113"/>
        <v>1.0002368699999999</v>
      </c>
      <c r="G234" s="14">
        <f ca="1">(TRUNC(PRODUCT($F$12:$F233),16))</f>
        <v>1.02901312717397</v>
      </c>
      <c r="H234" s="14">
        <f t="shared" ca="1" si="114"/>
        <v>1.0141657885167299</v>
      </c>
      <c r="I234" s="14">
        <f t="shared" ca="1" si="115"/>
        <v>1.0146399500000001</v>
      </c>
      <c r="J234" s="13">
        <f t="shared" si="105"/>
        <v>0</v>
      </c>
      <c r="K234" s="29">
        <f t="shared" si="106"/>
        <v>44377</v>
      </c>
      <c r="L234" s="2">
        <f t="shared" si="107"/>
        <v>76</v>
      </c>
      <c r="M234" s="17">
        <f t="shared" si="108"/>
        <v>76</v>
      </c>
      <c r="N234" s="12">
        <f t="shared" si="97"/>
        <v>1</v>
      </c>
      <c r="O234" s="12">
        <f t="shared" ca="1" si="98"/>
        <v>1.0146399500000001</v>
      </c>
      <c r="P234" s="17">
        <f t="shared" si="109"/>
        <v>0</v>
      </c>
      <c r="Q234" s="14">
        <f t="shared" ca="1" si="99"/>
        <v>14.639950000000001</v>
      </c>
      <c r="R234" s="20">
        <f t="shared" si="100"/>
        <v>0</v>
      </c>
      <c r="S234" s="14">
        <f t="shared" si="101"/>
        <v>0</v>
      </c>
      <c r="T234" s="4" t="str">
        <f t="shared" si="110"/>
        <v>J=</v>
      </c>
      <c r="U234" s="29">
        <f t="shared" si="111"/>
        <v>44501</v>
      </c>
      <c r="V234" s="3"/>
      <c r="W234" s="3"/>
      <c r="X234" s="150">
        <f>[2]Plan1!$A304</f>
        <v>46023</v>
      </c>
      <c r="Y234" s="142" t="str">
        <f>[2]Plan1!$C304</f>
        <v>Confraternização Universal</v>
      </c>
      <c r="Z234" s="133"/>
      <c r="AA234" s="1"/>
      <c r="AB234" s="3"/>
      <c r="AC234" s="131"/>
      <c r="AD234" s="131"/>
      <c r="AE234" s="131"/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24">
        <f t="shared" si="102"/>
        <v>44488</v>
      </c>
      <c r="B235" s="125">
        <f t="shared" ca="1" si="112"/>
        <v>1014.8802899999999</v>
      </c>
      <c r="C235" s="7">
        <f t="shared" si="103"/>
        <v>1000</v>
      </c>
      <c r="D235" s="102">
        <f t="shared" si="104"/>
        <v>44483</v>
      </c>
      <c r="E235" s="100">
        <f ca="1">IF(D235&lt;$B$1,VLOOKUP(D235,[1]DI!$A$4:$B$15000,2,FALSE),0)</f>
        <v>6.1499999999999999E-2</v>
      </c>
      <c r="F235" s="14">
        <f t="shared" ca="1" si="113"/>
        <v>1.0002368699999999</v>
      </c>
      <c r="G235" s="14">
        <f ca="1">(TRUNC(PRODUCT($F$12:$F234),16))</f>
        <v>1.0292568695133999</v>
      </c>
      <c r="H235" s="14">
        <f t="shared" ca="1" si="114"/>
        <v>1.0141657885167299</v>
      </c>
      <c r="I235" s="14">
        <f t="shared" ca="1" si="115"/>
        <v>1.01488029</v>
      </c>
      <c r="J235" s="13">
        <f t="shared" si="105"/>
        <v>0</v>
      </c>
      <c r="K235" s="29">
        <f t="shared" si="106"/>
        <v>44377</v>
      </c>
      <c r="L235" s="2">
        <f t="shared" si="107"/>
        <v>77</v>
      </c>
      <c r="M235" s="17">
        <f t="shared" si="108"/>
        <v>77</v>
      </c>
      <c r="N235" s="12">
        <f t="shared" si="97"/>
        <v>1</v>
      </c>
      <c r="O235" s="12">
        <f t="shared" ca="1" si="98"/>
        <v>1.01488029</v>
      </c>
      <c r="P235" s="17">
        <f t="shared" si="109"/>
        <v>0</v>
      </c>
      <c r="Q235" s="14">
        <f t="shared" ca="1" si="99"/>
        <v>14.88029</v>
      </c>
      <c r="R235" s="20">
        <f t="shared" si="100"/>
        <v>0</v>
      </c>
      <c r="S235" s="14">
        <f t="shared" si="101"/>
        <v>0</v>
      </c>
      <c r="T235" s="4" t="str">
        <f t="shared" si="110"/>
        <v>J=</v>
      </c>
      <c r="U235" s="29">
        <f t="shared" si="111"/>
        <v>44501</v>
      </c>
      <c r="V235" s="3"/>
      <c r="W235" s="3"/>
      <c r="X235" s="150">
        <f>[2]Plan1!$A305</f>
        <v>46069</v>
      </c>
      <c r="Y235" s="142" t="str">
        <f>[2]Plan1!$C305</f>
        <v>Carnaval</v>
      </c>
      <c r="Z235" s="133"/>
      <c r="AA235" s="1"/>
      <c r="AB235" s="3"/>
      <c r="AC235" s="131"/>
      <c r="AD235" s="131"/>
      <c r="AE235" s="131"/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24">
        <f t="shared" si="102"/>
        <v>44489</v>
      </c>
      <c r="B236" s="125">
        <f t="shared" ca="1" si="112"/>
        <v>1015.12068</v>
      </c>
      <c r="C236" s="7">
        <f t="shared" si="103"/>
        <v>1000</v>
      </c>
      <c r="D236" s="102">
        <f t="shared" si="104"/>
        <v>44484</v>
      </c>
      <c r="E236" s="100">
        <f ca="1">IF(D236&lt;$B$1,VLOOKUP(D236,[1]DI!$A$4:$B$15000,2,FALSE),0)</f>
        <v>6.1499999999999999E-2</v>
      </c>
      <c r="F236" s="14">
        <f t="shared" ca="1" si="113"/>
        <v>1.0002368699999999</v>
      </c>
      <c r="G236" s="14">
        <f ca="1">(TRUNC(PRODUCT($F$12:$F235),16))</f>
        <v>1.02950066958808</v>
      </c>
      <c r="H236" s="14">
        <f t="shared" ca="1" si="114"/>
        <v>1.0141657885167299</v>
      </c>
      <c r="I236" s="14">
        <f t="shared" ca="1" si="115"/>
        <v>1.0151206800000001</v>
      </c>
      <c r="J236" s="13">
        <f t="shared" si="105"/>
        <v>0</v>
      </c>
      <c r="K236" s="29">
        <f t="shared" si="106"/>
        <v>44377</v>
      </c>
      <c r="L236" s="2">
        <f t="shared" si="107"/>
        <v>78</v>
      </c>
      <c r="M236" s="17">
        <f t="shared" si="108"/>
        <v>78</v>
      </c>
      <c r="N236" s="12">
        <f t="shared" si="97"/>
        <v>1</v>
      </c>
      <c r="O236" s="12">
        <f t="shared" ca="1" si="98"/>
        <v>1.0151206800000001</v>
      </c>
      <c r="P236" s="17">
        <f t="shared" si="109"/>
        <v>0</v>
      </c>
      <c r="Q236" s="14">
        <f t="shared" ca="1" si="99"/>
        <v>15.12068</v>
      </c>
      <c r="R236" s="20">
        <f t="shared" si="100"/>
        <v>0</v>
      </c>
      <c r="S236" s="14">
        <f t="shared" si="101"/>
        <v>0</v>
      </c>
      <c r="T236" s="4" t="str">
        <f t="shared" si="110"/>
        <v>J=</v>
      </c>
      <c r="U236" s="29">
        <f t="shared" si="111"/>
        <v>44501</v>
      </c>
      <c r="V236" s="3"/>
      <c r="W236" s="3"/>
      <c r="X236" s="150">
        <f>[2]Plan1!$A306</f>
        <v>46070</v>
      </c>
      <c r="Y236" s="142" t="str">
        <f>[2]Plan1!$C306</f>
        <v>Carnaval</v>
      </c>
      <c r="Z236" s="133"/>
      <c r="AA236" s="1"/>
      <c r="AB236" s="3"/>
      <c r="AC236" s="131"/>
      <c r="AD236" s="131"/>
      <c r="AE236" s="131"/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24">
        <f t="shared" si="102"/>
        <v>44490</v>
      </c>
      <c r="B237" s="125">
        <f t="shared" ca="1" si="112"/>
        <v>1015.36114</v>
      </c>
      <c r="C237" s="7">
        <f t="shared" si="103"/>
        <v>1000</v>
      </c>
      <c r="D237" s="102">
        <f t="shared" si="104"/>
        <v>44487</v>
      </c>
      <c r="E237" s="100">
        <f ca="1">IF(D237&lt;$B$1,VLOOKUP(D237,[1]DI!$A$4:$B$15000,2,FALSE),0)</f>
        <v>6.1499999999999999E-2</v>
      </c>
      <c r="F237" s="14">
        <f t="shared" ca="1" si="113"/>
        <v>1.0002368699999999</v>
      </c>
      <c r="G237" s="14">
        <f ca="1">(TRUNC(PRODUCT($F$12:$F236),16))</f>
        <v>1.0297445274116901</v>
      </c>
      <c r="H237" s="14">
        <f t="shared" ca="1" si="114"/>
        <v>1.0141657885167299</v>
      </c>
      <c r="I237" s="14">
        <f t="shared" ca="1" si="115"/>
        <v>1.01536114</v>
      </c>
      <c r="J237" s="13">
        <f t="shared" si="105"/>
        <v>0</v>
      </c>
      <c r="K237" s="29">
        <f t="shared" si="106"/>
        <v>44377</v>
      </c>
      <c r="L237" s="2">
        <f t="shared" si="107"/>
        <v>79</v>
      </c>
      <c r="M237" s="17">
        <f t="shared" si="108"/>
        <v>79</v>
      </c>
      <c r="N237" s="12">
        <f t="shared" si="97"/>
        <v>1</v>
      </c>
      <c r="O237" s="12">
        <f t="shared" ca="1" si="98"/>
        <v>1.01536114</v>
      </c>
      <c r="P237" s="17">
        <f t="shared" si="109"/>
        <v>0</v>
      </c>
      <c r="Q237" s="14">
        <f t="shared" ca="1" si="99"/>
        <v>15.361140000000001</v>
      </c>
      <c r="R237" s="20">
        <f t="shared" si="100"/>
        <v>0</v>
      </c>
      <c r="S237" s="14">
        <f t="shared" si="101"/>
        <v>0</v>
      </c>
      <c r="T237" s="4" t="str">
        <f t="shared" si="110"/>
        <v>J=</v>
      </c>
      <c r="U237" s="29">
        <f t="shared" si="111"/>
        <v>44501</v>
      </c>
      <c r="V237" s="3"/>
      <c r="W237" s="3"/>
      <c r="X237" s="150">
        <f>[2]Plan1!$A307</f>
        <v>46115</v>
      </c>
      <c r="Y237" s="142" t="str">
        <f>[2]Plan1!$C307</f>
        <v>Paixão de Cristo</v>
      </c>
      <c r="Z237" s="133"/>
      <c r="AA237" s="1"/>
      <c r="AB237" s="3"/>
      <c r="AC237" s="131"/>
      <c r="AD237" s="131"/>
      <c r="AE237" s="131"/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24">
        <f t="shared" si="102"/>
        <v>44491</v>
      </c>
      <c r="B238" s="125">
        <f t="shared" ca="1" si="112"/>
        <v>1015.60164</v>
      </c>
      <c r="C238" s="7">
        <f t="shared" si="103"/>
        <v>1000</v>
      </c>
      <c r="D238" s="102">
        <f t="shared" si="104"/>
        <v>44488</v>
      </c>
      <c r="E238" s="100">
        <f ca="1">IF(D238&lt;$B$1,VLOOKUP(D238,[1]DI!$A$4:$B$15000,2,FALSE),0)</f>
        <v>6.1499999999999999E-2</v>
      </c>
      <c r="F238" s="14">
        <f t="shared" ca="1" si="113"/>
        <v>1.0002368699999999</v>
      </c>
      <c r="G238" s="14">
        <f ca="1">(TRUNC(PRODUCT($F$12:$F237),16))</f>
        <v>1.0299884429979</v>
      </c>
      <c r="H238" s="14">
        <f t="shared" ca="1" si="114"/>
        <v>1.0141657885167299</v>
      </c>
      <c r="I238" s="14">
        <f t="shared" ca="1" si="115"/>
        <v>1.0156016400000001</v>
      </c>
      <c r="J238" s="13">
        <f t="shared" si="105"/>
        <v>0</v>
      </c>
      <c r="K238" s="29">
        <f t="shared" si="106"/>
        <v>44377</v>
      </c>
      <c r="L238" s="2">
        <f t="shared" si="107"/>
        <v>80</v>
      </c>
      <c r="M238" s="17">
        <f t="shared" si="108"/>
        <v>80</v>
      </c>
      <c r="N238" s="12">
        <f t="shared" si="97"/>
        <v>1</v>
      </c>
      <c r="O238" s="12">
        <f t="shared" ca="1" si="98"/>
        <v>1.0156016400000001</v>
      </c>
      <c r="P238" s="17">
        <f t="shared" si="109"/>
        <v>0</v>
      </c>
      <c r="Q238" s="14">
        <f t="shared" ca="1" si="99"/>
        <v>15.60164</v>
      </c>
      <c r="R238" s="20">
        <f t="shared" si="100"/>
        <v>0</v>
      </c>
      <c r="S238" s="14">
        <f t="shared" si="101"/>
        <v>0</v>
      </c>
      <c r="T238" s="4" t="str">
        <f t="shared" si="110"/>
        <v>J=</v>
      </c>
      <c r="U238" s="29">
        <f t="shared" si="111"/>
        <v>44501</v>
      </c>
      <c r="V238" s="3"/>
      <c r="W238" s="3"/>
      <c r="X238" s="150">
        <f>[2]Plan1!$A308</f>
        <v>46133</v>
      </c>
      <c r="Y238" s="142" t="str">
        <f>[2]Plan1!$C308</f>
        <v>Tiradentes</v>
      </c>
      <c r="Z238" s="133"/>
      <c r="AA238" s="1"/>
      <c r="AB238" s="3"/>
      <c r="AC238" s="131"/>
      <c r="AD238" s="131"/>
      <c r="AE238" s="131"/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24">
        <f t="shared" si="102"/>
        <v>44494</v>
      </c>
      <c r="B239" s="125">
        <f t="shared" ca="1" si="112"/>
        <v>1015.84221</v>
      </c>
      <c r="C239" s="7">
        <f t="shared" si="103"/>
        <v>1000</v>
      </c>
      <c r="D239" s="102">
        <f t="shared" si="104"/>
        <v>44489</v>
      </c>
      <c r="E239" s="100">
        <f ca="1">IF(D239&lt;$B$1,VLOOKUP(D239,[1]DI!$A$4:$B$15000,2,FALSE),0)</f>
        <v>6.1499999999999999E-2</v>
      </c>
      <c r="F239" s="14">
        <f t="shared" ca="1" si="113"/>
        <v>1.0002368699999999</v>
      </c>
      <c r="G239" s="14">
        <f ca="1">(TRUNC(PRODUCT($F$12:$F238),16))</f>
        <v>1.03023241636039</v>
      </c>
      <c r="H239" s="14">
        <f t="shared" ca="1" si="114"/>
        <v>1.0141657885167299</v>
      </c>
      <c r="I239" s="14">
        <f t="shared" ca="1" si="115"/>
        <v>1.01584221</v>
      </c>
      <c r="J239" s="13">
        <f t="shared" si="105"/>
        <v>0</v>
      </c>
      <c r="K239" s="29">
        <f t="shared" si="106"/>
        <v>44377</v>
      </c>
      <c r="L239" s="2">
        <f t="shared" si="107"/>
        <v>81</v>
      </c>
      <c r="M239" s="17">
        <f t="shared" si="108"/>
        <v>81</v>
      </c>
      <c r="N239" s="12">
        <f t="shared" si="97"/>
        <v>1</v>
      </c>
      <c r="O239" s="12">
        <f t="shared" ca="1" si="98"/>
        <v>1.01584221</v>
      </c>
      <c r="P239" s="17">
        <f t="shared" si="109"/>
        <v>0</v>
      </c>
      <c r="Q239" s="14">
        <f t="shared" ca="1" si="99"/>
        <v>15.84221</v>
      </c>
      <c r="R239" s="20">
        <f t="shared" si="100"/>
        <v>0</v>
      </c>
      <c r="S239" s="14">
        <f t="shared" si="101"/>
        <v>0</v>
      </c>
      <c r="T239" s="4" t="str">
        <f t="shared" si="110"/>
        <v>J=</v>
      </c>
      <c r="U239" s="29">
        <f t="shared" si="111"/>
        <v>44501</v>
      </c>
      <c r="V239" s="3"/>
      <c r="W239" s="3"/>
      <c r="X239" s="150">
        <f>[2]Plan1!$A309</f>
        <v>46143</v>
      </c>
      <c r="Y239" s="142" t="str">
        <f>[2]Plan1!$C309</f>
        <v>Dia do Trabalho</v>
      </c>
      <c r="Z239" s="133"/>
      <c r="AA239" s="1"/>
      <c r="AB239" s="3"/>
      <c r="AC239" s="131"/>
      <c r="AD239" s="131"/>
      <c r="AE239" s="131"/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24">
        <f t="shared" si="102"/>
        <v>44495</v>
      </c>
      <c r="B240" s="125">
        <f t="shared" ca="1" si="112"/>
        <v>1016.0828300000001</v>
      </c>
      <c r="C240" s="7">
        <f t="shared" si="103"/>
        <v>1000</v>
      </c>
      <c r="D240" s="102">
        <f t="shared" si="104"/>
        <v>44490</v>
      </c>
      <c r="E240" s="100">
        <f ca="1">IF(D240&lt;$B$1,VLOOKUP(D240,[1]DI!$A$4:$B$15000,2,FALSE),0)</f>
        <v>6.1499999999999999E-2</v>
      </c>
      <c r="F240" s="14">
        <f t="shared" ca="1" si="113"/>
        <v>1.0002368699999999</v>
      </c>
      <c r="G240" s="14">
        <f ca="1">(TRUNC(PRODUCT($F$12:$F239),16))</f>
        <v>1.0304764475128501</v>
      </c>
      <c r="H240" s="14">
        <f t="shared" ca="1" si="114"/>
        <v>1.0141657885167299</v>
      </c>
      <c r="I240" s="14">
        <f t="shared" ca="1" si="115"/>
        <v>1.01608283</v>
      </c>
      <c r="J240" s="13">
        <f t="shared" si="105"/>
        <v>0</v>
      </c>
      <c r="K240" s="29">
        <f t="shared" si="106"/>
        <v>44377</v>
      </c>
      <c r="L240" s="2">
        <f t="shared" si="107"/>
        <v>82</v>
      </c>
      <c r="M240" s="17">
        <f t="shared" si="108"/>
        <v>82</v>
      </c>
      <c r="N240" s="12">
        <f t="shared" si="97"/>
        <v>1</v>
      </c>
      <c r="O240" s="12">
        <f t="shared" ca="1" si="98"/>
        <v>1.01608283</v>
      </c>
      <c r="P240" s="17">
        <f t="shared" si="109"/>
        <v>0</v>
      </c>
      <c r="Q240" s="14">
        <f t="shared" ca="1" si="99"/>
        <v>16.082830000000001</v>
      </c>
      <c r="R240" s="20">
        <f t="shared" si="100"/>
        <v>0</v>
      </c>
      <c r="S240" s="14">
        <f t="shared" si="101"/>
        <v>0</v>
      </c>
      <c r="T240" s="4" t="str">
        <f t="shared" si="110"/>
        <v>J=</v>
      </c>
      <c r="U240" s="29">
        <f t="shared" si="111"/>
        <v>44501</v>
      </c>
      <c r="V240" s="3"/>
      <c r="W240" s="3"/>
      <c r="X240" s="150">
        <f>[2]Plan1!$A310</f>
        <v>46177</v>
      </c>
      <c r="Y240" s="142" t="str">
        <f>[2]Plan1!$C310</f>
        <v>Corpus Christi</v>
      </c>
      <c r="Z240" s="133"/>
      <c r="AA240" s="1"/>
      <c r="AB240" s="3"/>
      <c r="AC240" s="131"/>
      <c r="AD240" s="131"/>
      <c r="AE240" s="131"/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24">
        <f t="shared" si="102"/>
        <v>44496</v>
      </c>
      <c r="B241" s="125">
        <f t="shared" ca="1" si="112"/>
        <v>1016.3235099999999</v>
      </c>
      <c r="C241" s="7">
        <f t="shared" si="103"/>
        <v>1000</v>
      </c>
      <c r="D241" s="102">
        <f t="shared" si="104"/>
        <v>44491</v>
      </c>
      <c r="E241" s="100">
        <f ca="1">IF(D241&lt;$B$1,VLOOKUP(D241,[1]DI!$A$4:$B$15000,2,FALSE),0)</f>
        <v>6.1499999999999999E-2</v>
      </c>
      <c r="F241" s="14">
        <f t="shared" ca="1" si="113"/>
        <v>1.0002368699999999</v>
      </c>
      <c r="G241" s="14">
        <f ca="1">(TRUNC(PRODUCT($F$12:$F240),16))</f>
        <v>1.03072053646897</v>
      </c>
      <c r="H241" s="14">
        <f t="shared" ca="1" si="114"/>
        <v>1.0141657885167299</v>
      </c>
      <c r="I241" s="14">
        <f t="shared" ca="1" si="115"/>
        <v>1.0163235100000001</v>
      </c>
      <c r="J241" s="13">
        <f t="shared" si="105"/>
        <v>0</v>
      </c>
      <c r="K241" s="29">
        <f t="shared" si="106"/>
        <v>44377</v>
      </c>
      <c r="L241" s="2">
        <f t="shared" si="107"/>
        <v>83</v>
      </c>
      <c r="M241" s="17">
        <f t="shared" si="108"/>
        <v>83</v>
      </c>
      <c r="N241" s="12">
        <f t="shared" si="97"/>
        <v>1</v>
      </c>
      <c r="O241" s="12">
        <f t="shared" ca="1" si="98"/>
        <v>1.0163235100000001</v>
      </c>
      <c r="P241" s="17">
        <f t="shared" si="109"/>
        <v>0</v>
      </c>
      <c r="Q241" s="14">
        <f t="shared" ca="1" si="99"/>
        <v>16.323509999999999</v>
      </c>
      <c r="R241" s="20">
        <f t="shared" si="100"/>
        <v>0</v>
      </c>
      <c r="S241" s="14">
        <f t="shared" si="101"/>
        <v>0</v>
      </c>
      <c r="T241" s="4" t="str">
        <f t="shared" si="110"/>
        <v>J=</v>
      </c>
      <c r="U241" s="29">
        <f t="shared" si="111"/>
        <v>44501</v>
      </c>
      <c r="V241" s="3"/>
      <c r="W241" s="3"/>
      <c r="X241" s="150">
        <f>[2]Plan1!$A311</f>
        <v>46272</v>
      </c>
      <c r="Y241" s="142" t="str">
        <f>[2]Plan1!$C311</f>
        <v>Independência do Brasil</v>
      </c>
      <c r="Z241" s="133"/>
      <c r="AA241" s="1"/>
      <c r="AB241" s="3"/>
      <c r="AC241" s="131"/>
      <c r="AD241" s="131"/>
      <c r="AE241" s="131"/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24">
        <f t="shared" si="102"/>
        <v>44497</v>
      </c>
      <c r="B242" s="125">
        <f t="shared" ca="1" si="112"/>
        <v>1016.56425</v>
      </c>
      <c r="C242" s="7">
        <f t="shared" si="103"/>
        <v>1000</v>
      </c>
      <c r="D242" s="102">
        <f t="shared" si="104"/>
        <v>44494</v>
      </c>
      <c r="E242" s="100">
        <f ca="1">IF(D242&lt;$B$1,VLOOKUP(D242,[1]DI!$A$4:$B$15000,2,FALSE),0)</f>
        <v>6.1499999999999999E-2</v>
      </c>
      <c r="F242" s="14">
        <f t="shared" ca="1" si="113"/>
        <v>1.0002368699999999</v>
      </c>
      <c r="G242" s="14">
        <f ca="1">(TRUNC(PRODUCT($F$12:$F241),16))</f>
        <v>1.0309646832424499</v>
      </c>
      <c r="H242" s="14">
        <f t="shared" ca="1" si="114"/>
        <v>1.0141657885167299</v>
      </c>
      <c r="I242" s="14">
        <f t="shared" ca="1" si="115"/>
        <v>1.0165642500000001</v>
      </c>
      <c r="J242" s="13">
        <f t="shared" si="105"/>
        <v>0</v>
      </c>
      <c r="K242" s="29">
        <f t="shared" si="106"/>
        <v>44377</v>
      </c>
      <c r="L242" s="2">
        <f t="shared" si="107"/>
        <v>84</v>
      </c>
      <c r="M242" s="17">
        <f t="shared" si="108"/>
        <v>84</v>
      </c>
      <c r="N242" s="12">
        <f t="shared" si="97"/>
        <v>1</v>
      </c>
      <c r="O242" s="12">
        <f t="shared" ca="1" si="98"/>
        <v>1.0165642500000001</v>
      </c>
      <c r="P242" s="17">
        <f t="shared" si="109"/>
        <v>0</v>
      </c>
      <c r="Q242" s="14">
        <f t="shared" ca="1" si="99"/>
        <v>16.564250000000001</v>
      </c>
      <c r="R242" s="20">
        <f t="shared" si="100"/>
        <v>0</v>
      </c>
      <c r="S242" s="14">
        <f t="shared" si="101"/>
        <v>0</v>
      </c>
      <c r="T242" s="4" t="str">
        <f t="shared" si="110"/>
        <v>J=</v>
      </c>
      <c r="U242" s="29">
        <f t="shared" si="111"/>
        <v>44501</v>
      </c>
      <c r="V242" s="3"/>
      <c r="W242" s="3"/>
      <c r="X242" s="150">
        <f>[2]Plan1!$A312</f>
        <v>46307</v>
      </c>
      <c r="Y242" s="142" t="str">
        <f>[2]Plan1!$C312</f>
        <v>Nossa Sr.a Aparecida - Padroeira do Brasil</v>
      </c>
      <c r="Z242" s="133"/>
      <c r="AA242" s="1"/>
      <c r="AB242" s="3"/>
      <c r="AC242" s="131"/>
      <c r="AD242" s="131"/>
      <c r="AE242" s="131"/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24">
        <f t="shared" si="102"/>
        <v>44498</v>
      </c>
      <c r="B243" s="125">
        <f t="shared" ca="1" si="112"/>
        <v>1016.80503999</v>
      </c>
      <c r="C243" s="7">
        <f t="shared" si="103"/>
        <v>1000</v>
      </c>
      <c r="D243" s="102">
        <f t="shared" si="104"/>
        <v>44495</v>
      </c>
      <c r="E243" s="100">
        <f ca="1">IF(D243&lt;$B$1,VLOOKUP(D243,[1]DI!$A$4:$B$15000,2,FALSE),0)</f>
        <v>6.1499999999999999E-2</v>
      </c>
      <c r="F243" s="14">
        <f t="shared" ca="1" si="113"/>
        <v>1.0002368699999999</v>
      </c>
      <c r="G243" s="14">
        <f ca="1">(TRUNC(PRODUCT($F$12:$F242),16))</f>
        <v>1.0312088878469701</v>
      </c>
      <c r="H243" s="14">
        <f t="shared" ca="1" si="114"/>
        <v>1.0141657885167299</v>
      </c>
      <c r="I243" s="14">
        <f t="shared" ca="1" si="115"/>
        <v>1.0168050399999999</v>
      </c>
      <c r="J243" s="13">
        <f t="shared" si="105"/>
        <v>0</v>
      </c>
      <c r="K243" s="29">
        <f t="shared" si="106"/>
        <v>44377</v>
      </c>
      <c r="L243" s="2">
        <f t="shared" si="107"/>
        <v>85</v>
      </c>
      <c r="M243" s="17">
        <f t="shared" si="108"/>
        <v>85</v>
      </c>
      <c r="N243" s="12">
        <f t="shared" si="97"/>
        <v>1</v>
      </c>
      <c r="O243" s="12">
        <f t="shared" ca="1" si="98"/>
        <v>1.0168050399999999</v>
      </c>
      <c r="P243" s="17">
        <f t="shared" si="109"/>
        <v>0</v>
      </c>
      <c r="Q243" s="14">
        <f t="shared" ca="1" si="99"/>
        <v>16.805039990000001</v>
      </c>
      <c r="R243" s="20">
        <f t="shared" si="100"/>
        <v>0</v>
      </c>
      <c r="S243" s="14">
        <f t="shared" si="101"/>
        <v>0</v>
      </c>
      <c r="T243" s="4" t="str">
        <f t="shared" si="110"/>
        <v>J=</v>
      </c>
      <c r="U243" s="29">
        <f t="shared" si="111"/>
        <v>44501</v>
      </c>
      <c r="V243" s="3"/>
      <c r="W243" s="3"/>
      <c r="X243" s="150">
        <f>[2]Plan1!$A313</f>
        <v>46328</v>
      </c>
      <c r="Y243" s="142" t="str">
        <f>[2]Plan1!$C313</f>
        <v>Finados</v>
      </c>
      <c r="Z243" s="133"/>
      <c r="AA243" s="1"/>
      <c r="AB243" s="3"/>
      <c r="AC243" s="131"/>
      <c r="AD243" s="131"/>
      <c r="AE243" s="131"/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24">
        <f t="shared" si="102"/>
        <v>44501</v>
      </c>
      <c r="B244" s="125">
        <f t="shared" ca="1" si="112"/>
        <v>1017.04588999</v>
      </c>
      <c r="C244" s="7">
        <f t="shared" si="103"/>
        <v>1000</v>
      </c>
      <c r="D244" s="102">
        <f t="shared" si="104"/>
        <v>44496</v>
      </c>
      <c r="E244" s="100">
        <f ca="1">IF(D244&lt;$B$1,VLOOKUP(D244,[1]DI!$A$4:$B$15000,2,FALSE),0)</f>
        <v>6.1499999999999999E-2</v>
      </c>
      <c r="F244" s="14">
        <f t="shared" ca="1" si="113"/>
        <v>1.0002368699999999</v>
      </c>
      <c r="G244" s="14">
        <f ca="1">(TRUNC(PRODUCT($F$12:$F243),16))</f>
        <v>1.0314531502962301</v>
      </c>
      <c r="H244" s="14">
        <f t="shared" ca="1" si="114"/>
        <v>1.0141657885167299</v>
      </c>
      <c r="I244" s="14">
        <f t="shared" ca="1" si="115"/>
        <v>1.0170458899999999</v>
      </c>
      <c r="J244" s="13">
        <f t="shared" si="105"/>
        <v>0</v>
      </c>
      <c r="K244" s="29">
        <f t="shared" si="106"/>
        <v>44377</v>
      </c>
      <c r="L244" s="2">
        <f t="shared" si="107"/>
        <v>86</v>
      </c>
      <c r="M244" s="17">
        <f t="shared" si="108"/>
        <v>86</v>
      </c>
      <c r="N244" s="12">
        <f t="shared" si="97"/>
        <v>1</v>
      </c>
      <c r="O244" s="12">
        <f t="shared" ca="1" si="98"/>
        <v>1.0170458899999999</v>
      </c>
      <c r="P244" s="17">
        <f t="shared" si="109"/>
        <v>2</v>
      </c>
      <c r="Q244" s="14">
        <f t="shared" ca="1" si="99"/>
        <v>17.045889989999999</v>
      </c>
      <c r="R244" s="20">
        <f t="shared" si="100"/>
        <v>0</v>
      </c>
      <c r="S244" s="14">
        <f t="shared" si="101"/>
        <v>0</v>
      </c>
      <c r="T244" s="4" t="str">
        <f t="shared" si="110"/>
        <v>J=</v>
      </c>
      <c r="U244" s="29">
        <f t="shared" si="111"/>
        <v>44501</v>
      </c>
      <c r="V244" s="3"/>
      <c r="W244" s="3"/>
      <c r="X244" s="150">
        <f>[2]Plan1!$A314</f>
        <v>46341</v>
      </c>
      <c r="Y244" s="142" t="str">
        <f>[2]Plan1!$C314</f>
        <v>Proclamação da República</v>
      </c>
      <c r="Z244" s="133"/>
      <c r="AA244" s="1"/>
      <c r="AB244" s="3"/>
      <c r="AC244" s="131"/>
      <c r="AD244" s="131"/>
      <c r="AE244" s="131"/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24">
        <f t="shared" si="102"/>
        <v>44503</v>
      </c>
      <c r="B245" s="125">
        <f t="shared" ca="1" si="112"/>
        <v>1000.2368699899999</v>
      </c>
      <c r="C245" s="7">
        <f t="shared" si="103"/>
        <v>1000</v>
      </c>
      <c r="D245" s="102">
        <f t="shared" si="104"/>
        <v>44497</v>
      </c>
      <c r="E245" s="100">
        <f ca="1">IF(D245&lt;$B$1,VLOOKUP(D245,[1]DI!$A$4:$B$15000,2,FALSE),0)</f>
        <v>7.6499999999999999E-2</v>
      </c>
      <c r="F245" s="14">
        <f t="shared" ca="1" si="113"/>
        <v>1.0002925600000001</v>
      </c>
      <c r="G245" s="14">
        <f ca="1">(TRUNC(PRODUCT($F$12:$F244),16))</f>
        <v>1.0316974706039399</v>
      </c>
      <c r="H245" s="14">
        <f t="shared" ca="1" si="114"/>
        <v>1.0314531502962301</v>
      </c>
      <c r="I245" s="14">
        <f t="shared" ca="1" si="115"/>
        <v>1.0002368699999999</v>
      </c>
      <c r="J245" s="13">
        <f t="shared" si="105"/>
        <v>0</v>
      </c>
      <c r="K245" s="29">
        <f t="shared" si="106"/>
        <v>44501</v>
      </c>
      <c r="L245" s="2">
        <f t="shared" si="107"/>
        <v>1</v>
      </c>
      <c r="M245" s="17">
        <f t="shared" si="108"/>
        <v>1</v>
      </c>
      <c r="N245" s="12">
        <f t="shared" si="97"/>
        <v>1</v>
      </c>
      <c r="O245" s="12">
        <f t="shared" ca="1" si="98"/>
        <v>1.0002368699999999</v>
      </c>
      <c r="P245" s="17">
        <f t="shared" si="109"/>
        <v>0</v>
      </c>
      <c r="Q245" s="14">
        <f t="shared" ca="1" si="99"/>
        <v>0.23686999</v>
      </c>
      <c r="R245" s="20">
        <f t="shared" si="100"/>
        <v>0</v>
      </c>
      <c r="S245" s="14">
        <f t="shared" si="101"/>
        <v>0</v>
      </c>
      <c r="T245" s="4" t="str">
        <f t="shared" si="110"/>
        <v>J=</v>
      </c>
      <c r="U245" s="29">
        <f t="shared" si="111"/>
        <v>44742</v>
      </c>
      <c r="V245" s="3"/>
      <c r="W245" s="3"/>
      <c r="X245" s="150">
        <f>[2]Plan1!$A315</f>
        <v>46346</v>
      </c>
      <c r="Y245" s="142" t="str">
        <f>[2]Plan1!$C315</f>
        <v>Dia Nacional de Zumbi e da Consciência Negra</v>
      </c>
      <c r="Z245" s="133"/>
      <c r="AA245" s="1"/>
      <c r="AB245" s="3"/>
      <c r="AC245" s="131"/>
      <c r="AD245" s="131"/>
      <c r="AE245" s="131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24">
        <f t="shared" si="102"/>
        <v>44504</v>
      </c>
      <c r="B246" s="125">
        <f t="shared" ca="1" si="112"/>
        <v>1000.5295</v>
      </c>
      <c r="C246" s="7">
        <f t="shared" si="103"/>
        <v>1000</v>
      </c>
      <c r="D246" s="102">
        <f t="shared" si="104"/>
        <v>44498</v>
      </c>
      <c r="E246" s="100">
        <f ca="1">IF(D246&lt;$B$1,VLOOKUP(D246,[1]DI!$A$4:$B$15000,2,FALSE),0)</f>
        <v>7.6499999999999999E-2</v>
      </c>
      <c r="F246" s="14">
        <f t="shared" ca="1" si="113"/>
        <v>1.0002925600000001</v>
      </c>
      <c r="G246" s="14">
        <f ca="1">(TRUNC(PRODUCT($F$12:$F245),16))</f>
        <v>1.0319993040159401</v>
      </c>
      <c r="H246" s="14">
        <f t="shared" ca="1" si="114"/>
        <v>1.0314531502962301</v>
      </c>
      <c r="I246" s="14">
        <f t="shared" ca="1" si="115"/>
        <v>1.0005295000000001</v>
      </c>
      <c r="J246" s="13">
        <f t="shared" si="105"/>
        <v>0</v>
      </c>
      <c r="K246" s="29">
        <f t="shared" si="106"/>
        <v>44501</v>
      </c>
      <c r="L246" s="2">
        <f t="shared" si="107"/>
        <v>2</v>
      </c>
      <c r="M246" s="17">
        <f t="shared" si="108"/>
        <v>2</v>
      </c>
      <c r="N246" s="12">
        <f t="shared" si="97"/>
        <v>1</v>
      </c>
      <c r="O246" s="12">
        <f t="shared" ca="1" si="98"/>
        <v>1.0005295000000001</v>
      </c>
      <c r="P246" s="17">
        <f t="shared" si="109"/>
        <v>0</v>
      </c>
      <c r="Q246" s="14">
        <f t="shared" ca="1" si="99"/>
        <v>0.52949999999999997</v>
      </c>
      <c r="R246" s="20">
        <f t="shared" si="100"/>
        <v>0</v>
      </c>
      <c r="S246" s="14">
        <f t="shared" si="101"/>
        <v>0</v>
      </c>
      <c r="T246" s="4" t="str">
        <f t="shared" si="110"/>
        <v>J=</v>
      </c>
      <c r="U246" s="29">
        <f t="shared" si="111"/>
        <v>44742</v>
      </c>
      <c r="V246" s="3"/>
      <c r="W246" s="3"/>
      <c r="X246" s="150">
        <f>[2]Plan1!$A316</f>
        <v>46381</v>
      </c>
      <c r="Y246" s="142" t="str">
        <f>[2]Plan1!$C316</f>
        <v>Natal</v>
      </c>
      <c r="Z246" s="133"/>
      <c r="AA246" s="1"/>
      <c r="AB246" s="3"/>
      <c r="AC246" s="131"/>
      <c r="AD246" s="131"/>
      <c r="AE246" s="131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24">
        <f t="shared" si="102"/>
        <v>44505</v>
      </c>
      <c r="B247" s="125">
        <f t="shared" ca="1" si="112"/>
        <v>1000.82220999</v>
      </c>
      <c r="C247" s="7">
        <f t="shared" si="103"/>
        <v>1000</v>
      </c>
      <c r="D247" s="102">
        <f t="shared" si="104"/>
        <v>44501</v>
      </c>
      <c r="E247" s="100">
        <f ca="1">IF(D247&lt;$B$1,VLOOKUP(D247,[1]DI!$A$4:$B$15000,2,FALSE),0)</f>
        <v>7.6499999999999999E-2</v>
      </c>
      <c r="F247" s="14">
        <f t="shared" ca="1" si="113"/>
        <v>1.0002925600000001</v>
      </c>
      <c r="G247" s="14">
        <f ca="1">(TRUNC(PRODUCT($F$12:$F246),16))</f>
        <v>1.0323012257323201</v>
      </c>
      <c r="H247" s="14">
        <f t="shared" ca="1" si="114"/>
        <v>1.0314531502962301</v>
      </c>
      <c r="I247" s="14">
        <f t="shared" ca="1" si="115"/>
        <v>1.0008222099999999</v>
      </c>
      <c r="J247" s="13">
        <f t="shared" si="105"/>
        <v>0</v>
      </c>
      <c r="K247" s="29">
        <f t="shared" si="106"/>
        <v>44501</v>
      </c>
      <c r="L247" s="2">
        <f t="shared" si="107"/>
        <v>3</v>
      </c>
      <c r="M247" s="17">
        <f t="shared" si="108"/>
        <v>3</v>
      </c>
      <c r="N247" s="12">
        <f t="shared" si="97"/>
        <v>1</v>
      </c>
      <c r="O247" s="12">
        <f t="shared" ca="1" si="98"/>
        <v>1.0008222099999999</v>
      </c>
      <c r="P247" s="17">
        <f t="shared" si="109"/>
        <v>0</v>
      </c>
      <c r="Q247" s="14">
        <f t="shared" ca="1" si="99"/>
        <v>0.82220998999999995</v>
      </c>
      <c r="R247" s="20">
        <f t="shared" si="100"/>
        <v>0</v>
      </c>
      <c r="S247" s="14">
        <f t="shared" si="101"/>
        <v>0</v>
      </c>
      <c r="T247" s="4" t="str">
        <f t="shared" si="110"/>
        <v>J=</v>
      </c>
      <c r="U247" s="29">
        <f t="shared" si="111"/>
        <v>44742</v>
      </c>
      <c r="V247" s="3"/>
      <c r="W247" s="3"/>
      <c r="X247" s="150">
        <f>[2]Plan1!$A317</f>
        <v>46388</v>
      </c>
      <c r="Y247" s="142" t="str">
        <f>[2]Plan1!$C317</f>
        <v>Confraternização Universal</v>
      </c>
      <c r="Z247" s="133"/>
      <c r="AA247" s="1"/>
      <c r="AB247" s="3"/>
      <c r="AC247" s="131"/>
      <c r="AD247" s="131"/>
      <c r="AE247" s="131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24">
        <f t="shared" si="102"/>
        <v>44508</v>
      </c>
      <c r="B248" s="125">
        <f t="shared" ca="1" si="112"/>
        <v>1001.11500999</v>
      </c>
      <c r="C248" s="7">
        <f t="shared" si="103"/>
        <v>1000</v>
      </c>
      <c r="D248" s="102">
        <f t="shared" si="104"/>
        <v>44503</v>
      </c>
      <c r="E248" s="100">
        <f ca="1">IF(D248&lt;$B$1,VLOOKUP(D248,[1]DI!$A$4:$B$15000,2,FALSE),0)</f>
        <v>7.6499999999999999E-2</v>
      </c>
      <c r="F248" s="14">
        <f t="shared" ca="1" si="113"/>
        <v>1.0002925600000001</v>
      </c>
      <c r="G248" s="14">
        <f ca="1">(TRUNC(PRODUCT($F$12:$F247),16))</f>
        <v>1.0326032357789301</v>
      </c>
      <c r="H248" s="14">
        <f t="shared" ca="1" si="114"/>
        <v>1.0314531502962301</v>
      </c>
      <c r="I248" s="14">
        <f t="shared" ca="1" si="115"/>
        <v>1.0011150099999999</v>
      </c>
      <c r="J248" s="13">
        <f t="shared" si="105"/>
        <v>0</v>
      </c>
      <c r="K248" s="29">
        <f t="shared" si="106"/>
        <v>44501</v>
      </c>
      <c r="L248" s="2">
        <f t="shared" si="107"/>
        <v>4</v>
      </c>
      <c r="M248" s="17">
        <f t="shared" si="108"/>
        <v>4</v>
      </c>
      <c r="N248" s="12">
        <f t="shared" si="97"/>
        <v>1</v>
      </c>
      <c r="O248" s="12">
        <f t="shared" ca="1" si="98"/>
        <v>1.0011150099999999</v>
      </c>
      <c r="P248" s="17">
        <f t="shared" si="109"/>
        <v>0</v>
      </c>
      <c r="Q248" s="14">
        <f t="shared" ca="1" si="99"/>
        <v>1.1150099899999999</v>
      </c>
      <c r="R248" s="20">
        <f t="shared" si="100"/>
        <v>0</v>
      </c>
      <c r="S248" s="14">
        <f t="shared" si="101"/>
        <v>0</v>
      </c>
      <c r="T248" s="4" t="str">
        <f t="shared" si="110"/>
        <v>J=</v>
      </c>
      <c r="U248" s="29">
        <f t="shared" si="111"/>
        <v>44742</v>
      </c>
      <c r="V248" s="3"/>
      <c r="W248" s="3"/>
      <c r="X248" s="150">
        <f>[2]Plan1!$A318</f>
        <v>46426</v>
      </c>
      <c r="Y248" s="142" t="str">
        <f>[2]Plan1!$C318</f>
        <v>Carnaval</v>
      </c>
      <c r="Z248" s="133"/>
      <c r="AA248" s="1"/>
      <c r="AB248" s="3"/>
      <c r="AC248" s="131"/>
      <c r="AD248" s="131"/>
      <c r="AE248" s="131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24">
        <f t="shared" si="102"/>
        <v>44509</v>
      </c>
      <c r="B249" s="125">
        <f t="shared" ca="1" si="112"/>
        <v>1001.4079</v>
      </c>
      <c r="C249" s="7">
        <f t="shared" si="103"/>
        <v>1000</v>
      </c>
      <c r="D249" s="102">
        <f t="shared" si="104"/>
        <v>44504</v>
      </c>
      <c r="E249" s="100">
        <f ca="1">IF(D249&lt;$B$1,VLOOKUP(D249,[1]DI!$A$4:$B$15000,2,FALSE),0)</f>
        <v>7.6499999999999999E-2</v>
      </c>
      <c r="F249" s="14">
        <f t="shared" ca="1" si="113"/>
        <v>1.0002925600000001</v>
      </c>
      <c r="G249" s="14">
        <f ca="1">(TRUNC(PRODUCT($F$12:$F248),16))</f>
        <v>1.0329053341815899</v>
      </c>
      <c r="H249" s="14">
        <f t="shared" ca="1" si="114"/>
        <v>1.0314531502962301</v>
      </c>
      <c r="I249" s="14">
        <f t="shared" ca="1" si="115"/>
        <v>1.0014079</v>
      </c>
      <c r="J249" s="13">
        <f t="shared" si="105"/>
        <v>0</v>
      </c>
      <c r="K249" s="29">
        <f t="shared" si="106"/>
        <v>44501</v>
      </c>
      <c r="L249" s="2">
        <f t="shared" si="107"/>
        <v>5</v>
      </c>
      <c r="M249" s="17">
        <f t="shared" si="108"/>
        <v>5</v>
      </c>
      <c r="N249" s="12">
        <f t="shared" si="97"/>
        <v>1</v>
      </c>
      <c r="O249" s="12">
        <f t="shared" ca="1" si="98"/>
        <v>1.0014079</v>
      </c>
      <c r="P249" s="17">
        <f t="shared" si="109"/>
        <v>0</v>
      </c>
      <c r="Q249" s="14">
        <f t="shared" ca="1" si="99"/>
        <v>1.4078999999999999</v>
      </c>
      <c r="R249" s="20">
        <f t="shared" si="100"/>
        <v>0</v>
      </c>
      <c r="S249" s="14">
        <f t="shared" si="101"/>
        <v>0</v>
      </c>
      <c r="T249" s="4" t="str">
        <f t="shared" si="110"/>
        <v>J=</v>
      </c>
      <c r="U249" s="29">
        <f t="shared" si="111"/>
        <v>44742</v>
      </c>
      <c r="V249" s="3"/>
      <c r="W249" s="3"/>
      <c r="X249" s="150">
        <f>[2]Plan1!$A319</f>
        <v>46427</v>
      </c>
      <c r="Y249" s="142" t="str">
        <f>[2]Plan1!$C319</f>
        <v>Carnaval</v>
      </c>
      <c r="Z249" s="133"/>
      <c r="AA249" s="1"/>
      <c r="AB249" s="3"/>
      <c r="AC249" s="131"/>
      <c r="AD249" s="131"/>
      <c r="AE249" s="131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24">
        <f t="shared" si="102"/>
        <v>44510</v>
      </c>
      <c r="B250" s="125">
        <f t="shared" ca="1" si="112"/>
        <v>1001.70087</v>
      </c>
      <c r="C250" s="7">
        <f t="shared" si="103"/>
        <v>1000</v>
      </c>
      <c r="D250" s="102">
        <f t="shared" si="104"/>
        <v>44505</v>
      </c>
      <c r="E250" s="100">
        <f ca="1">IF(D250&lt;$B$1,VLOOKUP(D250,[1]DI!$A$4:$B$15000,2,FALSE),0)</f>
        <v>7.6499999999999999E-2</v>
      </c>
      <c r="F250" s="14">
        <f t="shared" ca="1" si="113"/>
        <v>1.0002925600000001</v>
      </c>
      <c r="G250" s="14">
        <f ca="1">(TRUNC(PRODUCT($F$12:$F249),16))</f>
        <v>1.03320752096615</v>
      </c>
      <c r="H250" s="14">
        <f t="shared" ca="1" si="114"/>
        <v>1.0314531502962301</v>
      </c>
      <c r="I250" s="14">
        <f t="shared" ca="1" si="115"/>
        <v>1.0017008700000001</v>
      </c>
      <c r="J250" s="13">
        <f t="shared" si="105"/>
        <v>0</v>
      </c>
      <c r="K250" s="29">
        <f t="shared" si="106"/>
        <v>44501</v>
      </c>
      <c r="L250" s="2">
        <f t="shared" si="107"/>
        <v>6</v>
      </c>
      <c r="M250" s="17">
        <f t="shared" si="108"/>
        <v>6</v>
      </c>
      <c r="N250" s="12">
        <f t="shared" si="97"/>
        <v>1</v>
      </c>
      <c r="O250" s="12">
        <f t="shared" ca="1" si="98"/>
        <v>1.0017008700000001</v>
      </c>
      <c r="P250" s="17">
        <f t="shared" si="109"/>
        <v>0</v>
      </c>
      <c r="Q250" s="14">
        <f t="shared" ca="1" si="99"/>
        <v>1.7008700000000001</v>
      </c>
      <c r="R250" s="20">
        <f t="shared" si="100"/>
        <v>0</v>
      </c>
      <c r="S250" s="14">
        <f t="shared" si="101"/>
        <v>0</v>
      </c>
      <c r="T250" s="4" t="str">
        <f t="shared" si="110"/>
        <v>J=</v>
      </c>
      <c r="U250" s="29">
        <f t="shared" si="111"/>
        <v>44742</v>
      </c>
      <c r="V250" s="3"/>
      <c r="W250" s="3"/>
      <c r="X250" s="150">
        <f>[2]Plan1!$A320</f>
        <v>46472</v>
      </c>
      <c r="Y250" s="142" t="str">
        <f>[2]Plan1!$C320</f>
        <v>Paixão de Cristo</v>
      </c>
      <c r="Z250" s="133"/>
      <c r="AA250" s="1"/>
      <c r="AB250" s="3"/>
      <c r="AC250" s="131"/>
      <c r="AD250" s="131"/>
      <c r="AE250" s="131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24">
        <f t="shared" si="102"/>
        <v>44511</v>
      </c>
      <c r="B251" s="125">
        <f t="shared" ca="1" si="112"/>
        <v>1001.99393</v>
      </c>
      <c r="C251" s="7">
        <f t="shared" si="103"/>
        <v>1000</v>
      </c>
      <c r="D251" s="102">
        <f t="shared" si="104"/>
        <v>44508</v>
      </c>
      <c r="E251" s="100">
        <f ca="1">IF(D251&lt;$B$1,VLOOKUP(D251,[1]DI!$A$4:$B$15000,2,FALSE),0)</f>
        <v>7.6499999999999999E-2</v>
      </c>
      <c r="F251" s="14">
        <f t="shared" ca="1" si="113"/>
        <v>1.0002925600000001</v>
      </c>
      <c r="G251" s="14">
        <f ca="1">(TRUNC(PRODUCT($F$12:$F250),16))</f>
        <v>1.03350979615849</v>
      </c>
      <c r="H251" s="14">
        <f t="shared" ca="1" si="114"/>
        <v>1.0314531502962301</v>
      </c>
      <c r="I251" s="14">
        <f t="shared" ca="1" si="115"/>
        <v>1.00199393</v>
      </c>
      <c r="J251" s="13">
        <f t="shared" si="105"/>
        <v>0</v>
      </c>
      <c r="K251" s="29">
        <f t="shared" si="106"/>
        <v>44501</v>
      </c>
      <c r="L251" s="2">
        <f t="shared" si="107"/>
        <v>7</v>
      </c>
      <c r="M251" s="17">
        <f t="shared" si="108"/>
        <v>7</v>
      </c>
      <c r="N251" s="12">
        <f t="shared" si="97"/>
        <v>1</v>
      </c>
      <c r="O251" s="12">
        <f t="shared" ca="1" si="98"/>
        <v>1.00199393</v>
      </c>
      <c r="P251" s="17">
        <f t="shared" si="109"/>
        <v>0</v>
      </c>
      <c r="Q251" s="14">
        <f t="shared" ca="1" si="99"/>
        <v>1.99393</v>
      </c>
      <c r="R251" s="20">
        <f t="shared" si="100"/>
        <v>0</v>
      </c>
      <c r="S251" s="14">
        <f t="shared" si="101"/>
        <v>0</v>
      </c>
      <c r="T251" s="4" t="str">
        <f t="shared" si="110"/>
        <v>J=</v>
      </c>
      <c r="U251" s="29">
        <f t="shared" si="111"/>
        <v>44742</v>
      </c>
      <c r="V251" s="3"/>
      <c r="W251" s="3"/>
      <c r="X251" s="150">
        <f>[2]Plan1!$A321</f>
        <v>46498</v>
      </c>
      <c r="Y251" s="142" t="str">
        <f>[2]Plan1!$C321</f>
        <v>Tiradentes</v>
      </c>
      <c r="Z251" s="133"/>
      <c r="AA251" s="1"/>
      <c r="AB251" s="3"/>
      <c r="AC251" s="131"/>
      <c r="AD251" s="131"/>
      <c r="AE251" s="131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24">
        <f t="shared" si="102"/>
        <v>44512</v>
      </c>
      <c r="B252" s="125">
        <f t="shared" ca="1" si="112"/>
        <v>1002.28706999</v>
      </c>
      <c r="C252" s="7">
        <f t="shared" si="103"/>
        <v>1000</v>
      </c>
      <c r="D252" s="102">
        <f t="shared" si="104"/>
        <v>44509</v>
      </c>
      <c r="E252" s="100">
        <f ca="1">IF(D252&lt;$B$1,VLOOKUP(D252,[1]DI!$A$4:$B$15000,2,FALSE),0)</f>
        <v>7.6499999999999999E-2</v>
      </c>
      <c r="F252" s="14">
        <f t="shared" ca="1" si="113"/>
        <v>1.0002925600000001</v>
      </c>
      <c r="G252" s="14">
        <f ca="1">(TRUNC(PRODUCT($F$12:$F251),16))</f>
        <v>1.0338121597844501</v>
      </c>
      <c r="H252" s="14">
        <f t="shared" ca="1" si="114"/>
        <v>1.0314531502962301</v>
      </c>
      <c r="I252" s="14">
        <f t="shared" ca="1" si="115"/>
        <v>1.0022870699999999</v>
      </c>
      <c r="J252" s="13">
        <f t="shared" si="105"/>
        <v>0</v>
      </c>
      <c r="K252" s="29">
        <f t="shared" si="106"/>
        <v>44501</v>
      </c>
      <c r="L252" s="2">
        <f t="shared" si="107"/>
        <v>8</v>
      </c>
      <c r="M252" s="17">
        <f t="shared" si="108"/>
        <v>8</v>
      </c>
      <c r="N252" s="12">
        <f t="shared" si="97"/>
        <v>1</v>
      </c>
      <c r="O252" s="12">
        <f t="shared" ca="1" si="98"/>
        <v>1.0022870699999999</v>
      </c>
      <c r="P252" s="17">
        <f t="shared" si="109"/>
        <v>0</v>
      </c>
      <c r="Q252" s="14">
        <f t="shared" ca="1" si="99"/>
        <v>2.28706999</v>
      </c>
      <c r="R252" s="20">
        <f t="shared" si="100"/>
        <v>0</v>
      </c>
      <c r="S252" s="14">
        <f t="shared" si="101"/>
        <v>0</v>
      </c>
      <c r="T252" s="4" t="str">
        <f t="shared" si="110"/>
        <v>J=</v>
      </c>
      <c r="U252" s="29">
        <f t="shared" si="111"/>
        <v>44742</v>
      </c>
      <c r="V252" s="3"/>
      <c r="W252" s="3"/>
      <c r="X252" s="150">
        <f>[2]Plan1!$A322</f>
        <v>46508</v>
      </c>
      <c r="Y252" s="142" t="str">
        <f>[2]Plan1!$C322</f>
        <v>Dia do Trabalho</v>
      </c>
      <c r="Z252" s="133"/>
      <c r="AA252" s="1"/>
      <c r="AB252" s="3"/>
      <c r="AC252" s="131"/>
      <c r="AD252" s="131"/>
      <c r="AE252" s="131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24">
        <f t="shared" si="102"/>
        <v>44516</v>
      </c>
      <c r="B253" s="125">
        <f t="shared" ca="1" si="112"/>
        <v>1002.58029999</v>
      </c>
      <c r="C253" s="7">
        <f t="shared" si="103"/>
        <v>1000</v>
      </c>
      <c r="D253" s="102">
        <f t="shared" si="104"/>
        <v>44510</v>
      </c>
      <c r="E253" s="100">
        <f ca="1">IF(D253&lt;$B$1,VLOOKUP(D253,[1]DI!$A$4:$B$15000,2,FALSE),0)</f>
        <v>7.6499999999999999E-2</v>
      </c>
      <c r="F253" s="14">
        <f t="shared" ca="1" si="113"/>
        <v>1.0002925600000001</v>
      </c>
      <c r="G253" s="14">
        <f ca="1">(TRUNC(PRODUCT($F$12:$F252),16))</f>
        <v>1.03411461186992</v>
      </c>
      <c r="H253" s="14">
        <f t="shared" ca="1" si="114"/>
        <v>1.0314531502962301</v>
      </c>
      <c r="I253" s="14">
        <f t="shared" ca="1" si="115"/>
        <v>1.0025803</v>
      </c>
      <c r="J253" s="13">
        <f t="shared" si="105"/>
        <v>0</v>
      </c>
      <c r="K253" s="29">
        <f t="shared" si="106"/>
        <v>44501</v>
      </c>
      <c r="L253" s="2">
        <f t="shared" si="107"/>
        <v>9</v>
      </c>
      <c r="M253" s="17">
        <f t="shared" si="108"/>
        <v>9</v>
      </c>
      <c r="N253" s="12">
        <f t="shared" si="97"/>
        <v>1</v>
      </c>
      <c r="O253" s="12">
        <f t="shared" ca="1" si="98"/>
        <v>1.0025803</v>
      </c>
      <c r="P253" s="17">
        <f t="shared" si="109"/>
        <v>0</v>
      </c>
      <c r="Q253" s="14">
        <f t="shared" ca="1" si="99"/>
        <v>2.5802999899999999</v>
      </c>
      <c r="R253" s="20">
        <f t="shared" si="100"/>
        <v>0</v>
      </c>
      <c r="S253" s="14">
        <f t="shared" si="101"/>
        <v>0</v>
      </c>
      <c r="T253" s="4" t="str">
        <f t="shared" si="110"/>
        <v>J=</v>
      </c>
      <c r="U253" s="29">
        <f t="shared" si="111"/>
        <v>44742</v>
      </c>
      <c r="V253" s="3"/>
      <c r="W253" s="3"/>
      <c r="X253" s="150">
        <f>[2]Plan1!$A323</f>
        <v>46534</v>
      </c>
      <c r="Y253" s="142" t="str">
        <f>[2]Plan1!$C323</f>
        <v>Corpus Christi</v>
      </c>
      <c r="Z253" s="133"/>
      <c r="AA253" s="1"/>
      <c r="AB253" s="3"/>
      <c r="AC253" s="131"/>
      <c r="AD253" s="131"/>
      <c r="AE253" s="131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24">
        <f t="shared" si="102"/>
        <v>44517</v>
      </c>
      <c r="B254" s="125">
        <f t="shared" ca="1" si="112"/>
        <v>1002.87361999</v>
      </c>
      <c r="C254" s="7">
        <f t="shared" si="103"/>
        <v>1000</v>
      </c>
      <c r="D254" s="102">
        <f t="shared" si="104"/>
        <v>44511</v>
      </c>
      <c r="E254" s="100">
        <f ca="1">IF(D254&lt;$B$1,VLOOKUP(D254,[1]DI!$A$4:$B$15000,2,FALSE),0)</f>
        <v>7.6499999999999999E-2</v>
      </c>
      <c r="F254" s="14">
        <f t="shared" ca="1" si="113"/>
        <v>1.0002925600000001</v>
      </c>
      <c r="G254" s="14">
        <f ca="1">(TRUNC(PRODUCT($F$12:$F253),16))</f>
        <v>1.0344171524407699</v>
      </c>
      <c r="H254" s="14">
        <f t="shared" ca="1" si="114"/>
        <v>1.0314531502962301</v>
      </c>
      <c r="I254" s="14">
        <f t="shared" ca="1" si="115"/>
        <v>1.0028736199999999</v>
      </c>
      <c r="J254" s="13">
        <f t="shared" si="105"/>
        <v>0</v>
      </c>
      <c r="K254" s="29">
        <f t="shared" si="106"/>
        <v>44501</v>
      </c>
      <c r="L254" s="2">
        <f t="shared" si="107"/>
        <v>10</v>
      </c>
      <c r="M254" s="17">
        <f t="shared" si="108"/>
        <v>10</v>
      </c>
      <c r="N254" s="12">
        <f t="shared" si="97"/>
        <v>1</v>
      </c>
      <c r="O254" s="12">
        <f t="shared" ca="1" si="98"/>
        <v>1.0028736199999999</v>
      </c>
      <c r="P254" s="17">
        <f t="shared" si="109"/>
        <v>0</v>
      </c>
      <c r="Q254" s="14">
        <f t="shared" ca="1" si="99"/>
        <v>2.8736199899999999</v>
      </c>
      <c r="R254" s="20">
        <f t="shared" si="100"/>
        <v>0</v>
      </c>
      <c r="S254" s="14">
        <f t="shared" si="101"/>
        <v>0</v>
      </c>
      <c r="T254" s="4" t="str">
        <f t="shared" si="110"/>
        <v>J=</v>
      </c>
      <c r="U254" s="29">
        <f t="shared" si="111"/>
        <v>44742</v>
      </c>
      <c r="V254" s="3"/>
      <c r="W254" s="3"/>
      <c r="X254" s="150">
        <f>[2]Plan1!$A324</f>
        <v>46637</v>
      </c>
      <c r="Y254" s="142" t="str">
        <f>[2]Plan1!$C324</f>
        <v>Independência do Brasil</v>
      </c>
      <c r="Z254" s="133"/>
      <c r="AA254" s="1"/>
      <c r="AB254" s="3"/>
      <c r="AC254" s="131"/>
      <c r="AD254" s="131"/>
      <c r="AE254" s="131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24">
        <f t="shared" si="102"/>
        <v>44518</v>
      </c>
      <c r="B255" s="125">
        <f t="shared" ca="1" si="112"/>
        <v>1003.16702</v>
      </c>
      <c r="C255" s="7">
        <f t="shared" si="103"/>
        <v>1000</v>
      </c>
      <c r="D255" s="102">
        <f t="shared" si="104"/>
        <v>44512</v>
      </c>
      <c r="E255" s="100">
        <f ca="1">IF(D255&lt;$B$1,VLOOKUP(D255,[1]DI!$A$4:$B$15000,2,FALSE),0)</f>
        <v>7.6499999999999999E-2</v>
      </c>
      <c r="F255" s="14">
        <f t="shared" ca="1" si="113"/>
        <v>1.0002925600000001</v>
      </c>
      <c r="G255" s="14">
        <f ca="1">(TRUNC(PRODUCT($F$12:$F254),16))</f>
        <v>1.0347197815228899</v>
      </c>
      <c r="H255" s="14">
        <f t="shared" ca="1" si="114"/>
        <v>1.0314531502962301</v>
      </c>
      <c r="I255" s="14">
        <f t="shared" ca="1" si="115"/>
        <v>1.00316702</v>
      </c>
      <c r="J255" s="13">
        <f t="shared" si="105"/>
        <v>0</v>
      </c>
      <c r="K255" s="29">
        <f t="shared" si="106"/>
        <v>44501</v>
      </c>
      <c r="L255" s="2">
        <f t="shared" si="107"/>
        <v>11</v>
      </c>
      <c r="M255" s="17">
        <f t="shared" si="108"/>
        <v>11</v>
      </c>
      <c r="N255" s="12">
        <f t="shared" si="97"/>
        <v>1</v>
      </c>
      <c r="O255" s="12">
        <f t="shared" ca="1" si="98"/>
        <v>1.00316702</v>
      </c>
      <c r="P255" s="17">
        <f t="shared" si="109"/>
        <v>0</v>
      </c>
      <c r="Q255" s="14">
        <f t="shared" ca="1" si="99"/>
        <v>3.1670199999999999</v>
      </c>
      <c r="R255" s="20">
        <f t="shared" si="100"/>
        <v>0</v>
      </c>
      <c r="S255" s="14">
        <f t="shared" si="101"/>
        <v>0</v>
      </c>
      <c r="T255" s="4" t="str">
        <f t="shared" si="110"/>
        <v>J=</v>
      </c>
      <c r="U255" s="29">
        <f t="shared" si="111"/>
        <v>44742</v>
      </c>
      <c r="V255" s="3"/>
      <c r="W255" s="3"/>
      <c r="X255" s="150">
        <f>[2]Plan1!$A325</f>
        <v>46672</v>
      </c>
      <c r="Y255" s="142" t="str">
        <f>[2]Plan1!$C325</f>
        <v>Nossa Sr.a Aparecida - Padroeira do Brasil</v>
      </c>
      <c r="Z255" s="133"/>
      <c r="AA255" s="1"/>
      <c r="AB255" s="3"/>
      <c r="AC255" s="131"/>
      <c r="AD255" s="131"/>
      <c r="AE255" s="131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24">
        <f t="shared" si="102"/>
        <v>44519</v>
      </c>
      <c r="B256" s="125">
        <f t="shared" ca="1" si="112"/>
        <v>1003.46051</v>
      </c>
      <c r="C256" s="7">
        <f t="shared" si="103"/>
        <v>1000</v>
      </c>
      <c r="D256" s="102">
        <f t="shared" si="104"/>
        <v>44516</v>
      </c>
      <c r="E256" s="100">
        <f ca="1">IF(D256&lt;$B$1,VLOOKUP(D256,[1]DI!$A$4:$B$15000,2,FALSE),0)</f>
        <v>7.6499999999999999E-2</v>
      </c>
      <c r="F256" s="14">
        <f t="shared" ca="1" si="113"/>
        <v>1.0002925600000001</v>
      </c>
      <c r="G256" s="14">
        <f ca="1">(TRUNC(PRODUCT($F$12:$F255),16))</f>
        <v>1.0350224991421699</v>
      </c>
      <c r="H256" s="14">
        <f t="shared" ca="1" si="114"/>
        <v>1.0314531502962301</v>
      </c>
      <c r="I256" s="14">
        <f t="shared" ca="1" si="115"/>
        <v>1.00346051</v>
      </c>
      <c r="J256" s="13">
        <f t="shared" si="105"/>
        <v>0</v>
      </c>
      <c r="K256" s="29">
        <f t="shared" si="106"/>
        <v>44501</v>
      </c>
      <c r="L256" s="2">
        <f t="shared" si="107"/>
        <v>12</v>
      </c>
      <c r="M256" s="17">
        <f t="shared" si="108"/>
        <v>12</v>
      </c>
      <c r="N256" s="12">
        <f t="shared" si="97"/>
        <v>1</v>
      </c>
      <c r="O256" s="12">
        <f t="shared" ca="1" si="98"/>
        <v>1.00346051</v>
      </c>
      <c r="P256" s="17">
        <f t="shared" si="109"/>
        <v>0</v>
      </c>
      <c r="Q256" s="14">
        <f t="shared" ca="1" si="99"/>
        <v>3.4605100000000002</v>
      </c>
      <c r="R256" s="20">
        <f t="shared" si="100"/>
        <v>0</v>
      </c>
      <c r="S256" s="14">
        <f t="shared" si="101"/>
        <v>0</v>
      </c>
      <c r="T256" s="4" t="str">
        <f t="shared" si="110"/>
        <v>J=</v>
      </c>
      <c r="U256" s="29">
        <f t="shared" si="111"/>
        <v>44742</v>
      </c>
      <c r="V256" s="3"/>
      <c r="W256" s="3"/>
      <c r="X256" s="150">
        <f>[2]Plan1!$A326</f>
        <v>46693</v>
      </c>
      <c r="Y256" s="142" t="str">
        <f>[2]Plan1!$C326</f>
        <v>Finados</v>
      </c>
      <c r="Z256" s="133"/>
      <c r="AA256" s="1"/>
      <c r="AB256" s="3"/>
      <c r="AC256" s="131"/>
      <c r="AD256" s="131"/>
      <c r="AE256" s="131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24">
        <f t="shared" si="102"/>
        <v>44522</v>
      </c>
      <c r="B257" s="125">
        <f t="shared" ca="1" si="112"/>
        <v>1003.75407999</v>
      </c>
      <c r="C257" s="7">
        <f t="shared" si="103"/>
        <v>1000</v>
      </c>
      <c r="D257" s="102">
        <f t="shared" si="104"/>
        <v>44517</v>
      </c>
      <c r="E257" s="100">
        <f ca="1">IF(D257&lt;$B$1,VLOOKUP(D257,[1]DI!$A$4:$B$15000,2,FALSE),0)</f>
        <v>7.6499999999999999E-2</v>
      </c>
      <c r="F257" s="14">
        <f t="shared" ca="1" si="113"/>
        <v>1.0002925600000001</v>
      </c>
      <c r="G257" s="14">
        <f ca="1">(TRUNC(PRODUCT($F$12:$F256),16))</f>
        <v>1.0353253053245199</v>
      </c>
      <c r="H257" s="14">
        <f t="shared" ca="1" si="114"/>
        <v>1.0314531502962301</v>
      </c>
      <c r="I257" s="14">
        <f t="shared" ca="1" si="115"/>
        <v>1.00375408</v>
      </c>
      <c r="J257" s="13">
        <f t="shared" si="105"/>
        <v>0</v>
      </c>
      <c r="K257" s="29">
        <f t="shared" si="106"/>
        <v>44501</v>
      </c>
      <c r="L257" s="2">
        <f t="shared" si="107"/>
        <v>13</v>
      </c>
      <c r="M257" s="17">
        <f t="shared" si="108"/>
        <v>13</v>
      </c>
      <c r="N257" s="12">
        <f t="shared" si="97"/>
        <v>1</v>
      </c>
      <c r="O257" s="12">
        <f t="shared" ca="1" si="98"/>
        <v>1.00375408</v>
      </c>
      <c r="P257" s="17">
        <f t="shared" si="109"/>
        <v>0</v>
      </c>
      <c r="Q257" s="14">
        <f t="shared" ca="1" si="99"/>
        <v>3.7540799900000001</v>
      </c>
      <c r="R257" s="20">
        <f t="shared" si="100"/>
        <v>0</v>
      </c>
      <c r="S257" s="14">
        <f t="shared" si="101"/>
        <v>0</v>
      </c>
      <c r="T257" s="4" t="str">
        <f t="shared" si="110"/>
        <v>J=</v>
      </c>
      <c r="U257" s="29">
        <f t="shared" si="111"/>
        <v>44742</v>
      </c>
      <c r="V257" s="3"/>
      <c r="W257" s="3"/>
      <c r="X257" s="150">
        <f>[2]Plan1!$A327</f>
        <v>46706</v>
      </c>
      <c r="Y257" s="142" t="str">
        <f>[2]Plan1!$C327</f>
        <v>Proclamação da República</v>
      </c>
      <c r="Z257" s="133"/>
      <c r="AA257" s="1"/>
      <c r="AB257" s="3"/>
      <c r="AC257" s="131"/>
      <c r="AD257" s="131"/>
      <c r="AE257" s="131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24">
        <f t="shared" si="102"/>
        <v>44523</v>
      </c>
      <c r="B258" s="125">
        <f t="shared" ca="1" si="112"/>
        <v>1004.04774</v>
      </c>
      <c r="C258" s="7">
        <f t="shared" si="103"/>
        <v>1000</v>
      </c>
      <c r="D258" s="102">
        <f t="shared" si="104"/>
        <v>44518</v>
      </c>
      <c r="E258" s="100">
        <f ca="1">IF(D258&lt;$B$1,VLOOKUP(D258,[1]DI!$A$4:$B$15000,2,FALSE),0)</f>
        <v>7.6499999999999999E-2</v>
      </c>
      <c r="F258" s="14">
        <f t="shared" ca="1" si="113"/>
        <v>1.0002925600000001</v>
      </c>
      <c r="G258" s="14">
        <f ca="1">(TRUNC(PRODUCT($F$12:$F257),16))</f>
        <v>1.0356282000958399</v>
      </c>
      <c r="H258" s="14">
        <f t="shared" ca="1" si="114"/>
        <v>1.0314531502962301</v>
      </c>
      <c r="I258" s="14">
        <f t="shared" ca="1" si="115"/>
        <v>1.0040477400000001</v>
      </c>
      <c r="J258" s="13">
        <f t="shared" si="105"/>
        <v>0</v>
      </c>
      <c r="K258" s="29">
        <f t="shared" si="106"/>
        <v>44501</v>
      </c>
      <c r="L258" s="2">
        <f t="shared" si="107"/>
        <v>14</v>
      </c>
      <c r="M258" s="17">
        <f t="shared" si="108"/>
        <v>14</v>
      </c>
      <c r="N258" s="12">
        <f t="shared" si="97"/>
        <v>1</v>
      </c>
      <c r="O258" s="12">
        <f t="shared" ca="1" si="98"/>
        <v>1.0040477400000001</v>
      </c>
      <c r="P258" s="17">
        <f t="shared" si="109"/>
        <v>0</v>
      </c>
      <c r="Q258" s="14">
        <f t="shared" ca="1" si="99"/>
        <v>4.0477400000000001</v>
      </c>
      <c r="R258" s="20">
        <f t="shared" si="100"/>
        <v>0</v>
      </c>
      <c r="S258" s="14">
        <f t="shared" si="101"/>
        <v>0</v>
      </c>
      <c r="T258" s="4" t="str">
        <f t="shared" si="110"/>
        <v>J=</v>
      </c>
      <c r="U258" s="29">
        <f t="shared" si="111"/>
        <v>44742</v>
      </c>
      <c r="V258" s="3"/>
      <c r="W258" s="3"/>
      <c r="X258" s="150">
        <f>[2]Plan1!$A328</f>
        <v>46711</v>
      </c>
      <c r="Y258" s="142" t="str">
        <f>[2]Plan1!$C328</f>
        <v>Dia Nacional de Zumbi e da Consciência Negra</v>
      </c>
      <c r="Z258" s="133"/>
      <c r="AA258" s="1"/>
      <c r="AB258" s="3"/>
      <c r="AC258" s="131"/>
      <c r="AD258" s="131"/>
      <c r="AE258" s="131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24">
        <f t="shared" si="102"/>
        <v>44524</v>
      </c>
      <c r="B259" s="125">
        <f t="shared" ca="1" si="112"/>
        <v>1004.34147999</v>
      </c>
      <c r="C259" s="7">
        <f t="shared" si="103"/>
        <v>1000</v>
      </c>
      <c r="D259" s="102">
        <f t="shared" si="104"/>
        <v>44519</v>
      </c>
      <c r="E259" s="100">
        <f ca="1">IF(D259&lt;$B$1,VLOOKUP(D259,[1]DI!$A$4:$B$15000,2,FALSE),0)</f>
        <v>7.6499999999999999E-2</v>
      </c>
      <c r="F259" s="14">
        <f t="shared" ca="1" si="113"/>
        <v>1.0002925600000001</v>
      </c>
      <c r="G259" s="14">
        <f ca="1">(TRUNC(PRODUCT($F$12:$F258),16))</f>
        <v>1.0359311834820599</v>
      </c>
      <c r="H259" s="14">
        <f t="shared" ca="1" si="114"/>
        <v>1.0314531502962301</v>
      </c>
      <c r="I259" s="14">
        <f t="shared" ca="1" si="115"/>
        <v>1.0043414799999999</v>
      </c>
      <c r="J259" s="13">
        <f t="shared" si="105"/>
        <v>0</v>
      </c>
      <c r="K259" s="29">
        <f t="shared" si="106"/>
        <v>44501</v>
      </c>
      <c r="L259" s="2">
        <f t="shared" si="107"/>
        <v>15</v>
      </c>
      <c r="M259" s="17">
        <f t="shared" si="108"/>
        <v>15</v>
      </c>
      <c r="N259" s="12">
        <f t="shared" si="97"/>
        <v>1</v>
      </c>
      <c r="O259" s="12">
        <f t="shared" ca="1" si="98"/>
        <v>1.0043414799999999</v>
      </c>
      <c r="P259" s="17">
        <f t="shared" si="109"/>
        <v>0</v>
      </c>
      <c r="Q259" s="14">
        <f t="shared" ca="1" si="99"/>
        <v>4.3414799899999998</v>
      </c>
      <c r="R259" s="20">
        <f t="shared" si="100"/>
        <v>0</v>
      </c>
      <c r="S259" s="14">
        <f t="shared" si="101"/>
        <v>0</v>
      </c>
      <c r="T259" s="4" t="str">
        <f t="shared" si="110"/>
        <v>J=</v>
      </c>
      <c r="U259" s="29">
        <f t="shared" si="111"/>
        <v>44742</v>
      </c>
      <c r="V259" s="3"/>
      <c r="W259" s="3"/>
      <c r="X259" s="150">
        <f>[2]Plan1!$A329</f>
        <v>46746</v>
      </c>
      <c r="Y259" s="142" t="str">
        <f>[2]Plan1!$C329</f>
        <v>Natal</v>
      </c>
      <c r="Z259" s="133"/>
      <c r="AA259" s="1"/>
      <c r="AB259" s="3"/>
      <c r="AC259" s="131"/>
      <c r="AD259" s="131"/>
      <c r="AE259" s="131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24">
        <f t="shared" si="102"/>
        <v>44525</v>
      </c>
      <c r="B260" s="125">
        <f t="shared" ca="1" si="112"/>
        <v>1004.63531</v>
      </c>
      <c r="C260" s="7">
        <f t="shared" si="103"/>
        <v>1000</v>
      </c>
      <c r="D260" s="102">
        <f t="shared" si="104"/>
        <v>44522</v>
      </c>
      <c r="E260" s="100">
        <f ca="1">IF(D260&lt;$B$1,VLOOKUP(D260,[1]DI!$A$4:$B$15000,2,FALSE),0)</f>
        <v>7.6499999999999999E-2</v>
      </c>
      <c r="F260" s="14">
        <f t="shared" ca="1" si="113"/>
        <v>1.0002925600000001</v>
      </c>
      <c r="G260" s="14">
        <f ca="1">(TRUNC(PRODUCT($F$12:$F259),16))</f>
        <v>1.0362342555091</v>
      </c>
      <c r="H260" s="14">
        <f t="shared" ca="1" si="114"/>
        <v>1.0314531502962301</v>
      </c>
      <c r="I260" s="14">
        <f t="shared" ca="1" si="115"/>
        <v>1.0046353100000001</v>
      </c>
      <c r="J260" s="13">
        <f t="shared" si="105"/>
        <v>0</v>
      </c>
      <c r="K260" s="29">
        <f t="shared" si="106"/>
        <v>44501</v>
      </c>
      <c r="L260" s="2">
        <f t="shared" si="107"/>
        <v>16</v>
      </c>
      <c r="M260" s="17">
        <f t="shared" si="108"/>
        <v>16</v>
      </c>
      <c r="N260" s="12">
        <f t="shared" si="97"/>
        <v>1</v>
      </c>
      <c r="O260" s="12">
        <f t="shared" ca="1" si="98"/>
        <v>1.0046353100000001</v>
      </c>
      <c r="P260" s="17">
        <f t="shared" si="109"/>
        <v>0</v>
      </c>
      <c r="Q260" s="14">
        <f t="shared" ca="1" si="99"/>
        <v>4.6353099999999996</v>
      </c>
      <c r="R260" s="20">
        <f t="shared" si="100"/>
        <v>0</v>
      </c>
      <c r="S260" s="14">
        <f t="shared" si="101"/>
        <v>0</v>
      </c>
      <c r="T260" s="4" t="str">
        <f t="shared" si="110"/>
        <v>J=</v>
      </c>
      <c r="U260" s="29">
        <f t="shared" si="111"/>
        <v>44742</v>
      </c>
      <c r="V260" s="3"/>
      <c r="W260" s="3"/>
      <c r="X260" s="150">
        <f>[2]Plan1!$A330</f>
        <v>46753</v>
      </c>
      <c r="Y260" s="142" t="str">
        <f>[2]Plan1!$C330</f>
        <v>Confraternização Universal</v>
      </c>
      <c r="Z260" s="133"/>
      <c r="AA260" s="1"/>
      <c r="AB260" s="3"/>
      <c r="AC260" s="131"/>
      <c r="AD260" s="131"/>
      <c r="AE260" s="131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24">
        <f t="shared" si="102"/>
        <v>44526</v>
      </c>
      <c r="B261" s="125">
        <f t="shared" ca="1" si="112"/>
        <v>1004.92922999</v>
      </c>
      <c r="C261" s="7">
        <f t="shared" si="103"/>
        <v>1000</v>
      </c>
      <c r="D261" s="102">
        <f t="shared" si="104"/>
        <v>44523</v>
      </c>
      <c r="E261" s="100">
        <f ca="1">IF(D261&lt;$B$1,VLOOKUP(D261,[1]DI!$A$4:$B$15000,2,FALSE),0)</f>
        <v>7.6499999999999999E-2</v>
      </c>
      <c r="F261" s="14">
        <f t="shared" ca="1" si="113"/>
        <v>1.0002925600000001</v>
      </c>
      <c r="G261" s="14">
        <f ca="1">(TRUNC(PRODUCT($F$12:$F260),16))</f>
        <v>1.03653741620289</v>
      </c>
      <c r="H261" s="14">
        <f t="shared" ca="1" si="114"/>
        <v>1.0314531502962301</v>
      </c>
      <c r="I261" s="14">
        <f t="shared" ca="1" si="115"/>
        <v>1.0049292299999999</v>
      </c>
      <c r="J261" s="13">
        <f t="shared" si="105"/>
        <v>0</v>
      </c>
      <c r="K261" s="29">
        <f t="shared" si="106"/>
        <v>44501</v>
      </c>
      <c r="L261" s="2">
        <f t="shared" si="107"/>
        <v>17</v>
      </c>
      <c r="M261" s="17">
        <f t="shared" si="108"/>
        <v>17</v>
      </c>
      <c r="N261" s="12">
        <f t="shared" si="97"/>
        <v>1</v>
      </c>
      <c r="O261" s="12">
        <f t="shared" ca="1" si="98"/>
        <v>1.0049292299999999</v>
      </c>
      <c r="P261" s="17">
        <f t="shared" si="109"/>
        <v>0</v>
      </c>
      <c r="Q261" s="14">
        <f t="shared" ca="1" si="99"/>
        <v>4.9292299899999996</v>
      </c>
      <c r="R261" s="20">
        <f t="shared" si="100"/>
        <v>0</v>
      </c>
      <c r="S261" s="14">
        <f t="shared" si="101"/>
        <v>0</v>
      </c>
      <c r="T261" s="4" t="str">
        <f t="shared" si="110"/>
        <v>J=</v>
      </c>
      <c r="U261" s="29">
        <f t="shared" si="111"/>
        <v>44742</v>
      </c>
      <c r="V261" s="3"/>
      <c r="W261" s="3"/>
      <c r="X261" s="150">
        <f>[2]Plan1!$A331</f>
        <v>46811</v>
      </c>
      <c r="Y261" s="142" t="str">
        <f>[2]Plan1!$C331</f>
        <v>Carnaval</v>
      </c>
      <c r="Z261" s="133"/>
      <c r="AA261" s="1"/>
      <c r="AB261" s="3"/>
      <c r="AC261" s="131"/>
      <c r="AD261" s="131"/>
      <c r="AE261" s="131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24">
        <f t="shared" si="102"/>
        <v>44529</v>
      </c>
      <c r="B262" s="125">
        <f t="shared" ca="1" si="112"/>
        <v>1005.22322999</v>
      </c>
      <c r="C262" s="7">
        <f t="shared" si="103"/>
        <v>1000</v>
      </c>
      <c r="D262" s="102">
        <f t="shared" si="104"/>
        <v>44524</v>
      </c>
      <c r="E262" s="100">
        <f ca="1">IF(D262&lt;$B$1,VLOOKUP(D262,[1]DI!$A$4:$B$15000,2,FALSE),0)</f>
        <v>7.6499999999999999E-2</v>
      </c>
      <c r="F262" s="14">
        <f t="shared" ca="1" si="113"/>
        <v>1.0002925600000001</v>
      </c>
      <c r="G262" s="14">
        <f ca="1">(TRUNC(PRODUCT($F$12:$F261),16))</f>
        <v>1.03684066558938</v>
      </c>
      <c r="H262" s="14">
        <f t="shared" ca="1" si="114"/>
        <v>1.0314531502962301</v>
      </c>
      <c r="I262" s="14">
        <f t="shared" ca="1" si="115"/>
        <v>1.0052232299999999</v>
      </c>
      <c r="J262" s="13">
        <f t="shared" si="105"/>
        <v>0</v>
      </c>
      <c r="K262" s="29">
        <f t="shared" si="106"/>
        <v>44501</v>
      </c>
      <c r="L262" s="2">
        <f t="shared" si="107"/>
        <v>18</v>
      </c>
      <c r="M262" s="17">
        <f t="shared" si="108"/>
        <v>18</v>
      </c>
      <c r="N262" s="12">
        <f t="shared" si="97"/>
        <v>1</v>
      </c>
      <c r="O262" s="12">
        <f t="shared" ca="1" si="98"/>
        <v>1.0052232299999999</v>
      </c>
      <c r="P262" s="17">
        <f t="shared" si="109"/>
        <v>0</v>
      </c>
      <c r="Q262" s="14">
        <f t="shared" ca="1" si="99"/>
        <v>5.2232299900000001</v>
      </c>
      <c r="R262" s="20">
        <f t="shared" si="100"/>
        <v>0</v>
      </c>
      <c r="S262" s="14">
        <f t="shared" si="101"/>
        <v>0</v>
      </c>
      <c r="T262" s="4" t="str">
        <f t="shared" si="110"/>
        <v>J=</v>
      </c>
      <c r="U262" s="29">
        <f t="shared" si="111"/>
        <v>44742</v>
      </c>
      <c r="V262" s="3"/>
      <c r="W262" s="3"/>
      <c r="X262" s="150">
        <f>[2]Plan1!$A332</f>
        <v>46812</v>
      </c>
      <c r="Y262" s="142" t="str">
        <f>[2]Plan1!$C332</f>
        <v>Carnaval</v>
      </c>
      <c r="Z262" s="133"/>
      <c r="AA262" s="1"/>
      <c r="AB262" s="3"/>
      <c r="AC262" s="131"/>
      <c r="AD262" s="131"/>
      <c r="AE262" s="131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24">
        <f t="shared" si="102"/>
        <v>44530</v>
      </c>
      <c r="B263" s="125">
        <f t="shared" ca="1" si="112"/>
        <v>1005.51732</v>
      </c>
      <c r="C263" s="7">
        <f t="shared" si="103"/>
        <v>1000</v>
      </c>
      <c r="D263" s="102">
        <f t="shared" si="104"/>
        <v>44525</v>
      </c>
      <c r="E263" s="100">
        <f ca="1">IF(D263&lt;$B$1,VLOOKUP(D263,[1]DI!$A$4:$B$15000,2,FALSE),0)</f>
        <v>7.6499999999999999E-2</v>
      </c>
      <c r="F263" s="14">
        <f t="shared" ca="1" si="113"/>
        <v>1.0002925600000001</v>
      </c>
      <c r="G263" s="14">
        <f ca="1">(TRUNC(PRODUCT($F$12:$F262),16))</f>
        <v>1.0371440036945001</v>
      </c>
      <c r="H263" s="14">
        <f t="shared" ca="1" si="114"/>
        <v>1.0314531502962301</v>
      </c>
      <c r="I263" s="14">
        <f t="shared" ca="1" si="115"/>
        <v>1.00551732</v>
      </c>
      <c r="J263" s="13">
        <f t="shared" si="105"/>
        <v>0</v>
      </c>
      <c r="K263" s="29">
        <f t="shared" si="106"/>
        <v>44501</v>
      </c>
      <c r="L263" s="2">
        <f t="shared" si="107"/>
        <v>19</v>
      </c>
      <c r="M263" s="17">
        <f t="shared" si="108"/>
        <v>19</v>
      </c>
      <c r="N263" s="12">
        <f t="shared" si="97"/>
        <v>1</v>
      </c>
      <c r="O263" s="12">
        <f t="shared" ca="1" si="98"/>
        <v>1.00551732</v>
      </c>
      <c r="P263" s="17">
        <f t="shared" si="109"/>
        <v>0</v>
      </c>
      <c r="Q263" s="14">
        <f t="shared" ca="1" si="99"/>
        <v>5.5173199999999998</v>
      </c>
      <c r="R263" s="20">
        <f t="shared" si="100"/>
        <v>0</v>
      </c>
      <c r="S263" s="14">
        <f t="shared" si="101"/>
        <v>0</v>
      </c>
      <c r="T263" s="4" t="str">
        <f t="shared" si="110"/>
        <v>J=</v>
      </c>
      <c r="U263" s="29">
        <f t="shared" si="111"/>
        <v>44742</v>
      </c>
      <c r="V263" s="3"/>
      <c r="W263" s="3"/>
      <c r="X263" s="150">
        <f>[2]Plan1!$A333</f>
        <v>46857</v>
      </c>
      <c r="Y263" s="142" t="str">
        <f>[2]Plan1!$C333</f>
        <v>Paixão de Cristo</v>
      </c>
      <c r="Z263" s="133"/>
      <c r="AA263" s="1"/>
      <c r="AB263" s="3"/>
      <c r="AC263" s="131"/>
      <c r="AD263" s="131"/>
      <c r="AE263" s="131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24">
        <f t="shared" si="102"/>
        <v>44531</v>
      </c>
      <c r="B264" s="125">
        <f t="shared" ca="1" si="112"/>
        <v>1005.81148999</v>
      </c>
      <c r="C264" s="7">
        <f t="shared" si="103"/>
        <v>1000</v>
      </c>
      <c r="D264" s="102">
        <f t="shared" si="104"/>
        <v>44526</v>
      </c>
      <c r="E264" s="100">
        <f ca="1">IF(D264&lt;$B$1,VLOOKUP(D264,[1]DI!$A$4:$B$15000,2,FALSE),0)</f>
        <v>7.6499999999999999E-2</v>
      </c>
      <c r="F264" s="14">
        <f t="shared" ca="1" si="113"/>
        <v>1.0002925600000001</v>
      </c>
      <c r="G264" s="14">
        <f ca="1">(TRUNC(PRODUCT($F$12:$F263),16))</f>
        <v>1.0374474305442201</v>
      </c>
      <c r="H264" s="14">
        <f t="shared" ca="1" si="114"/>
        <v>1.0314531502962301</v>
      </c>
      <c r="I264" s="14">
        <f t="shared" ca="1" si="115"/>
        <v>1.0058114899999999</v>
      </c>
      <c r="J264" s="13">
        <f t="shared" si="105"/>
        <v>0</v>
      </c>
      <c r="K264" s="29">
        <f t="shared" si="106"/>
        <v>44501</v>
      </c>
      <c r="L264" s="2">
        <f t="shared" si="107"/>
        <v>20</v>
      </c>
      <c r="M264" s="17">
        <f t="shared" si="108"/>
        <v>20</v>
      </c>
      <c r="N264" s="12">
        <f t="shared" si="97"/>
        <v>1</v>
      </c>
      <c r="O264" s="12">
        <f t="shared" ca="1" si="98"/>
        <v>1.0058114899999999</v>
      </c>
      <c r="P264" s="17">
        <f t="shared" si="109"/>
        <v>0</v>
      </c>
      <c r="Q264" s="14">
        <f t="shared" ca="1" si="99"/>
        <v>5.8114899900000001</v>
      </c>
      <c r="R264" s="20">
        <f t="shared" si="100"/>
        <v>0</v>
      </c>
      <c r="S264" s="14">
        <f t="shared" si="101"/>
        <v>0</v>
      </c>
      <c r="T264" s="4" t="str">
        <f t="shared" si="110"/>
        <v>J=</v>
      </c>
      <c r="U264" s="29">
        <f t="shared" si="111"/>
        <v>44742</v>
      </c>
      <c r="V264" s="3"/>
      <c r="W264" s="3"/>
      <c r="X264" s="150">
        <f>[2]Plan1!$A334</f>
        <v>46864</v>
      </c>
      <c r="Y264" s="142" t="str">
        <f>[2]Plan1!$C334</f>
        <v>Tiradentes</v>
      </c>
      <c r="Z264" s="133"/>
      <c r="AA264" s="1"/>
      <c r="AB264" s="3"/>
      <c r="AC264" s="131"/>
      <c r="AD264" s="131"/>
      <c r="AE264" s="131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24">
        <f t="shared" si="102"/>
        <v>44532</v>
      </c>
      <c r="B265" s="125">
        <f t="shared" ca="1" si="112"/>
        <v>1006.10574999</v>
      </c>
      <c r="C265" s="7">
        <f t="shared" si="103"/>
        <v>1000</v>
      </c>
      <c r="D265" s="102">
        <f t="shared" si="104"/>
        <v>44529</v>
      </c>
      <c r="E265" s="100">
        <f ca="1">IF(D265&lt;$B$1,VLOOKUP(D265,[1]DI!$A$4:$B$15000,2,FALSE),0)</f>
        <v>7.6499999999999999E-2</v>
      </c>
      <c r="F265" s="14">
        <f t="shared" ca="1" si="113"/>
        <v>1.0002925600000001</v>
      </c>
      <c r="G265" s="14">
        <f ca="1">(TRUNC(PRODUCT($F$12:$F264),16))</f>
        <v>1.03775094616451</v>
      </c>
      <c r="H265" s="14">
        <f t="shared" ca="1" si="114"/>
        <v>1.0314531502962301</v>
      </c>
      <c r="I265" s="14">
        <f t="shared" ca="1" si="115"/>
        <v>1.0061057499999999</v>
      </c>
      <c r="J265" s="13">
        <f t="shared" si="105"/>
        <v>0</v>
      </c>
      <c r="K265" s="29">
        <f t="shared" si="106"/>
        <v>44501</v>
      </c>
      <c r="L265" s="2">
        <f t="shared" si="107"/>
        <v>21</v>
      </c>
      <c r="M265" s="17">
        <f t="shared" si="108"/>
        <v>21</v>
      </c>
      <c r="N265" s="12">
        <f t="shared" si="97"/>
        <v>1</v>
      </c>
      <c r="O265" s="12">
        <f t="shared" ca="1" si="98"/>
        <v>1.0061057499999999</v>
      </c>
      <c r="P265" s="17">
        <f t="shared" si="109"/>
        <v>0</v>
      </c>
      <c r="Q265" s="14">
        <f t="shared" ca="1" si="99"/>
        <v>6.1057499899999996</v>
      </c>
      <c r="R265" s="20">
        <f t="shared" si="100"/>
        <v>0</v>
      </c>
      <c r="S265" s="14">
        <f t="shared" si="101"/>
        <v>0</v>
      </c>
      <c r="T265" s="4" t="str">
        <f t="shared" si="110"/>
        <v>J=</v>
      </c>
      <c r="U265" s="29">
        <f t="shared" si="111"/>
        <v>44742</v>
      </c>
      <c r="V265" s="3"/>
      <c r="W265" s="3"/>
      <c r="X265" s="150">
        <f>[2]Plan1!$A335</f>
        <v>46874</v>
      </c>
      <c r="Y265" s="142" t="str">
        <f>[2]Plan1!$C335</f>
        <v>Dia do Trabalho</v>
      </c>
      <c r="Z265" s="133"/>
      <c r="AA265" s="1"/>
      <c r="AB265" s="3"/>
      <c r="AC265" s="131"/>
      <c r="AD265" s="131"/>
      <c r="AE265" s="131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24">
        <f t="shared" si="102"/>
        <v>44533</v>
      </c>
      <c r="B266" s="125">
        <f t="shared" ca="1" si="112"/>
        <v>1006.4001</v>
      </c>
      <c r="C266" s="7">
        <f t="shared" si="103"/>
        <v>1000</v>
      </c>
      <c r="D266" s="102">
        <f t="shared" si="104"/>
        <v>44530</v>
      </c>
      <c r="E266" s="100">
        <f ca="1">IF(D266&lt;$B$1,VLOOKUP(D266,[1]DI!$A$4:$B$15000,2,FALSE),0)</f>
        <v>7.6499999999999999E-2</v>
      </c>
      <c r="F266" s="14">
        <f t="shared" ca="1" si="113"/>
        <v>1.0002925600000001</v>
      </c>
      <c r="G266" s="14">
        <f ca="1">(TRUNC(PRODUCT($F$12:$F265),16))</f>
        <v>1.0380545505813199</v>
      </c>
      <c r="H266" s="14">
        <f t="shared" ca="1" si="114"/>
        <v>1.0314531502962301</v>
      </c>
      <c r="I266" s="14">
        <f t="shared" ca="1" si="115"/>
        <v>1.0064001</v>
      </c>
      <c r="J266" s="13">
        <f t="shared" si="105"/>
        <v>0</v>
      </c>
      <c r="K266" s="29">
        <f t="shared" si="106"/>
        <v>44501</v>
      </c>
      <c r="L266" s="2">
        <f t="shared" si="107"/>
        <v>22</v>
      </c>
      <c r="M266" s="17">
        <f t="shared" si="108"/>
        <v>22</v>
      </c>
      <c r="N266" s="12">
        <f t="shared" si="97"/>
        <v>1</v>
      </c>
      <c r="O266" s="12">
        <f t="shared" ca="1" si="98"/>
        <v>1.0064001</v>
      </c>
      <c r="P266" s="17">
        <f t="shared" si="109"/>
        <v>0</v>
      </c>
      <c r="Q266" s="14">
        <f t="shared" ca="1" si="99"/>
        <v>6.4001000000000001</v>
      </c>
      <c r="R266" s="20">
        <f t="shared" si="100"/>
        <v>0</v>
      </c>
      <c r="S266" s="14">
        <f t="shared" si="101"/>
        <v>0</v>
      </c>
      <c r="T266" s="4" t="str">
        <f t="shared" si="110"/>
        <v>J=</v>
      </c>
      <c r="U266" s="29">
        <f t="shared" si="111"/>
        <v>44742</v>
      </c>
      <c r="V266" s="3"/>
      <c r="W266" s="3"/>
      <c r="X266" s="150">
        <f>[2]Plan1!$A336</f>
        <v>46919</v>
      </c>
      <c r="Y266" s="142" t="str">
        <f>[2]Plan1!$C336</f>
        <v>Corpus Christi</v>
      </c>
      <c r="Z266" s="133"/>
      <c r="AA266" s="1"/>
      <c r="AB266" s="3"/>
      <c r="AC266" s="131"/>
      <c r="AD266" s="131"/>
      <c r="AE266" s="131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24">
        <f t="shared" si="102"/>
        <v>44536</v>
      </c>
      <c r="B267" s="125">
        <f t="shared" ca="1" si="112"/>
        <v>1006.69453</v>
      </c>
      <c r="C267" s="7">
        <f t="shared" si="103"/>
        <v>1000</v>
      </c>
      <c r="D267" s="102">
        <f t="shared" si="104"/>
        <v>44531</v>
      </c>
      <c r="E267" s="100">
        <f ca="1">IF(D267&lt;$B$1,VLOOKUP(D267,[1]DI!$A$4:$B$15000,2,FALSE),0)</f>
        <v>7.6499999999999999E-2</v>
      </c>
      <c r="F267" s="14">
        <f t="shared" ca="1" si="113"/>
        <v>1.0002925600000001</v>
      </c>
      <c r="G267" s="14">
        <f ca="1">(TRUNC(PRODUCT($F$12:$F266),16))</f>
        <v>1.03835824382063</v>
      </c>
      <c r="H267" s="14">
        <f t="shared" ca="1" si="114"/>
        <v>1.0314531502962301</v>
      </c>
      <c r="I267" s="14">
        <f t="shared" ca="1" si="115"/>
        <v>1.0066945300000001</v>
      </c>
      <c r="J267" s="13">
        <f t="shared" si="105"/>
        <v>0</v>
      </c>
      <c r="K267" s="29">
        <f t="shared" si="106"/>
        <v>44501</v>
      </c>
      <c r="L267" s="2">
        <f t="shared" si="107"/>
        <v>23</v>
      </c>
      <c r="M267" s="17">
        <f t="shared" si="108"/>
        <v>23</v>
      </c>
      <c r="N267" s="12">
        <f t="shared" si="97"/>
        <v>1</v>
      </c>
      <c r="O267" s="12">
        <f t="shared" ca="1" si="98"/>
        <v>1.0066945300000001</v>
      </c>
      <c r="P267" s="17">
        <f t="shared" si="109"/>
        <v>0</v>
      </c>
      <c r="Q267" s="14">
        <f t="shared" ca="1" si="99"/>
        <v>6.6945300000000003</v>
      </c>
      <c r="R267" s="20">
        <f t="shared" si="100"/>
        <v>0</v>
      </c>
      <c r="S267" s="14">
        <f t="shared" si="101"/>
        <v>0</v>
      </c>
      <c r="T267" s="4" t="str">
        <f t="shared" si="110"/>
        <v>J=</v>
      </c>
      <c r="U267" s="29">
        <f t="shared" si="111"/>
        <v>44742</v>
      </c>
      <c r="V267" s="3"/>
      <c r="W267" s="3"/>
      <c r="X267" s="150">
        <f>[2]Plan1!$A337</f>
        <v>47003</v>
      </c>
      <c r="Y267" s="142" t="str">
        <f>[2]Plan1!$C337</f>
        <v>Independência do Brasil</v>
      </c>
      <c r="Z267" s="133"/>
      <c r="AA267" s="1"/>
      <c r="AB267" s="3"/>
      <c r="AC267" s="131"/>
      <c r="AD267" s="131"/>
      <c r="AE267" s="131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24">
        <f t="shared" si="102"/>
        <v>44537</v>
      </c>
      <c r="B268" s="125">
        <f t="shared" ca="1" si="112"/>
        <v>1006.98905</v>
      </c>
      <c r="C268" s="7">
        <f t="shared" si="103"/>
        <v>1000</v>
      </c>
      <c r="D268" s="102">
        <f t="shared" si="104"/>
        <v>44532</v>
      </c>
      <c r="E268" s="100">
        <f ca="1">IF(D268&lt;$B$1,VLOOKUP(D268,[1]DI!$A$4:$B$15000,2,FALSE),0)</f>
        <v>7.6499999999999999E-2</v>
      </c>
      <c r="F268" s="14">
        <f t="shared" ca="1" si="113"/>
        <v>1.0002925600000001</v>
      </c>
      <c r="G268" s="14">
        <f ca="1">(TRUNC(PRODUCT($F$12:$F267),16))</f>
        <v>1.03866202590845</v>
      </c>
      <c r="H268" s="14">
        <f t="shared" ca="1" si="114"/>
        <v>1.0314531502962301</v>
      </c>
      <c r="I268" s="14">
        <f t="shared" ca="1" si="115"/>
        <v>1.0069890500000001</v>
      </c>
      <c r="J268" s="13">
        <f t="shared" si="105"/>
        <v>0</v>
      </c>
      <c r="K268" s="29">
        <f t="shared" si="106"/>
        <v>44501</v>
      </c>
      <c r="L268" s="2">
        <f t="shared" si="107"/>
        <v>24</v>
      </c>
      <c r="M268" s="17">
        <f t="shared" si="108"/>
        <v>24</v>
      </c>
      <c r="N268" s="12">
        <f t="shared" ref="N268:N331" si="116">ROUND((J268+1)^(M268/252),9)</f>
        <v>1</v>
      </c>
      <c r="O268" s="12">
        <f t="shared" ref="O268:O331" ca="1" si="117">ROUND(I268*N268,9)</f>
        <v>1.0069890500000001</v>
      </c>
      <c r="P268" s="17">
        <f t="shared" si="109"/>
        <v>0</v>
      </c>
      <c r="Q268" s="14">
        <f t="shared" ref="Q268:Q331" ca="1" si="118">TRUNC(((O268-1)*C268),8)</f>
        <v>6.9890499999999998</v>
      </c>
      <c r="R268" s="20">
        <f t="shared" ref="R268:R331" si="119">IF($P268&gt;0,VLOOKUP($P268,$X$12:$AD$150,7),0)</f>
        <v>0</v>
      </c>
      <c r="S268" s="14">
        <f t="shared" ref="S268:S331" si="120">IF(R268&gt;0,TRUNC(R268*C268,8),0)</f>
        <v>0</v>
      </c>
      <c r="T268" s="4" t="str">
        <f t="shared" si="110"/>
        <v>J=</v>
      </c>
      <c r="U268" s="29">
        <f t="shared" si="111"/>
        <v>44742</v>
      </c>
      <c r="V268" s="3"/>
      <c r="W268" s="3"/>
      <c r="X268" s="150">
        <f>[2]Plan1!$A338</f>
        <v>47038</v>
      </c>
      <c r="Y268" s="142" t="str">
        <f>[2]Plan1!$C338</f>
        <v>Nossa Sr.a Aparecida - Padroeira do Brasil</v>
      </c>
      <c r="Z268" s="133"/>
      <c r="AA268" s="1"/>
      <c r="AB268" s="3"/>
      <c r="AC268" s="131"/>
      <c r="AD268" s="131"/>
      <c r="AE268" s="131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24">
        <f t="shared" ref="A269:A332" si="121">WORKDAY($A268,1,$X$166:$X$544)</f>
        <v>44538</v>
      </c>
      <c r="B269" s="125">
        <f t="shared" ca="1" si="112"/>
        <v>1007.28364999</v>
      </c>
      <c r="C269" s="7">
        <f t="shared" ref="C269:C332" si="122">(C268-S268)</f>
        <v>1000</v>
      </c>
      <c r="D269" s="102">
        <f t="shared" ref="D269:D332" si="123">WORKDAY($A269,-3,$X$160:$X$544)</f>
        <v>44533</v>
      </c>
      <c r="E269" s="100">
        <f ca="1">IF(D269&lt;$B$1,VLOOKUP(D269,[1]DI!$A$4:$B$15000,2,FALSE),0)</f>
        <v>7.6499999999999999E-2</v>
      </c>
      <c r="F269" s="14">
        <f t="shared" ca="1" si="113"/>
        <v>1.0002925600000001</v>
      </c>
      <c r="G269" s="14">
        <f ca="1">(TRUNC(PRODUCT($F$12:$F268),16))</f>
        <v>1.03896589687075</v>
      </c>
      <c r="H269" s="14">
        <f t="shared" ca="1" si="114"/>
        <v>1.0314531502962301</v>
      </c>
      <c r="I269" s="14">
        <f t="shared" ca="1" si="115"/>
        <v>1.00728365</v>
      </c>
      <c r="J269" s="13">
        <f t="shared" ref="J269:J332" si="124">J268</f>
        <v>0</v>
      </c>
      <c r="K269" s="29">
        <f t="shared" ref="K269:K332" si="125">IF(P268&gt;0,VLOOKUP(P268,X$12:AH$150,2),K268)</f>
        <v>44501</v>
      </c>
      <c r="L269" s="2">
        <f t="shared" ref="L269:L332" si="126">IF(A269&gt;K269,IF(NETWORKDAYS(K269,A269,$X$160:$X$544)-1=0,1,NETWORKDAYS(K269,A269,$X$160:$X$544)-1),0)</f>
        <v>25</v>
      </c>
      <c r="M269" s="17">
        <f t="shared" ref="M269:M332" si="127">IF(AND(L269=1,L268=1),1,IF(L269&gt;0,IF(L269=L268,L269+1,L269),0))</f>
        <v>25</v>
      </c>
      <c r="N269" s="12">
        <f t="shared" si="116"/>
        <v>1</v>
      </c>
      <c r="O269" s="12">
        <f t="shared" ca="1" si="117"/>
        <v>1.00728365</v>
      </c>
      <c r="P269" s="17">
        <f t="shared" ref="P269:P332" si="128">IF(VLOOKUP(A269,Y$12:AF$150,8)=VLOOKUP(A268,Y$12:AF$150,8),0,VLOOKUP(A269,Y$12:AF$150,8))</f>
        <v>0</v>
      </c>
      <c r="Q269" s="14">
        <f t="shared" ca="1" si="118"/>
        <v>7.2836499899999998</v>
      </c>
      <c r="R269" s="20">
        <f t="shared" si="119"/>
        <v>0</v>
      </c>
      <c r="S269" s="14">
        <f t="shared" si="120"/>
        <v>0</v>
      </c>
      <c r="T269" s="4" t="str">
        <f t="shared" ref="T269:T332" si="129">IF(P268&gt;0,VLOOKUP(P268,X$12:AH$150,10),T268)</f>
        <v>J=</v>
      </c>
      <c r="U269" s="29">
        <f t="shared" ref="U269:U332" si="130">IF(P268&gt;0,VLOOKUP(P268,X$12:AH$150,11),U268)</f>
        <v>44742</v>
      </c>
      <c r="V269" s="3"/>
      <c r="W269" s="3"/>
      <c r="X269" s="150">
        <f>[2]Plan1!$A339</f>
        <v>47059</v>
      </c>
      <c r="Y269" s="142" t="str">
        <f>[2]Plan1!$C339</f>
        <v>Finados</v>
      </c>
      <c r="Z269" s="133"/>
      <c r="AA269" s="1"/>
      <c r="AB269" s="3"/>
      <c r="AC269" s="131"/>
      <c r="AD269" s="131"/>
      <c r="AE269" s="131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24">
        <f t="shared" si="121"/>
        <v>44539</v>
      </c>
      <c r="B270" s="125">
        <f t="shared" ref="B270:B333" ca="1" si="131">IF(D270&lt;=TODAY(),C270+Q270,IF(AND(D270&gt;TODAY(),A270&lt;=$B$1),IF(VLOOKUP(TODAY(),$A$10:$E$5000,4,FALSE)=0,"n.d",C270+Q270),"n.d"))</f>
        <v>1007.57834</v>
      </c>
      <c r="C270" s="7">
        <f t="shared" si="122"/>
        <v>1000</v>
      </c>
      <c r="D270" s="102">
        <f t="shared" si="123"/>
        <v>44536</v>
      </c>
      <c r="E270" s="100">
        <f ca="1">IF(D270&lt;$B$1,VLOOKUP(D270,[1]DI!$A$4:$B$15000,2,FALSE),0)</f>
        <v>7.6499999999999999E-2</v>
      </c>
      <c r="F270" s="14">
        <f t="shared" ref="F270:F333" ca="1" si="132">ROUND(((1+E270)^(1/252)),8)</f>
        <v>1.0002925600000001</v>
      </c>
      <c r="G270" s="14">
        <f ca="1">(TRUNC(PRODUCT($F$12:$F269),16))</f>
        <v>1.0392698567335299</v>
      </c>
      <c r="H270" s="14">
        <f t="shared" ref="H270:H333" ca="1" si="133">IF(P269&gt;0,G269,H269)</f>
        <v>1.0314531502962301</v>
      </c>
      <c r="I270" s="14">
        <f t="shared" ref="I270:I333" ca="1" si="134">ROUND(G270/H270,8)</f>
        <v>1.00757834</v>
      </c>
      <c r="J270" s="13">
        <f t="shared" si="124"/>
        <v>0</v>
      </c>
      <c r="K270" s="29">
        <f t="shared" si="125"/>
        <v>44501</v>
      </c>
      <c r="L270" s="2">
        <f t="shared" si="126"/>
        <v>26</v>
      </c>
      <c r="M270" s="17">
        <f t="shared" si="127"/>
        <v>26</v>
      </c>
      <c r="N270" s="12">
        <f t="shared" si="116"/>
        <v>1</v>
      </c>
      <c r="O270" s="12">
        <f t="shared" ca="1" si="117"/>
        <v>1.00757834</v>
      </c>
      <c r="P270" s="17">
        <f t="shared" si="128"/>
        <v>0</v>
      </c>
      <c r="Q270" s="14">
        <f t="shared" ca="1" si="118"/>
        <v>7.5783399999999999</v>
      </c>
      <c r="R270" s="20">
        <f t="shared" si="119"/>
        <v>0</v>
      </c>
      <c r="S270" s="14">
        <f t="shared" si="120"/>
        <v>0</v>
      </c>
      <c r="T270" s="4" t="str">
        <f t="shared" si="129"/>
        <v>J=</v>
      </c>
      <c r="U270" s="29">
        <f t="shared" si="130"/>
        <v>44742</v>
      </c>
      <c r="V270" s="3"/>
      <c r="W270" s="3"/>
      <c r="X270" s="150">
        <f>[2]Plan1!$A340</f>
        <v>47072</v>
      </c>
      <c r="Y270" s="142" t="str">
        <f>[2]Plan1!$C340</f>
        <v>Proclamação da República</v>
      </c>
      <c r="Z270" s="133"/>
      <c r="AA270" s="1"/>
      <c r="AB270" s="3"/>
      <c r="AC270" s="131"/>
      <c r="AD270" s="131"/>
      <c r="AE270" s="131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24">
        <f t="shared" si="121"/>
        <v>44540</v>
      </c>
      <c r="B271" s="125">
        <f t="shared" ca="1" si="131"/>
        <v>1007.87311999</v>
      </c>
      <c r="C271" s="7">
        <f t="shared" si="122"/>
        <v>1000</v>
      </c>
      <c r="D271" s="102">
        <f t="shared" si="123"/>
        <v>44537</v>
      </c>
      <c r="E271" s="100">
        <f ca="1">IF(D271&lt;$B$1,VLOOKUP(D271,[1]DI!$A$4:$B$15000,2,FALSE),0)</f>
        <v>7.6499999999999999E-2</v>
      </c>
      <c r="F271" s="14">
        <f t="shared" ca="1" si="132"/>
        <v>1.0002925600000001</v>
      </c>
      <c r="G271" s="14">
        <f ca="1">(TRUNC(PRODUCT($F$12:$F270),16))</f>
        <v>1.0395739055228199</v>
      </c>
      <c r="H271" s="14">
        <f t="shared" ca="1" si="133"/>
        <v>1.0314531502962301</v>
      </c>
      <c r="I271" s="14">
        <f t="shared" ca="1" si="134"/>
        <v>1.00787312</v>
      </c>
      <c r="J271" s="13">
        <f t="shared" si="124"/>
        <v>0</v>
      </c>
      <c r="K271" s="29">
        <f t="shared" si="125"/>
        <v>44501</v>
      </c>
      <c r="L271" s="2">
        <f t="shared" si="126"/>
        <v>27</v>
      </c>
      <c r="M271" s="17">
        <f t="shared" si="127"/>
        <v>27</v>
      </c>
      <c r="N271" s="12">
        <f t="shared" si="116"/>
        <v>1</v>
      </c>
      <c r="O271" s="12">
        <f t="shared" ca="1" si="117"/>
        <v>1.00787312</v>
      </c>
      <c r="P271" s="17">
        <f t="shared" si="128"/>
        <v>0</v>
      </c>
      <c r="Q271" s="14">
        <f t="shared" ca="1" si="118"/>
        <v>7.8731199900000002</v>
      </c>
      <c r="R271" s="20">
        <f t="shared" si="119"/>
        <v>0</v>
      </c>
      <c r="S271" s="14">
        <f t="shared" si="120"/>
        <v>0</v>
      </c>
      <c r="T271" s="4" t="str">
        <f t="shared" si="129"/>
        <v>J=</v>
      </c>
      <c r="U271" s="29">
        <f t="shared" si="130"/>
        <v>44742</v>
      </c>
      <c r="V271" s="3"/>
      <c r="W271" s="3"/>
      <c r="X271" s="150">
        <f>[2]Plan1!$A341</f>
        <v>47077</v>
      </c>
      <c r="Y271" s="142" t="str">
        <f>[2]Plan1!$C341</f>
        <v>Dia Nacional de Zumbi e da Consciência Negra</v>
      </c>
      <c r="Z271" s="133"/>
      <c r="AA271" s="1"/>
      <c r="AB271" s="3"/>
      <c r="AC271" s="131"/>
      <c r="AD271" s="131"/>
      <c r="AE271" s="131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24">
        <f t="shared" si="121"/>
        <v>44543</v>
      </c>
      <c r="B272" s="125">
        <f t="shared" ca="1" si="131"/>
        <v>1008.1679799999999</v>
      </c>
      <c r="C272" s="7">
        <f t="shared" si="122"/>
        <v>1000</v>
      </c>
      <c r="D272" s="102">
        <f t="shared" si="123"/>
        <v>44538</v>
      </c>
      <c r="E272" s="100">
        <f ca="1">IF(D272&lt;$B$1,VLOOKUP(D272,[1]DI!$A$4:$B$15000,2,FALSE),0)</f>
        <v>7.6499999999999999E-2</v>
      </c>
      <c r="F272" s="14">
        <f t="shared" ca="1" si="132"/>
        <v>1.0002925600000001</v>
      </c>
      <c r="G272" s="14">
        <f ca="1">(TRUNC(PRODUCT($F$12:$F271),16))</f>
        <v>1.03987804326462</v>
      </c>
      <c r="H272" s="14">
        <f t="shared" ca="1" si="133"/>
        <v>1.0314531502962301</v>
      </c>
      <c r="I272" s="14">
        <f t="shared" ca="1" si="134"/>
        <v>1.0081679800000001</v>
      </c>
      <c r="J272" s="13">
        <f t="shared" si="124"/>
        <v>0</v>
      </c>
      <c r="K272" s="29">
        <f t="shared" si="125"/>
        <v>44501</v>
      </c>
      <c r="L272" s="2">
        <f t="shared" si="126"/>
        <v>28</v>
      </c>
      <c r="M272" s="17">
        <f t="shared" si="127"/>
        <v>28</v>
      </c>
      <c r="N272" s="12">
        <f t="shared" si="116"/>
        <v>1</v>
      </c>
      <c r="O272" s="12">
        <f t="shared" ca="1" si="117"/>
        <v>1.0081679800000001</v>
      </c>
      <c r="P272" s="17">
        <f t="shared" si="128"/>
        <v>0</v>
      </c>
      <c r="Q272" s="14">
        <f t="shared" ca="1" si="118"/>
        <v>8.16798</v>
      </c>
      <c r="R272" s="20">
        <f t="shared" si="119"/>
        <v>0</v>
      </c>
      <c r="S272" s="14">
        <f t="shared" si="120"/>
        <v>0</v>
      </c>
      <c r="T272" s="4" t="str">
        <f t="shared" si="129"/>
        <v>J=</v>
      </c>
      <c r="U272" s="29">
        <f t="shared" si="130"/>
        <v>44742</v>
      </c>
      <c r="V272" s="3"/>
      <c r="W272" s="3"/>
      <c r="X272" s="150">
        <f>[2]Plan1!$A342</f>
        <v>47112</v>
      </c>
      <c r="Y272" s="142" t="str">
        <f>[2]Plan1!$C342</f>
        <v>Natal</v>
      </c>
      <c r="Z272" s="133"/>
      <c r="AA272" s="1"/>
      <c r="AB272" s="3"/>
      <c r="AC272" s="131"/>
      <c r="AD272" s="131"/>
      <c r="AE272" s="131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24">
        <f t="shared" si="121"/>
        <v>44544</v>
      </c>
      <c r="B273" s="125">
        <f t="shared" ca="1" si="131"/>
        <v>1008.46293</v>
      </c>
      <c r="C273" s="7">
        <f t="shared" si="122"/>
        <v>1000</v>
      </c>
      <c r="D273" s="102">
        <f t="shared" si="123"/>
        <v>44539</v>
      </c>
      <c r="E273" s="100">
        <f ca="1">IF(D273&lt;$B$1,VLOOKUP(D273,[1]DI!$A$4:$B$15000,2,FALSE),0)</f>
        <v>9.1499999999999998E-2</v>
      </c>
      <c r="F273" s="14">
        <f t="shared" ca="1" si="132"/>
        <v>1.00034749</v>
      </c>
      <c r="G273" s="14">
        <f ca="1">(TRUNC(PRODUCT($F$12:$F272),16))</f>
        <v>1.0401822699849601</v>
      </c>
      <c r="H273" s="14">
        <f t="shared" ca="1" si="133"/>
        <v>1.0314531502962301</v>
      </c>
      <c r="I273" s="14">
        <f t="shared" ca="1" si="134"/>
        <v>1.0084629300000001</v>
      </c>
      <c r="J273" s="13">
        <f t="shared" si="124"/>
        <v>0</v>
      </c>
      <c r="K273" s="29">
        <f t="shared" si="125"/>
        <v>44501</v>
      </c>
      <c r="L273" s="2">
        <f t="shared" si="126"/>
        <v>29</v>
      </c>
      <c r="M273" s="17">
        <f t="shared" si="127"/>
        <v>29</v>
      </c>
      <c r="N273" s="12">
        <f t="shared" si="116"/>
        <v>1</v>
      </c>
      <c r="O273" s="12">
        <f t="shared" ca="1" si="117"/>
        <v>1.0084629300000001</v>
      </c>
      <c r="P273" s="17">
        <f t="shared" si="128"/>
        <v>0</v>
      </c>
      <c r="Q273" s="14">
        <f t="shared" ca="1" si="118"/>
        <v>8.4629300000000001</v>
      </c>
      <c r="R273" s="20">
        <f t="shared" si="119"/>
        <v>0</v>
      </c>
      <c r="S273" s="14">
        <f t="shared" si="120"/>
        <v>0</v>
      </c>
      <c r="T273" s="4" t="str">
        <f t="shared" si="129"/>
        <v>J=</v>
      </c>
      <c r="U273" s="29">
        <f t="shared" si="130"/>
        <v>44742</v>
      </c>
      <c r="V273" s="3"/>
      <c r="W273" s="3"/>
      <c r="X273" s="150">
        <f>[2]Plan1!$A343</f>
        <v>47119</v>
      </c>
      <c r="Y273" s="142" t="str">
        <f>[2]Plan1!$C343</f>
        <v>Confraternização Universal</v>
      </c>
      <c r="Z273" s="133"/>
      <c r="AA273" s="1"/>
      <c r="AB273" s="3"/>
      <c r="AC273" s="131"/>
      <c r="AD273" s="131"/>
      <c r="AE273" s="131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24">
        <f t="shared" si="121"/>
        <v>44545</v>
      </c>
      <c r="B274" s="125">
        <f t="shared" ca="1" si="131"/>
        <v>1008.81335999</v>
      </c>
      <c r="C274" s="7">
        <f t="shared" si="122"/>
        <v>1000</v>
      </c>
      <c r="D274" s="102">
        <f t="shared" si="123"/>
        <v>44540</v>
      </c>
      <c r="E274" s="100">
        <f ca="1">IF(D274&lt;$B$1,VLOOKUP(D274,[1]DI!$A$4:$B$15000,2,FALSE),0)</f>
        <v>9.1499999999999998E-2</v>
      </c>
      <c r="F274" s="14">
        <f t="shared" ca="1" si="132"/>
        <v>1.00034749</v>
      </c>
      <c r="G274" s="14">
        <f ca="1">(TRUNC(PRODUCT($F$12:$F273),16))</f>
        <v>1.0405437229219501</v>
      </c>
      <c r="H274" s="14">
        <f t="shared" ca="1" si="133"/>
        <v>1.0314531502962301</v>
      </c>
      <c r="I274" s="14">
        <f t="shared" ca="1" si="134"/>
        <v>1.00881336</v>
      </c>
      <c r="J274" s="13">
        <f t="shared" si="124"/>
        <v>0</v>
      </c>
      <c r="K274" s="29">
        <f t="shared" si="125"/>
        <v>44501</v>
      </c>
      <c r="L274" s="2">
        <f t="shared" si="126"/>
        <v>30</v>
      </c>
      <c r="M274" s="17">
        <f t="shared" si="127"/>
        <v>30</v>
      </c>
      <c r="N274" s="12">
        <f t="shared" si="116"/>
        <v>1</v>
      </c>
      <c r="O274" s="12">
        <f t="shared" ca="1" si="117"/>
        <v>1.00881336</v>
      </c>
      <c r="P274" s="17">
        <f t="shared" si="128"/>
        <v>0</v>
      </c>
      <c r="Q274" s="14">
        <f t="shared" ca="1" si="118"/>
        <v>8.8133599900000004</v>
      </c>
      <c r="R274" s="20">
        <f t="shared" si="119"/>
        <v>0</v>
      </c>
      <c r="S274" s="14">
        <f t="shared" si="120"/>
        <v>0</v>
      </c>
      <c r="T274" s="4" t="str">
        <f t="shared" si="129"/>
        <v>J=</v>
      </c>
      <c r="U274" s="29">
        <f t="shared" si="130"/>
        <v>44742</v>
      </c>
      <c r="V274" s="3"/>
      <c r="W274" s="3"/>
      <c r="X274" s="150">
        <f>[2]Plan1!$A344</f>
        <v>47161</v>
      </c>
      <c r="Y274" s="142" t="str">
        <f>[2]Plan1!$C344</f>
        <v>Carnaval</v>
      </c>
      <c r="Z274" s="133"/>
      <c r="AA274" s="1"/>
      <c r="AB274" s="3"/>
      <c r="AC274" s="131"/>
      <c r="AD274" s="131"/>
      <c r="AE274" s="131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24">
        <f t="shared" si="121"/>
        <v>44546</v>
      </c>
      <c r="B275" s="125">
        <f t="shared" ca="1" si="131"/>
        <v>1009.16391999</v>
      </c>
      <c r="C275" s="7">
        <f t="shared" si="122"/>
        <v>1000</v>
      </c>
      <c r="D275" s="102">
        <f t="shared" si="123"/>
        <v>44543</v>
      </c>
      <c r="E275" s="100">
        <f ca="1">IF(D275&lt;$B$1,VLOOKUP(D275,[1]DI!$A$4:$B$15000,2,FALSE),0)</f>
        <v>9.1499999999999998E-2</v>
      </c>
      <c r="F275" s="14">
        <f t="shared" ca="1" si="132"/>
        <v>1.00034749</v>
      </c>
      <c r="G275" s="14">
        <f ca="1">(TRUNC(PRODUCT($F$12:$F274),16))</f>
        <v>1.0409053014602301</v>
      </c>
      <c r="H275" s="14">
        <f t="shared" ca="1" si="133"/>
        <v>1.0314531502962301</v>
      </c>
      <c r="I275" s="14">
        <f t="shared" ca="1" si="134"/>
        <v>1.00916392</v>
      </c>
      <c r="J275" s="13">
        <f t="shared" si="124"/>
        <v>0</v>
      </c>
      <c r="K275" s="29">
        <f t="shared" si="125"/>
        <v>44501</v>
      </c>
      <c r="L275" s="2">
        <f t="shared" si="126"/>
        <v>31</v>
      </c>
      <c r="M275" s="17">
        <f t="shared" si="127"/>
        <v>31</v>
      </c>
      <c r="N275" s="12">
        <f t="shared" si="116"/>
        <v>1</v>
      </c>
      <c r="O275" s="12">
        <f t="shared" ca="1" si="117"/>
        <v>1.00916392</v>
      </c>
      <c r="P275" s="17">
        <f t="shared" si="128"/>
        <v>0</v>
      </c>
      <c r="Q275" s="14">
        <f t="shared" ca="1" si="118"/>
        <v>9.1639199900000001</v>
      </c>
      <c r="R275" s="20">
        <f t="shared" si="119"/>
        <v>0</v>
      </c>
      <c r="S275" s="14">
        <f t="shared" si="120"/>
        <v>0</v>
      </c>
      <c r="T275" s="4" t="str">
        <f t="shared" si="129"/>
        <v>J=</v>
      </c>
      <c r="U275" s="29">
        <f t="shared" si="130"/>
        <v>44742</v>
      </c>
      <c r="V275" s="3"/>
      <c r="W275" s="3"/>
      <c r="X275" s="150">
        <f>[2]Plan1!$A345</f>
        <v>47162</v>
      </c>
      <c r="Y275" s="142" t="str">
        <f>[2]Plan1!$C345</f>
        <v>Carnaval</v>
      </c>
      <c r="Z275" s="133"/>
      <c r="AA275" s="1"/>
      <c r="AB275" s="3"/>
      <c r="AC275" s="131"/>
      <c r="AD275" s="131"/>
      <c r="AE275" s="131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24">
        <f t="shared" si="121"/>
        <v>44547</v>
      </c>
      <c r="B276" s="125">
        <f t="shared" ca="1" si="131"/>
        <v>1009.51458999</v>
      </c>
      <c r="C276" s="7">
        <f t="shared" si="122"/>
        <v>1000</v>
      </c>
      <c r="D276" s="102">
        <f t="shared" si="123"/>
        <v>44544</v>
      </c>
      <c r="E276" s="100">
        <f ca="1">IF(D276&lt;$B$1,VLOOKUP(D276,[1]DI!$A$4:$B$15000,2,FALSE),0)</f>
        <v>9.1499999999999998E-2</v>
      </c>
      <c r="F276" s="14">
        <f t="shared" ca="1" si="132"/>
        <v>1.00034749</v>
      </c>
      <c r="G276" s="14">
        <f ca="1">(TRUNC(PRODUCT($F$12:$F275),16))</f>
        <v>1.0412670056434401</v>
      </c>
      <c r="H276" s="14">
        <f t="shared" ca="1" si="133"/>
        <v>1.0314531502962301</v>
      </c>
      <c r="I276" s="14">
        <f t="shared" ca="1" si="134"/>
        <v>1.00951459</v>
      </c>
      <c r="J276" s="13">
        <f t="shared" si="124"/>
        <v>0</v>
      </c>
      <c r="K276" s="29">
        <f t="shared" si="125"/>
        <v>44501</v>
      </c>
      <c r="L276" s="2">
        <f t="shared" si="126"/>
        <v>32</v>
      </c>
      <c r="M276" s="17">
        <f t="shared" si="127"/>
        <v>32</v>
      </c>
      <c r="N276" s="12">
        <f t="shared" si="116"/>
        <v>1</v>
      </c>
      <c r="O276" s="12">
        <f t="shared" ca="1" si="117"/>
        <v>1.00951459</v>
      </c>
      <c r="P276" s="17">
        <f t="shared" si="128"/>
        <v>0</v>
      </c>
      <c r="Q276" s="14">
        <f t="shared" ca="1" si="118"/>
        <v>9.5145899899999993</v>
      </c>
      <c r="R276" s="20">
        <f t="shared" si="119"/>
        <v>0</v>
      </c>
      <c r="S276" s="14">
        <f t="shared" si="120"/>
        <v>0</v>
      </c>
      <c r="T276" s="4" t="str">
        <f t="shared" si="129"/>
        <v>J=</v>
      </c>
      <c r="U276" s="29">
        <f t="shared" si="130"/>
        <v>44742</v>
      </c>
      <c r="V276" s="3"/>
      <c r="W276" s="3"/>
      <c r="X276" s="150">
        <f>[2]Plan1!$A346</f>
        <v>47207</v>
      </c>
      <c r="Y276" s="142" t="str">
        <f>[2]Plan1!$C346</f>
        <v>Paixão de Cristo</v>
      </c>
      <c r="Z276" s="133"/>
      <c r="AA276" s="1"/>
      <c r="AB276" s="3"/>
      <c r="AC276" s="131"/>
      <c r="AD276" s="131"/>
      <c r="AE276" s="131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24">
        <f t="shared" si="121"/>
        <v>44550</v>
      </c>
      <c r="B277" s="125">
        <f t="shared" ca="1" si="131"/>
        <v>1009.86539</v>
      </c>
      <c r="C277" s="7">
        <f t="shared" si="122"/>
        <v>1000</v>
      </c>
      <c r="D277" s="102">
        <f t="shared" si="123"/>
        <v>44545</v>
      </c>
      <c r="E277" s="100">
        <f ca="1">IF(D277&lt;$B$1,VLOOKUP(D277,[1]DI!$A$4:$B$15000,2,FALSE),0)</f>
        <v>9.1499999999999998E-2</v>
      </c>
      <c r="F277" s="14">
        <f t="shared" ca="1" si="132"/>
        <v>1.00034749</v>
      </c>
      <c r="G277" s="14">
        <f ca="1">(TRUNC(PRODUCT($F$12:$F276),16))</f>
        <v>1.0416288355152299</v>
      </c>
      <c r="H277" s="14">
        <f t="shared" ca="1" si="133"/>
        <v>1.0314531502962301</v>
      </c>
      <c r="I277" s="14">
        <f t="shared" ca="1" si="134"/>
        <v>1.0098653900000001</v>
      </c>
      <c r="J277" s="13">
        <f t="shared" si="124"/>
        <v>0</v>
      </c>
      <c r="K277" s="29">
        <f t="shared" si="125"/>
        <v>44501</v>
      </c>
      <c r="L277" s="2">
        <f t="shared" si="126"/>
        <v>33</v>
      </c>
      <c r="M277" s="17">
        <f t="shared" si="127"/>
        <v>33</v>
      </c>
      <c r="N277" s="12">
        <f t="shared" si="116"/>
        <v>1</v>
      </c>
      <c r="O277" s="12">
        <f t="shared" ca="1" si="117"/>
        <v>1.0098653900000001</v>
      </c>
      <c r="P277" s="17">
        <f t="shared" si="128"/>
        <v>0</v>
      </c>
      <c r="Q277" s="14">
        <f t="shared" ca="1" si="118"/>
        <v>9.8653899999999997</v>
      </c>
      <c r="R277" s="20">
        <f t="shared" si="119"/>
        <v>0</v>
      </c>
      <c r="S277" s="14">
        <f t="shared" si="120"/>
        <v>0</v>
      </c>
      <c r="T277" s="4" t="str">
        <f t="shared" si="129"/>
        <v>J=</v>
      </c>
      <c r="U277" s="29">
        <f t="shared" si="130"/>
        <v>44742</v>
      </c>
      <c r="V277" s="3"/>
      <c r="W277" s="3"/>
      <c r="X277" s="150">
        <f>[2]Plan1!$A347</f>
        <v>47229</v>
      </c>
      <c r="Y277" s="142" t="str">
        <f>[2]Plan1!$C347</f>
        <v>Tiradentes</v>
      </c>
      <c r="Z277" s="133"/>
      <c r="AA277" s="1"/>
      <c r="AB277" s="3"/>
      <c r="AC277" s="131"/>
      <c r="AD277" s="131"/>
      <c r="AE277" s="131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24">
        <f t="shared" si="121"/>
        <v>44551</v>
      </c>
      <c r="B278" s="125">
        <f t="shared" ca="1" si="131"/>
        <v>1010.21630999</v>
      </c>
      <c r="C278" s="7">
        <f t="shared" si="122"/>
        <v>1000</v>
      </c>
      <c r="D278" s="102">
        <f t="shared" si="123"/>
        <v>44546</v>
      </c>
      <c r="E278" s="100">
        <f ca="1">IF(D278&lt;$B$1,VLOOKUP(D278,[1]DI!$A$4:$B$15000,2,FALSE),0)</f>
        <v>9.1499999999999998E-2</v>
      </c>
      <c r="F278" s="14">
        <f t="shared" ca="1" si="132"/>
        <v>1.00034749</v>
      </c>
      <c r="G278" s="14">
        <f ca="1">(TRUNC(PRODUCT($F$12:$F277),16))</f>
        <v>1.0419907911192801</v>
      </c>
      <c r="H278" s="14">
        <f t="shared" ca="1" si="133"/>
        <v>1.0314531502962301</v>
      </c>
      <c r="I278" s="14">
        <f t="shared" ca="1" si="134"/>
        <v>1.0102163099999999</v>
      </c>
      <c r="J278" s="13">
        <f t="shared" si="124"/>
        <v>0</v>
      </c>
      <c r="K278" s="29">
        <f t="shared" si="125"/>
        <v>44501</v>
      </c>
      <c r="L278" s="2">
        <f t="shared" si="126"/>
        <v>34</v>
      </c>
      <c r="M278" s="17">
        <f t="shared" si="127"/>
        <v>34</v>
      </c>
      <c r="N278" s="12">
        <f t="shared" si="116"/>
        <v>1</v>
      </c>
      <c r="O278" s="12">
        <f t="shared" ca="1" si="117"/>
        <v>1.0102163099999999</v>
      </c>
      <c r="P278" s="17">
        <f t="shared" si="128"/>
        <v>0</v>
      </c>
      <c r="Q278" s="14">
        <f t="shared" ca="1" si="118"/>
        <v>10.216309989999999</v>
      </c>
      <c r="R278" s="20">
        <f t="shared" si="119"/>
        <v>0</v>
      </c>
      <c r="S278" s="14">
        <f t="shared" si="120"/>
        <v>0</v>
      </c>
      <c r="T278" s="4" t="str">
        <f t="shared" si="129"/>
        <v>J=</v>
      </c>
      <c r="U278" s="29">
        <f t="shared" si="130"/>
        <v>44742</v>
      </c>
      <c r="V278" s="3"/>
      <c r="W278" s="3"/>
      <c r="X278" s="150">
        <f>[2]Plan1!$A348</f>
        <v>47239</v>
      </c>
      <c r="Y278" s="142" t="str">
        <f>[2]Plan1!$C348</f>
        <v>Dia do Trabalho</v>
      </c>
      <c r="Z278" s="133"/>
      <c r="AA278" s="1"/>
      <c r="AB278" s="3"/>
      <c r="AC278" s="131"/>
      <c r="AD278" s="131"/>
      <c r="AE278" s="131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24">
        <f t="shared" si="121"/>
        <v>44552</v>
      </c>
      <c r="B279" s="125">
        <f t="shared" ca="1" si="131"/>
        <v>1010.56735</v>
      </c>
      <c r="C279" s="7">
        <f t="shared" si="122"/>
        <v>1000</v>
      </c>
      <c r="D279" s="102">
        <f t="shared" si="123"/>
        <v>44547</v>
      </c>
      <c r="E279" s="100">
        <f ca="1">IF(D279&lt;$B$1,VLOOKUP(D279,[1]DI!$A$4:$B$15000,2,FALSE),0)</f>
        <v>9.1499999999999998E-2</v>
      </c>
      <c r="F279" s="14">
        <f t="shared" ca="1" si="132"/>
        <v>1.00034749</v>
      </c>
      <c r="G279" s="14">
        <f ca="1">(TRUNC(PRODUCT($F$12:$F278),16))</f>
        <v>1.0423528724992901</v>
      </c>
      <c r="H279" s="14">
        <f t="shared" ca="1" si="133"/>
        <v>1.0314531502962301</v>
      </c>
      <c r="I279" s="14">
        <f t="shared" ca="1" si="134"/>
        <v>1.0105673500000001</v>
      </c>
      <c r="J279" s="13">
        <f t="shared" si="124"/>
        <v>0</v>
      </c>
      <c r="K279" s="29">
        <f t="shared" si="125"/>
        <v>44501</v>
      </c>
      <c r="L279" s="2">
        <f t="shared" si="126"/>
        <v>35</v>
      </c>
      <c r="M279" s="17">
        <f t="shared" si="127"/>
        <v>35</v>
      </c>
      <c r="N279" s="12">
        <f t="shared" si="116"/>
        <v>1</v>
      </c>
      <c r="O279" s="12">
        <f t="shared" ca="1" si="117"/>
        <v>1.0105673500000001</v>
      </c>
      <c r="P279" s="17">
        <f t="shared" si="128"/>
        <v>0</v>
      </c>
      <c r="Q279" s="14">
        <f t="shared" ca="1" si="118"/>
        <v>10.567349999999999</v>
      </c>
      <c r="R279" s="20">
        <f t="shared" si="119"/>
        <v>0</v>
      </c>
      <c r="S279" s="14">
        <f t="shared" si="120"/>
        <v>0</v>
      </c>
      <c r="T279" s="4" t="str">
        <f t="shared" si="129"/>
        <v>J=</v>
      </c>
      <c r="U279" s="29">
        <f t="shared" si="130"/>
        <v>44742</v>
      </c>
      <c r="V279" s="3"/>
      <c r="W279" s="3"/>
      <c r="X279" s="150">
        <f>[2]Plan1!$A349</f>
        <v>47269</v>
      </c>
      <c r="Y279" s="142" t="str">
        <f>[2]Plan1!$C349</f>
        <v>Corpus Christi</v>
      </c>
      <c r="Z279" s="133"/>
      <c r="AA279" s="1"/>
      <c r="AB279" s="3"/>
      <c r="AC279" s="131"/>
      <c r="AD279" s="131"/>
      <c r="AE279" s="131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24">
        <f t="shared" si="121"/>
        <v>44553</v>
      </c>
      <c r="B280" s="125">
        <f t="shared" ca="1" si="131"/>
        <v>1010.91851</v>
      </c>
      <c r="C280" s="7">
        <f t="shared" si="122"/>
        <v>1000</v>
      </c>
      <c r="D280" s="102">
        <f t="shared" si="123"/>
        <v>44550</v>
      </c>
      <c r="E280" s="100">
        <f ca="1">IF(D280&lt;$B$1,VLOOKUP(D280,[1]DI!$A$4:$B$15000,2,FALSE),0)</f>
        <v>9.1499999999999998E-2</v>
      </c>
      <c r="F280" s="14">
        <f t="shared" ca="1" si="132"/>
        <v>1.00034749</v>
      </c>
      <c r="G280" s="14">
        <f ca="1">(TRUNC(PRODUCT($F$12:$F279),16))</f>
        <v>1.0427150796989499</v>
      </c>
      <c r="H280" s="14">
        <f t="shared" ca="1" si="133"/>
        <v>1.0314531502962301</v>
      </c>
      <c r="I280" s="14">
        <f t="shared" ca="1" si="134"/>
        <v>1.01091851</v>
      </c>
      <c r="J280" s="13">
        <f t="shared" si="124"/>
        <v>0</v>
      </c>
      <c r="K280" s="29">
        <f t="shared" si="125"/>
        <v>44501</v>
      </c>
      <c r="L280" s="2">
        <f t="shared" si="126"/>
        <v>36</v>
      </c>
      <c r="M280" s="17">
        <f t="shared" si="127"/>
        <v>36</v>
      </c>
      <c r="N280" s="12">
        <f t="shared" si="116"/>
        <v>1</v>
      </c>
      <c r="O280" s="12">
        <f t="shared" ca="1" si="117"/>
        <v>1.01091851</v>
      </c>
      <c r="P280" s="17">
        <f t="shared" si="128"/>
        <v>0</v>
      </c>
      <c r="Q280" s="14">
        <f t="shared" ca="1" si="118"/>
        <v>10.918509999999999</v>
      </c>
      <c r="R280" s="20">
        <f t="shared" si="119"/>
        <v>0</v>
      </c>
      <c r="S280" s="14">
        <f t="shared" si="120"/>
        <v>0</v>
      </c>
      <c r="T280" s="4" t="str">
        <f t="shared" si="129"/>
        <v>J=</v>
      </c>
      <c r="U280" s="29">
        <f t="shared" si="130"/>
        <v>44742</v>
      </c>
      <c r="V280" s="3"/>
      <c r="W280" s="3"/>
      <c r="X280" s="150">
        <f>[2]Plan1!$A350</f>
        <v>47368</v>
      </c>
      <c r="Y280" s="142" t="str">
        <f>[2]Plan1!$C350</f>
        <v>Independência do Brasil</v>
      </c>
      <c r="Z280" s="133"/>
      <c r="AA280" s="1"/>
      <c r="AB280" s="3"/>
      <c r="AC280" s="131"/>
      <c r="AD280" s="131"/>
      <c r="AE280" s="131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24">
        <f t="shared" si="121"/>
        <v>44554</v>
      </c>
      <c r="B281" s="125">
        <f t="shared" ca="1" si="131"/>
        <v>1011.2697900000001</v>
      </c>
      <c r="C281" s="7">
        <f t="shared" si="122"/>
        <v>1000</v>
      </c>
      <c r="D281" s="102">
        <f t="shared" si="123"/>
        <v>44551</v>
      </c>
      <c r="E281" s="100">
        <f ca="1">IF(D281&lt;$B$1,VLOOKUP(D281,[1]DI!$A$4:$B$15000,2,FALSE),0)</f>
        <v>9.1499999999999998E-2</v>
      </c>
      <c r="F281" s="14">
        <f t="shared" ca="1" si="132"/>
        <v>1.00034749</v>
      </c>
      <c r="G281" s="14">
        <f ca="1">(TRUNC(PRODUCT($F$12:$F280),16))</f>
        <v>1.0430774127619999</v>
      </c>
      <c r="H281" s="14">
        <f t="shared" ca="1" si="133"/>
        <v>1.0314531502962301</v>
      </c>
      <c r="I281" s="14">
        <f t="shared" ca="1" si="134"/>
        <v>1.0112697900000001</v>
      </c>
      <c r="J281" s="13">
        <f t="shared" si="124"/>
        <v>0</v>
      </c>
      <c r="K281" s="29">
        <f t="shared" si="125"/>
        <v>44501</v>
      </c>
      <c r="L281" s="2">
        <f t="shared" si="126"/>
        <v>37</v>
      </c>
      <c r="M281" s="17">
        <f t="shared" si="127"/>
        <v>37</v>
      </c>
      <c r="N281" s="12">
        <f t="shared" si="116"/>
        <v>1</v>
      </c>
      <c r="O281" s="12">
        <f t="shared" ca="1" si="117"/>
        <v>1.0112697900000001</v>
      </c>
      <c r="P281" s="17">
        <f t="shared" si="128"/>
        <v>0</v>
      </c>
      <c r="Q281" s="14">
        <f t="shared" ca="1" si="118"/>
        <v>11.26979</v>
      </c>
      <c r="R281" s="20">
        <f t="shared" si="119"/>
        <v>0</v>
      </c>
      <c r="S281" s="14">
        <f t="shared" si="120"/>
        <v>0</v>
      </c>
      <c r="T281" s="4" t="str">
        <f t="shared" si="129"/>
        <v>J=</v>
      </c>
      <c r="U281" s="29">
        <f t="shared" si="130"/>
        <v>44742</v>
      </c>
      <c r="V281" s="3"/>
      <c r="W281" s="3"/>
      <c r="X281" s="150">
        <f>[2]Plan1!$A351</f>
        <v>47403</v>
      </c>
      <c r="Y281" s="142" t="str">
        <f>[2]Plan1!$C351</f>
        <v>Nossa Sr.a Aparecida - Padroeira do Brasil</v>
      </c>
      <c r="Z281" s="133"/>
      <c r="AA281" s="1"/>
      <c r="AB281" s="3"/>
      <c r="AC281" s="131"/>
      <c r="AD281" s="131"/>
      <c r="AE281" s="131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24">
        <f t="shared" si="121"/>
        <v>44557</v>
      </c>
      <c r="B282" s="125">
        <f t="shared" ca="1" si="131"/>
        <v>1011.6212</v>
      </c>
      <c r="C282" s="7">
        <f t="shared" si="122"/>
        <v>1000</v>
      </c>
      <c r="D282" s="102">
        <f t="shared" si="123"/>
        <v>44552</v>
      </c>
      <c r="E282" s="100">
        <f ca="1">IF(D282&lt;$B$1,VLOOKUP(D282,[1]DI!$A$4:$B$15000,2,FALSE),0)</f>
        <v>9.1499999999999998E-2</v>
      </c>
      <c r="F282" s="14">
        <f t="shared" ca="1" si="132"/>
        <v>1.00034749</v>
      </c>
      <c r="G282" s="14">
        <f ca="1">(TRUNC(PRODUCT($F$12:$F281),16))</f>
        <v>1.04343987173216</v>
      </c>
      <c r="H282" s="14">
        <f t="shared" ca="1" si="133"/>
        <v>1.0314531502962301</v>
      </c>
      <c r="I282" s="14">
        <f t="shared" ca="1" si="134"/>
        <v>1.0116212</v>
      </c>
      <c r="J282" s="13">
        <f t="shared" si="124"/>
        <v>0</v>
      </c>
      <c r="K282" s="29">
        <f t="shared" si="125"/>
        <v>44501</v>
      </c>
      <c r="L282" s="2">
        <f t="shared" si="126"/>
        <v>38</v>
      </c>
      <c r="M282" s="17">
        <f t="shared" si="127"/>
        <v>38</v>
      </c>
      <c r="N282" s="12">
        <f t="shared" si="116"/>
        <v>1</v>
      </c>
      <c r="O282" s="12">
        <f t="shared" ca="1" si="117"/>
        <v>1.0116212</v>
      </c>
      <c r="P282" s="17">
        <f t="shared" si="128"/>
        <v>0</v>
      </c>
      <c r="Q282" s="14">
        <f t="shared" ca="1" si="118"/>
        <v>11.6212</v>
      </c>
      <c r="R282" s="20">
        <f t="shared" si="119"/>
        <v>0</v>
      </c>
      <c r="S282" s="14">
        <f t="shared" si="120"/>
        <v>0</v>
      </c>
      <c r="T282" s="4" t="str">
        <f t="shared" si="129"/>
        <v>J=</v>
      </c>
      <c r="U282" s="29">
        <f t="shared" si="130"/>
        <v>44742</v>
      </c>
      <c r="V282" s="3"/>
      <c r="W282" s="3"/>
      <c r="X282" s="150">
        <f>[2]Plan1!$A352</f>
        <v>47424</v>
      </c>
      <c r="Y282" s="142" t="str">
        <f>[2]Plan1!$C352</f>
        <v>Finados</v>
      </c>
      <c r="Z282" s="133"/>
      <c r="AA282" s="1"/>
      <c r="AB282" s="3"/>
      <c r="AC282" s="131"/>
      <c r="AD282" s="131"/>
      <c r="AE282" s="131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24">
        <f t="shared" si="121"/>
        <v>44558</v>
      </c>
      <c r="B283" s="125">
        <f t="shared" ca="1" si="131"/>
        <v>1011.97273</v>
      </c>
      <c r="C283" s="7">
        <f t="shared" si="122"/>
        <v>1000</v>
      </c>
      <c r="D283" s="102">
        <f t="shared" si="123"/>
        <v>44553</v>
      </c>
      <c r="E283" s="100">
        <f ca="1">IF(D283&lt;$B$1,VLOOKUP(D283,[1]DI!$A$4:$B$15000,2,FALSE),0)</f>
        <v>9.1499999999999998E-2</v>
      </c>
      <c r="F283" s="14">
        <f t="shared" ca="1" si="132"/>
        <v>1.00034749</v>
      </c>
      <c r="G283" s="14">
        <f ca="1">(TRUNC(PRODUCT($F$12:$F282),16))</f>
        <v>1.04380245665319</v>
      </c>
      <c r="H283" s="14">
        <f t="shared" ca="1" si="133"/>
        <v>1.0314531502962301</v>
      </c>
      <c r="I283" s="14">
        <f t="shared" ca="1" si="134"/>
        <v>1.0119727300000001</v>
      </c>
      <c r="J283" s="13">
        <f t="shared" si="124"/>
        <v>0</v>
      </c>
      <c r="K283" s="29">
        <f t="shared" si="125"/>
        <v>44501</v>
      </c>
      <c r="L283" s="2">
        <f t="shared" si="126"/>
        <v>39</v>
      </c>
      <c r="M283" s="17">
        <f t="shared" si="127"/>
        <v>39</v>
      </c>
      <c r="N283" s="12">
        <f t="shared" si="116"/>
        <v>1</v>
      </c>
      <c r="O283" s="12">
        <f t="shared" ca="1" si="117"/>
        <v>1.0119727300000001</v>
      </c>
      <c r="P283" s="17">
        <f t="shared" si="128"/>
        <v>0</v>
      </c>
      <c r="Q283" s="14">
        <f t="shared" ca="1" si="118"/>
        <v>11.97273</v>
      </c>
      <c r="R283" s="20">
        <f t="shared" si="119"/>
        <v>0</v>
      </c>
      <c r="S283" s="14">
        <f t="shared" si="120"/>
        <v>0</v>
      </c>
      <c r="T283" s="4" t="str">
        <f t="shared" si="129"/>
        <v>J=</v>
      </c>
      <c r="U283" s="29">
        <f t="shared" si="130"/>
        <v>44742</v>
      </c>
      <c r="V283" s="3"/>
      <c r="W283" s="3"/>
      <c r="X283" s="150">
        <f>[2]Plan1!$A353</f>
        <v>47437</v>
      </c>
      <c r="Y283" s="142" t="str">
        <f>[2]Plan1!$C353</f>
        <v>Proclamação da República</v>
      </c>
      <c r="Z283" s="133"/>
      <c r="AA283" s="1"/>
      <c r="AB283" s="3"/>
      <c r="AC283" s="131"/>
      <c r="AD283" s="131"/>
      <c r="AE283" s="131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24">
        <f t="shared" si="121"/>
        <v>44559</v>
      </c>
      <c r="B284" s="125">
        <f t="shared" ca="1" si="131"/>
        <v>1012.32437999</v>
      </c>
      <c r="C284" s="7">
        <f t="shared" si="122"/>
        <v>1000</v>
      </c>
      <c r="D284" s="102">
        <f t="shared" si="123"/>
        <v>44554</v>
      </c>
      <c r="E284" s="100">
        <f ca="1">IF(D284&lt;$B$1,VLOOKUP(D284,[1]DI!$A$4:$B$15000,2,FALSE),0)</f>
        <v>9.1499999999999998E-2</v>
      </c>
      <c r="F284" s="14">
        <f t="shared" ca="1" si="132"/>
        <v>1.00034749</v>
      </c>
      <c r="G284" s="14">
        <f ca="1">(TRUNC(PRODUCT($F$12:$F283),16))</f>
        <v>1.0441651675688499</v>
      </c>
      <c r="H284" s="14">
        <f t="shared" ca="1" si="133"/>
        <v>1.0314531502962301</v>
      </c>
      <c r="I284" s="14">
        <f t="shared" ca="1" si="134"/>
        <v>1.0123243799999999</v>
      </c>
      <c r="J284" s="13">
        <f t="shared" si="124"/>
        <v>0</v>
      </c>
      <c r="K284" s="29">
        <f t="shared" si="125"/>
        <v>44501</v>
      </c>
      <c r="L284" s="2">
        <f t="shared" si="126"/>
        <v>40</v>
      </c>
      <c r="M284" s="17">
        <f t="shared" si="127"/>
        <v>40</v>
      </c>
      <c r="N284" s="12">
        <f t="shared" si="116"/>
        <v>1</v>
      </c>
      <c r="O284" s="12">
        <f t="shared" ca="1" si="117"/>
        <v>1.0123243799999999</v>
      </c>
      <c r="P284" s="17">
        <f t="shared" si="128"/>
        <v>0</v>
      </c>
      <c r="Q284" s="14">
        <f t="shared" ca="1" si="118"/>
        <v>12.324379990000001</v>
      </c>
      <c r="R284" s="20">
        <f t="shared" si="119"/>
        <v>0</v>
      </c>
      <c r="S284" s="14">
        <f t="shared" si="120"/>
        <v>0</v>
      </c>
      <c r="T284" s="4" t="str">
        <f t="shared" si="129"/>
        <v>J=</v>
      </c>
      <c r="U284" s="29">
        <f t="shared" si="130"/>
        <v>44742</v>
      </c>
      <c r="V284" s="3"/>
      <c r="W284" s="3"/>
      <c r="X284" s="150">
        <f>[2]Plan1!$A354</f>
        <v>47442</v>
      </c>
      <c r="Y284" s="142" t="str">
        <f>[2]Plan1!$C354</f>
        <v>Dia Nacional de Zumbi e da Consciência Negra</v>
      </c>
      <c r="Z284" s="133"/>
      <c r="AA284" s="1"/>
      <c r="AB284" s="3"/>
      <c r="AC284" s="131"/>
      <c r="AD284" s="131"/>
      <c r="AE284" s="131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24">
        <f t="shared" si="121"/>
        <v>44560</v>
      </c>
      <c r="B285" s="125">
        <f t="shared" ca="1" si="131"/>
        <v>1012.67615</v>
      </c>
      <c r="C285" s="7">
        <f t="shared" si="122"/>
        <v>1000</v>
      </c>
      <c r="D285" s="102">
        <f t="shared" si="123"/>
        <v>44557</v>
      </c>
      <c r="E285" s="100">
        <f ca="1">IF(D285&lt;$B$1,VLOOKUP(D285,[1]DI!$A$4:$B$15000,2,FALSE),0)</f>
        <v>9.1499999999999998E-2</v>
      </c>
      <c r="F285" s="14">
        <f t="shared" ca="1" si="132"/>
        <v>1.00034749</v>
      </c>
      <c r="G285" s="14">
        <f ca="1">(TRUNC(PRODUCT($F$12:$F284),16))</f>
        <v>1.0445280045229299</v>
      </c>
      <c r="H285" s="14">
        <f t="shared" ca="1" si="133"/>
        <v>1.0314531502962301</v>
      </c>
      <c r="I285" s="14">
        <f t="shared" ca="1" si="134"/>
        <v>1.0126761500000001</v>
      </c>
      <c r="J285" s="13">
        <f t="shared" si="124"/>
        <v>0</v>
      </c>
      <c r="K285" s="29">
        <f t="shared" si="125"/>
        <v>44501</v>
      </c>
      <c r="L285" s="2">
        <f t="shared" si="126"/>
        <v>41</v>
      </c>
      <c r="M285" s="17">
        <f t="shared" si="127"/>
        <v>41</v>
      </c>
      <c r="N285" s="12">
        <f t="shared" si="116"/>
        <v>1</v>
      </c>
      <c r="O285" s="12">
        <f t="shared" ca="1" si="117"/>
        <v>1.0126761500000001</v>
      </c>
      <c r="P285" s="17">
        <f t="shared" si="128"/>
        <v>0</v>
      </c>
      <c r="Q285" s="14">
        <f t="shared" ca="1" si="118"/>
        <v>12.67615</v>
      </c>
      <c r="R285" s="20">
        <f t="shared" si="119"/>
        <v>0</v>
      </c>
      <c r="S285" s="14">
        <f t="shared" si="120"/>
        <v>0</v>
      </c>
      <c r="T285" s="4" t="str">
        <f t="shared" si="129"/>
        <v>J=</v>
      </c>
      <c r="U285" s="29">
        <f t="shared" si="130"/>
        <v>44742</v>
      </c>
      <c r="V285" s="3"/>
      <c r="W285" s="3"/>
      <c r="X285" s="150">
        <f>[2]Plan1!$A355</f>
        <v>47477</v>
      </c>
      <c r="Y285" s="142" t="str">
        <f>[2]Plan1!$C355</f>
        <v>Natal</v>
      </c>
      <c r="Z285" s="133"/>
      <c r="AA285" s="1"/>
      <c r="AB285" s="3"/>
      <c r="AC285" s="131"/>
      <c r="AD285" s="131"/>
      <c r="AE285" s="131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24">
        <f t="shared" si="121"/>
        <v>44561</v>
      </c>
      <c r="B286" s="125">
        <f t="shared" ca="1" si="131"/>
        <v>1013.02804</v>
      </c>
      <c r="C286" s="7">
        <f t="shared" si="122"/>
        <v>1000</v>
      </c>
      <c r="D286" s="102">
        <f t="shared" si="123"/>
        <v>44558</v>
      </c>
      <c r="E286" s="100">
        <f ca="1">IF(D286&lt;$B$1,VLOOKUP(D286,[1]DI!$A$4:$B$15000,2,FALSE),0)</f>
        <v>9.1499999999999998E-2</v>
      </c>
      <c r="F286" s="14">
        <f t="shared" ca="1" si="132"/>
        <v>1.00034749</v>
      </c>
      <c r="G286" s="14">
        <f ca="1">(TRUNC(PRODUCT($F$12:$F285),16))</f>
        <v>1.04489096755922</v>
      </c>
      <c r="H286" s="14">
        <f t="shared" ca="1" si="133"/>
        <v>1.0314531502962301</v>
      </c>
      <c r="I286" s="14">
        <f t="shared" ca="1" si="134"/>
        <v>1.01302804</v>
      </c>
      <c r="J286" s="13">
        <f t="shared" si="124"/>
        <v>0</v>
      </c>
      <c r="K286" s="29">
        <f t="shared" si="125"/>
        <v>44501</v>
      </c>
      <c r="L286" s="2">
        <f t="shared" si="126"/>
        <v>42</v>
      </c>
      <c r="M286" s="17">
        <f t="shared" si="127"/>
        <v>42</v>
      </c>
      <c r="N286" s="12">
        <f t="shared" si="116"/>
        <v>1</v>
      </c>
      <c r="O286" s="12">
        <f t="shared" ca="1" si="117"/>
        <v>1.01302804</v>
      </c>
      <c r="P286" s="17">
        <f t="shared" si="128"/>
        <v>0</v>
      </c>
      <c r="Q286" s="14">
        <f t="shared" ca="1" si="118"/>
        <v>13.028040000000001</v>
      </c>
      <c r="R286" s="20">
        <f t="shared" si="119"/>
        <v>0</v>
      </c>
      <c r="S286" s="14">
        <f t="shared" si="120"/>
        <v>0</v>
      </c>
      <c r="T286" s="4" t="str">
        <f t="shared" si="129"/>
        <v>J=</v>
      </c>
      <c r="U286" s="29">
        <f t="shared" si="130"/>
        <v>44742</v>
      </c>
      <c r="V286" s="3"/>
      <c r="W286" s="3"/>
      <c r="X286" s="150">
        <f>[2]Plan1!$A356</f>
        <v>47484</v>
      </c>
      <c r="Y286" s="142" t="str">
        <f>[2]Plan1!$C356</f>
        <v>Confraternização Universal</v>
      </c>
      <c r="Z286" s="133"/>
      <c r="AA286" s="1"/>
      <c r="AB286" s="3"/>
      <c r="AC286" s="131"/>
      <c r="AD286" s="131"/>
      <c r="AE286" s="131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24">
        <f t="shared" si="121"/>
        <v>44564</v>
      </c>
      <c r="B287" s="125">
        <f t="shared" ca="1" si="131"/>
        <v>1013.38006</v>
      </c>
      <c r="C287" s="7">
        <f t="shared" si="122"/>
        <v>1000</v>
      </c>
      <c r="D287" s="102">
        <f t="shared" si="123"/>
        <v>44559</v>
      </c>
      <c r="E287" s="100">
        <f ca="1">IF(D287&lt;$B$1,VLOOKUP(D287,[1]DI!$A$4:$B$15000,2,FALSE),0)</f>
        <v>9.1499999999999998E-2</v>
      </c>
      <c r="F287" s="14">
        <f t="shared" ca="1" si="132"/>
        <v>1.00034749</v>
      </c>
      <c r="G287" s="14">
        <f ca="1">(TRUNC(PRODUCT($F$12:$F286),16))</f>
        <v>1.04525405672154</v>
      </c>
      <c r="H287" s="14">
        <f t="shared" ca="1" si="133"/>
        <v>1.0314531502962301</v>
      </c>
      <c r="I287" s="14">
        <f t="shared" ca="1" si="134"/>
        <v>1.01338006</v>
      </c>
      <c r="J287" s="13">
        <f t="shared" si="124"/>
        <v>0</v>
      </c>
      <c r="K287" s="29">
        <f t="shared" si="125"/>
        <v>44501</v>
      </c>
      <c r="L287" s="2">
        <f t="shared" si="126"/>
        <v>43</v>
      </c>
      <c r="M287" s="17">
        <f t="shared" si="127"/>
        <v>43</v>
      </c>
      <c r="N287" s="12">
        <f t="shared" si="116"/>
        <v>1</v>
      </c>
      <c r="O287" s="12">
        <f t="shared" ca="1" si="117"/>
        <v>1.01338006</v>
      </c>
      <c r="P287" s="17">
        <f t="shared" si="128"/>
        <v>0</v>
      </c>
      <c r="Q287" s="14">
        <f t="shared" ca="1" si="118"/>
        <v>13.38006</v>
      </c>
      <c r="R287" s="20">
        <f t="shared" si="119"/>
        <v>0</v>
      </c>
      <c r="S287" s="14">
        <f t="shared" si="120"/>
        <v>0</v>
      </c>
      <c r="T287" s="4" t="str">
        <f t="shared" si="129"/>
        <v>J=</v>
      </c>
      <c r="U287" s="29">
        <f t="shared" si="130"/>
        <v>44742</v>
      </c>
      <c r="V287" s="3"/>
      <c r="W287" s="3"/>
      <c r="X287" s="150">
        <f>[2]Plan1!$A357</f>
        <v>47546</v>
      </c>
      <c r="Y287" s="142" t="str">
        <f>[2]Plan1!$C357</f>
        <v>Carnaval</v>
      </c>
      <c r="Z287" s="133"/>
      <c r="AA287" s="1"/>
      <c r="AB287" s="3"/>
      <c r="AC287" s="131"/>
      <c r="AD287" s="131"/>
      <c r="AE287" s="131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24">
        <f t="shared" si="121"/>
        <v>44565</v>
      </c>
      <c r="B288" s="125">
        <f t="shared" ca="1" si="131"/>
        <v>1013.7322</v>
      </c>
      <c r="C288" s="7">
        <f t="shared" si="122"/>
        <v>1000</v>
      </c>
      <c r="D288" s="102">
        <f t="shared" si="123"/>
        <v>44560</v>
      </c>
      <c r="E288" s="100">
        <f ca="1">IF(D288&lt;$B$1,VLOOKUP(D288,[1]DI!$A$4:$B$15000,2,FALSE),0)</f>
        <v>9.1499999999999998E-2</v>
      </c>
      <c r="F288" s="14">
        <f t="shared" ca="1" si="132"/>
        <v>1.00034749</v>
      </c>
      <c r="G288" s="14">
        <f ca="1">(TRUNC(PRODUCT($F$12:$F287),16))</f>
        <v>1.04561727205371</v>
      </c>
      <c r="H288" s="14">
        <f t="shared" ca="1" si="133"/>
        <v>1.0314531502962301</v>
      </c>
      <c r="I288" s="14">
        <f t="shared" ca="1" si="134"/>
        <v>1.0137322</v>
      </c>
      <c r="J288" s="13">
        <f t="shared" si="124"/>
        <v>0</v>
      </c>
      <c r="K288" s="29">
        <f t="shared" si="125"/>
        <v>44501</v>
      </c>
      <c r="L288" s="2">
        <f t="shared" si="126"/>
        <v>44</v>
      </c>
      <c r="M288" s="17">
        <f t="shared" si="127"/>
        <v>44</v>
      </c>
      <c r="N288" s="12">
        <f t="shared" si="116"/>
        <v>1</v>
      </c>
      <c r="O288" s="12">
        <f t="shared" ca="1" si="117"/>
        <v>1.0137322</v>
      </c>
      <c r="P288" s="17">
        <f t="shared" si="128"/>
        <v>0</v>
      </c>
      <c r="Q288" s="14">
        <f t="shared" ca="1" si="118"/>
        <v>13.732200000000001</v>
      </c>
      <c r="R288" s="20">
        <f t="shared" si="119"/>
        <v>0</v>
      </c>
      <c r="S288" s="14">
        <f t="shared" si="120"/>
        <v>0</v>
      </c>
      <c r="T288" s="4" t="str">
        <f t="shared" si="129"/>
        <v>J=</v>
      </c>
      <c r="U288" s="29">
        <f t="shared" si="130"/>
        <v>44742</v>
      </c>
      <c r="V288" s="3"/>
      <c r="W288" s="3"/>
      <c r="X288" s="150">
        <f>[2]Plan1!$A358</f>
        <v>47547</v>
      </c>
      <c r="Y288" s="142" t="str">
        <f>[2]Plan1!$C358</f>
        <v>Carnaval</v>
      </c>
      <c r="Z288" s="133"/>
      <c r="AA288" s="1"/>
      <c r="AB288" s="3"/>
      <c r="AC288" s="131"/>
      <c r="AD288" s="131"/>
      <c r="AE288" s="131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24">
        <f t="shared" si="121"/>
        <v>44566</v>
      </c>
      <c r="B289" s="125">
        <f t="shared" ca="1" si="131"/>
        <v>1014.08446</v>
      </c>
      <c r="C289" s="7">
        <f t="shared" si="122"/>
        <v>1000</v>
      </c>
      <c r="D289" s="102">
        <f t="shared" si="123"/>
        <v>44561</v>
      </c>
      <c r="E289" s="100">
        <f ca="1">IF(D289&lt;$B$1,VLOOKUP(D289,[1]DI!$A$4:$B$15000,2,FALSE),0)</f>
        <v>9.1499999999999998E-2</v>
      </c>
      <c r="F289" s="14">
        <f t="shared" ca="1" si="132"/>
        <v>1.00034749</v>
      </c>
      <c r="G289" s="14">
        <f ca="1">(TRUNC(PRODUCT($F$12:$F288),16))</f>
        <v>1.04598061359957</v>
      </c>
      <c r="H289" s="14">
        <f t="shared" ca="1" si="133"/>
        <v>1.0314531502962301</v>
      </c>
      <c r="I289" s="14">
        <f t="shared" ca="1" si="134"/>
        <v>1.0140844600000001</v>
      </c>
      <c r="J289" s="13">
        <f t="shared" si="124"/>
        <v>0</v>
      </c>
      <c r="K289" s="29">
        <f t="shared" si="125"/>
        <v>44501</v>
      </c>
      <c r="L289" s="2">
        <f t="shared" si="126"/>
        <v>45</v>
      </c>
      <c r="M289" s="17">
        <f t="shared" si="127"/>
        <v>45</v>
      </c>
      <c r="N289" s="12">
        <f t="shared" si="116"/>
        <v>1</v>
      </c>
      <c r="O289" s="12">
        <f t="shared" ca="1" si="117"/>
        <v>1.0140844600000001</v>
      </c>
      <c r="P289" s="17">
        <f t="shared" si="128"/>
        <v>0</v>
      </c>
      <c r="Q289" s="14">
        <f t="shared" ca="1" si="118"/>
        <v>14.08446</v>
      </c>
      <c r="R289" s="20">
        <f t="shared" si="119"/>
        <v>0</v>
      </c>
      <c r="S289" s="14">
        <f t="shared" si="120"/>
        <v>0</v>
      </c>
      <c r="T289" s="4" t="str">
        <f t="shared" si="129"/>
        <v>J=</v>
      </c>
      <c r="U289" s="29">
        <f t="shared" si="130"/>
        <v>44742</v>
      </c>
      <c r="V289" s="3"/>
      <c r="W289" s="3"/>
      <c r="X289" s="150">
        <f>[2]Plan1!$A359</f>
        <v>47592</v>
      </c>
      <c r="Y289" s="142" t="str">
        <f>[2]Plan1!$C359</f>
        <v>Paixão de Cristo</v>
      </c>
      <c r="Z289" s="133"/>
      <c r="AA289" s="1"/>
      <c r="AB289" s="3"/>
      <c r="AC289" s="131"/>
      <c r="AD289" s="131"/>
      <c r="AE289" s="131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24">
        <f t="shared" si="121"/>
        <v>44567</v>
      </c>
      <c r="B290" s="125">
        <f t="shared" ca="1" si="131"/>
        <v>1014.43685</v>
      </c>
      <c r="C290" s="7">
        <f t="shared" si="122"/>
        <v>1000</v>
      </c>
      <c r="D290" s="102">
        <f t="shared" si="123"/>
        <v>44564</v>
      </c>
      <c r="E290" s="100">
        <f ca="1">IF(D290&lt;$B$1,VLOOKUP(D290,[1]DI!$A$4:$B$15000,2,FALSE),0)</f>
        <v>9.1499999999999998E-2</v>
      </c>
      <c r="F290" s="14">
        <f t="shared" ca="1" si="132"/>
        <v>1.00034749</v>
      </c>
      <c r="G290" s="14">
        <f ca="1">(TRUNC(PRODUCT($F$12:$F289),16))</f>
        <v>1.0463440814029901</v>
      </c>
      <c r="H290" s="14">
        <f t="shared" ca="1" si="133"/>
        <v>1.0314531502962301</v>
      </c>
      <c r="I290" s="14">
        <f t="shared" ca="1" si="134"/>
        <v>1.0144368500000001</v>
      </c>
      <c r="J290" s="13">
        <f t="shared" si="124"/>
        <v>0</v>
      </c>
      <c r="K290" s="29">
        <f t="shared" si="125"/>
        <v>44501</v>
      </c>
      <c r="L290" s="2">
        <f t="shared" si="126"/>
        <v>46</v>
      </c>
      <c r="M290" s="17">
        <f t="shared" si="127"/>
        <v>46</v>
      </c>
      <c r="N290" s="12">
        <f t="shared" si="116"/>
        <v>1</v>
      </c>
      <c r="O290" s="12">
        <f t="shared" ca="1" si="117"/>
        <v>1.0144368500000001</v>
      </c>
      <c r="P290" s="17">
        <f t="shared" si="128"/>
        <v>0</v>
      </c>
      <c r="Q290" s="14">
        <f t="shared" ca="1" si="118"/>
        <v>14.43685</v>
      </c>
      <c r="R290" s="20">
        <f t="shared" si="119"/>
        <v>0</v>
      </c>
      <c r="S290" s="14">
        <f t="shared" si="120"/>
        <v>0</v>
      </c>
      <c r="T290" s="4" t="str">
        <f t="shared" si="129"/>
        <v>J=</v>
      </c>
      <c r="U290" s="29">
        <f t="shared" si="130"/>
        <v>44742</v>
      </c>
      <c r="V290" s="3"/>
      <c r="W290" s="3"/>
      <c r="X290" s="150">
        <f>[2]Plan1!$A360</f>
        <v>47594</v>
      </c>
      <c r="Y290" s="142" t="str">
        <f>[2]Plan1!$C360</f>
        <v>Tiradentes</v>
      </c>
      <c r="Z290" s="133"/>
      <c r="AA290" s="1"/>
      <c r="AB290" s="3"/>
      <c r="AC290" s="131"/>
      <c r="AD290" s="131"/>
      <c r="AE290" s="131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24">
        <f t="shared" si="121"/>
        <v>44568</v>
      </c>
      <c r="B291" s="125">
        <f t="shared" ca="1" si="131"/>
        <v>1014.78935</v>
      </c>
      <c r="C291" s="7">
        <f t="shared" si="122"/>
        <v>1000</v>
      </c>
      <c r="D291" s="102">
        <f t="shared" si="123"/>
        <v>44565</v>
      </c>
      <c r="E291" s="100">
        <f ca="1">IF(D291&lt;$B$1,VLOOKUP(D291,[1]DI!$A$4:$B$15000,2,FALSE),0)</f>
        <v>9.1499999999999998E-2</v>
      </c>
      <c r="F291" s="14">
        <f t="shared" ca="1" si="132"/>
        <v>1.00034749</v>
      </c>
      <c r="G291" s="14">
        <f ca="1">(TRUNC(PRODUCT($F$12:$F290),16))</f>
        <v>1.0467076755078399</v>
      </c>
      <c r="H291" s="14">
        <f t="shared" ca="1" si="133"/>
        <v>1.0314531502962301</v>
      </c>
      <c r="I291" s="14">
        <f t="shared" ca="1" si="134"/>
        <v>1.01478935</v>
      </c>
      <c r="J291" s="13">
        <f t="shared" si="124"/>
        <v>0</v>
      </c>
      <c r="K291" s="29">
        <f t="shared" si="125"/>
        <v>44501</v>
      </c>
      <c r="L291" s="2">
        <f t="shared" si="126"/>
        <v>47</v>
      </c>
      <c r="M291" s="17">
        <f t="shared" si="127"/>
        <v>47</v>
      </c>
      <c r="N291" s="12">
        <f t="shared" si="116"/>
        <v>1</v>
      </c>
      <c r="O291" s="12">
        <f t="shared" ca="1" si="117"/>
        <v>1.01478935</v>
      </c>
      <c r="P291" s="17">
        <f t="shared" si="128"/>
        <v>0</v>
      </c>
      <c r="Q291" s="14">
        <f t="shared" ca="1" si="118"/>
        <v>14.789350000000001</v>
      </c>
      <c r="R291" s="20">
        <f t="shared" si="119"/>
        <v>0</v>
      </c>
      <c r="S291" s="14">
        <f t="shared" si="120"/>
        <v>0</v>
      </c>
      <c r="T291" s="4" t="str">
        <f t="shared" si="129"/>
        <v>J=</v>
      </c>
      <c r="U291" s="29">
        <f t="shared" si="130"/>
        <v>44742</v>
      </c>
      <c r="V291" s="3"/>
      <c r="W291" s="3"/>
      <c r="X291" s="150">
        <f>[2]Plan1!$A361</f>
        <v>47604</v>
      </c>
      <c r="Y291" s="142" t="str">
        <f>[2]Plan1!$C361</f>
        <v>Dia do Trabalho</v>
      </c>
      <c r="Z291" s="133"/>
      <c r="AA291" s="1"/>
      <c r="AB291" s="3"/>
      <c r="AC291" s="131"/>
      <c r="AD291" s="131"/>
      <c r="AE291" s="131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24">
        <f t="shared" si="121"/>
        <v>44571</v>
      </c>
      <c r="B292" s="125">
        <f t="shared" ca="1" si="131"/>
        <v>1015.14198</v>
      </c>
      <c r="C292" s="7">
        <f t="shared" si="122"/>
        <v>1000</v>
      </c>
      <c r="D292" s="102">
        <f t="shared" si="123"/>
        <v>44566</v>
      </c>
      <c r="E292" s="100">
        <f ca="1">IF(D292&lt;$B$1,VLOOKUP(D292,[1]DI!$A$4:$B$15000,2,FALSE),0)</f>
        <v>9.1499999999999998E-2</v>
      </c>
      <c r="F292" s="14">
        <f t="shared" ca="1" si="132"/>
        <v>1.00034749</v>
      </c>
      <c r="G292" s="14">
        <f ca="1">(TRUNC(PRODUCT($F$12:$F291),16))</f>
        <v>1.047071395958</v>
      </c>
      <c r="H292" s="14">
        <f t="shared" ca="1" si="133"/>
        <v>1.0314531502962301</v>
      </c>
      <c r="I292" s="14">
        <f t="shared" ca="1" si="134"/>
        <v>1.0151419800000001</v>
      </c>
      <c r="J292" s="13">
        <f t="shared" si="124"/>
        <v>0</v>
      </c>
      <c r="K292" s="29">
        <f t="shared" si="125"/>
        <v>44501</v>
      </c>
      <c r="L292" s="2">
        <f t="shared" si="126"/>
        <v>48</v>
      </c>
      <c r="M292" s="17">
        <f t="shared" si="127"/>
        <v>48</v>
      </c>
      <c r="N292" s="12">
        <f t="shared" si="116"/>
        <v>1</v>
      </c>
      <c r="O292" s="12">
        <f t="shared" ca="1" si="117"/>
        <v>1.0151419800000001</v>
      </c>
      <c r="P292" s="17">
        <f t="shared" si="128"/>
        <v>0</v>
      </c>
      <c r="Q292" s="14">
        <f t="shared" ca="1" si="118"/>
        <v>15.14198</v>
      </c>
      <c r="R292" s="20">
        <f t="shared" si="119"/>
        <v>0</v>
      </c>
      <c r="S292" s="14">
        <f t="shared" si="120"/>
        <v>0</v>
      </c>
      <c r="T292" s="4" t="str">
        <f t="shared" si="129"/>
        <v>J=</v>
      </c>
      <c r="U292" s="29">
        <f t="shared" si="130"/>
        <v>44742</v>
      </c>
      <c r="V292" s="3"/>
      <c r="W292" s="3"/>
      <c r="X292" s="150">
        <f>[2]Plan1!$A362</f>
        <v>47654</v>
      </c>
      <c r="Y292" s="142" t="str">
        <f>[2]Plan1!$C362</f>
        <v>Corpus Christi</v>
      </c>
      <c r="Z292" s="133"/>
      <c r="AA292" s="1"/>
      <c r="AB292" s="3"/>
      <c r="AC292" s="131"/>
      <c r="AD292" s="131"/>
      <c r="AE292" s="131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24">
        <f t="shared" si="121"/>
        <v>44572</v>
      </c>
      <c r="B293" s="125">
        <f t="shared" ca="1" si="131"/>
        <v>1015.49472999</v>
      </c>
      <c r="C293" s="7">
        <f t="shared" si="122"/>
        <v>1000</v>
      </c>
      <c r="D293" s="102">
        <f t="shared" si="123"/>
        <v>44567</v>
      </c>
      <c r="E293" s="100">
        <f ca="1">IF(D293&lt;$B$1,VLOOKUP(D293,[1]DI!$A$4:$B$15000,2,FALSE),0)</f>
        <v>9.1499999999999998E-2</v>
      </c>
      <c r="F293" s="14">
        <f t="shared" ca="1" si="132"/>
        <v>1.00034749</v>
      </c>
      <c r="G293" s="14">
        <f ca="1">(TRUNC(PRODUCT($F$12:$F292),16))</f>
        <v>1.0474352427973801</v>
      </c>
      <c r="H293" s="14">
        <f t="shared" ca="1" si="133"/>
        <v>1.0314531502962301</v>
      </c>
      <c r="I293" s="14">
        <f t="shared" ca="1" si="134"/>
        <v>1.0154947299999999</v>
      </c>
      <c r="J293" s="13">
        <f t="shared" si="124"/>
        <v>0</v>
      </c>
      <c r="K293" s="29">
        <f t="shared" si="125"/>
        <v>44501</v>
      </c>
      <c r="L293" s="2">
        <f t="shared" si="126"/>
        <v>49</v>
      </c>
      <c r="M293" s="17">
        <f t="shared" si="127"/>
        <v>49</v>
      </c>
      <c r="N293" s="12">
        <f t="shared" si="116"/>
        <v>1</v>
      </c>
      <c r="O293" s="12">
        <f t="shared" ca="1" si="117"/>
        <v>1.0154947299999999</v>
      </c>
      <c r="P293" s="17">
        <f t="shared" si="128"/>
        <v>0</v>
      </c>
      <c r="Q293" s="14">
        <f t="shared" ca="1" si="118"/>
        <v>15.49472999</v>
      </c>
      <c r="R293" s="20">
        <f t="shared" si="119"/>
        <v>0</v>
      </c>
      <c r="S293" s="14">
        <f t="shared" si="120"/>
        <v>0</v>
      </c>
      <c r="T293" s="4" t="str">
        <f t="shared" si="129"/>
        <v>J=</v>
      </c>
      <c r="U293" s="29">
        <f t="shared" si="130"/>
        <v>44742</v>
      </c>
      <c r="V293" s="3"/>
      <c r="W293" s="3"/>
      <c r="X293" s="150">
        <f>[2]Plan1!$A363</f>
        <v>47733</v>
      </c>
      <c r="Y293" s="142" t="str">
        <f>[2]Plan1!$C363</f>
        <v>Independência do Brasil</v>
      </c>
      <c r="Z293" s="133"/>
      <c r="AA293" s="1"/>
      <c r="AB293" s="3"/>
      <c r="AC293" s="131"/>
      <c r="AD293" s="131"/>
      <c r="AE293" s="131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24">
        <f t="shared" si="121"/>
        <v>44573</v>
      </c>
      <c r="B294" s="125">
        <f t="shared" ca="1" si="131"/>
        <v>1015.84761</v>
      </c>
      <c r="C294" s="7">
        <f t="shared" si="122"/>
        <v>1000</v>
      </c>
      <c r="D294" s="102">
        <f t="shared" si="123"/>
        <v>44568</v>
      </c>
      <c r="E294" s="100">
        <f ca="1">IF(D294&lt;$B$1,VLOOKUP(D294,[1]DI!$A$4:$B$15000,2,FALSE),0)</f>
        <v>9.1499999999999998E-2</v>
      </c>
      <c r="F294" s="14">
        <f t="shared" ca="1" si="132"/>
        <v>1.00034749</v>
      </c>
      <c r="G294" s="14">
        <f ca="1">(TRUNC(PRODUCT($F$12:$F293),16))</f>
        <v>1.0477992160698999</v>
      </c>
      <c r="H294" s="14">
        <f t="shared" ca="1" si="133"/>
        <v>1.0314531502962301</v>
      </c>
      <c r="I294" s="14">
        <f t="shared" ca="1" si="134"/>
        <v>1.01584761</v>
      </c>
      <c r="J294" s="13">
        <f t="shared" si="124"/>
        <v>0</v>
      </c>
      <c r="K294" s="29">
        <f t="shared" si="125"/>
        <v>44501</v>
      </c>
      <c r="L294" s="2">
        <f t="shared" si="126"/>
        <v>50</v>
      </c>
      <c r="M294" s="17">
        <f t="shared" si="127"/>
        <v>50</v>
      </c>
      <c r="N294" s="12">
        <f t="shared" si="116"/>
        <v>1</v>
      </c>
      <c r="O294" s="12">
        <f t="shared" ca="1" si="117"/>
        <v>1.01584761</v>
      </c>
      <c r="P294" s="17">
        <f t="shared" si="128"/>
        <v>0</v>
      </c>
      <c r="Q294" s="14">
        <f t="shared" ca="1" si="118"/>
        <v>15.84761</v>
      </c>
      <c r="R294" s="20">
        <f t="shared" si="119"/>
        <v>0</v>
      </c>
      <c r="S294" s="14">
        <f t="shared" si="120"/>
        <v>0</v>
      </c>
      <c r="T294" s="4" t="str">
        <f t="shared" si="129"/>
        <v>J=</v>
      </c>
      <c r="U294" s="29">
        <f t="shared" si="130"/>
        <v>44742</v>
      </c>
      <c r="V294" s="3"/>
      <c r="W294" s="3"/>
      <c r="X294" s="150">
        <f>[2]Plan1!$A364</f>
        <v>47768</v>
      </c>
      <c r="Y294" s="142" t="str">
        <f>[2]Plan1!$C364</f>
        <v>Nossa Sr.a Aparecida - Padroeira do Brasil</v>
      </c>
      <c r="Z294" s="133"/>
      <c r="AA294" s="1"/>
      <c r="AB294" s="3"/>
      <c r="AC294" s="131"/>
      <c r="AD294" s="131"/>
      <c r="AE294" s="131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24">
        <f t="shared" si="121"/>
        <v>44574</v>
      </c>
      <c r="B295" s="125">
        <f t="shared" ca="1" si="131"/>
        <v>1016.20061</v>
      </c>
      <c r="C295" s="7">
        <f t="shared" si="122"/>
        <v>1000</v>
      </c>
      <c r="D295" s="102">
        <f t="shared" si="123"/>
        <v>44571</v>
      </c>
      <c r="E295" s="100">
        <f ca="1">IF(D295&lt;$B$1,VLOOKUP(D295,[1]DI!$A$4:$B$15000,2,FALSE),0)</f>
        <v>9.1499999999999998E-2</v>
      </c>
      <c r="F295" s="14">
        <f t="shared" ca="1" si="132"/>
        <v>1.00034749</v>
      </c>
      <c r="G295" s="14">
        <f ca="1">(TRUNC(PRODUCT($F$12:$F294),16))</f>
        <v>1.0481633158194901</v>
      </c>
      <c r="H295" s="14">
        <f t="shared" ca="1" si="133"/>
        <v>1.0314531502962301</v>
      </c>
      <c r="I295" s="14">
        <f t="shared" ca="1" si="134"/>
        <v>1.0162006100000001</v>
      </c>
      <c r="J295" s="13">
        <f t="shared" si="124"/>
        <v>0</v>
      </c>
      <c r="K295" s="29">
        <f t="shared" si="125"/>
        <v>44501</v>
      </c>
      <c r="L295" s="2">
        <f t="shared" si="126"/>
        <v>51</v>
      </c>
      <c r="M295" s="17">
        <f t="shared" si="127"/>
        <v>51</v>
      </c>
      <c r="N295" s="12">
        <f t="shared" si="116"/>
        <v>1</v>
      </c>
      <c r="O295" s="12">
        <f t="shared" ca="1" si="117"/>
        <v>1.0162006100000001</v>
      </c>
      <c r="P295" s="17">
        <f t="shared" si="128"/>
        <v>0</v>
      </c>
      <c r="Q295" s="14">
        <f t="shared" ca="1" si="118"/>
        <v>16.200610000000001</v>
      </c>
      <c r="R295" s="20">
        <f t="shared" si="119"/>
        <v>0</v>
      </c>
      <c r="S295" s="14">
        <f t="shared" si="120"/>
        <v>0</v>
      </c>
      <c r="T295" s="4" t="str">
        <f t="shared" si="129"/>
        <v>J=</v>
      </c>
      <c r="U295" s="29">
        <f t="shared" si="130"/>
        <v>44742</v>
      </c>
      <c r="V295" s="3"/>
      <c r="W295" s="3"/>
      <c r="X295" s="150">
        <f>[2]Plan1!$A365</f>
        <v>47789</v>
      </c>
      <c r="Y295" s="142" t="str">
        <f>[2]Plan1!$C365</f>
        <v>Finados</v>
      </c>
      <c r="Z295" s="133"/>
      <c r="AA295" s="1"/>
      <c r="AB295" s="3"/>
      <c r="AC295" s="131"/>
      <c r="AD295" s="131"/>
      <c r="AE295" s="131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24">
        <f t="shared" si="121"/>
        <v>44575</v>
      </c>
      <c r="B296" s="125">
        <f t="shared" ca="1" si="131"/>
        <v>1016.55372</v>
      </c>
      <c r="C296" s="7">
        <f t="shared" si="122"/>
        <v>1000</v>
      </c>
      <c r="D296" s="102">
        <f t="shared" si="123"/>
        <v>44572</v>
      </c>
      <c r="E296" s="100">
        <f ca="1">IF(D296&lt;$B$1,VLOOKUP(D296,[1]DI!$A$4:$B$15000,2,FALSE),0)</f>
        <v>9.1499999999999998E-2</v>
      </c>
      <c r="F296" s="14">
        <f t="shared" ca="1" si="132"/>
        <v>1.00034749</v>
      </c>
      <c r="G296" s="14">
        <f ca="1">(TRUNC(PRODUCT($F$12:$F295),16))</f>
        <v>1.0485275420901099</v>
      </c>
      <c r="H296" s="14">
        <f t="shared" ca="1" si="133"/>
        <v>1.0314531502962301</v>
      </c>
      <c r="I296" s="14">
        <f t="shared" ca="1" si="134"/>
        <v>1.0165537200000001</v>
      </c>
      <c r="J296" s="13">
        <f t="shared" si="124"/>
        <v>0</v>
      </c>
      <c r="K296" s="29">
        <f t="shared" si="125"/>
        <v>44501</v>
      </c>
      <c r="L296" s="2">
        <f t="shared" si="126"/>
        <v>52</v>
      </c>
      <c r="M296" s="17">
        <f t="shared" si="127"/>
        <v>52</v>
      </c>
      <c r="N296" s="12">
        <f t="shared" si="116"/>
        <v>1</v>
      </c>
      <c r="O296" s="12">
        <f t="shared" ca="1" si="117"/>
        <v>1.0165537200000001</v>
      </c>
      <c r="P296" s="17">
        <f t="shared" si="128"/>
        <v>0</v>
      </c>
      <c r="Q296" s="14">
        <f t="shared" ca="1" si="118"/>
        <v>16.553719999999998</v>
      </c>
      <c r="R296" s="20">
        <f t="shared" si="119"/>
        <v>0</v>
      </c>
      <c r="S296" s="14">
        <f t="shared" si="120"/>
        <v>0</v>
      </c>
      <c r="T296" s="4" t="str">
        <f t="shared" si="129"/>
        <v>J=</v>
      </c>
      <c r="U296" s="29">
        <f t="shared" si="130"/>
        <v>44742</v>
      </c>
      <c r="V296" s="3"/>
      <c r="W296" s="3"/>
      <c r="X296" s="150">
        <f>[2]Plan1!$A366</f>
        <v>47802</v>
      </c>
      <c r="Y296" s="142" t="str">
        <f>[2]Plan1!$C366</f>
        <v>Proclamação da República</v>
      </c>
      <c r="Z296" s="133"/>
      <c r="AA296" s="1"/>
      <c r="AB296" s="3"/>
      <c r="AC296" s="131"/>
      <c r="AD296" s="131"/>
      <c r="AE296" s="131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24">
        <f t="shared" si="121"/>
        <v>44578</v>
      </c>
      <c r="B297" s="125">
        <f t="shared" ca="1" si="131"/>
        <v>1016.90697</v>
      </c>
      <c r="C297" s="7">
        <f t="shared" si="122"/>
        <v>1000</v>
      </c>
      <c r="D297" s="102">
        <f t="shared" si="123"/>
        <v>44573</v>
      </c>
      <c r="E297" s="100">
        <f ca="1">IF(D297&lt;$B$1,VLOOKUP(D297,[1]DI!$A$4:$B$15000,2,FALSE),0)</f>
        <v>9.1499999999999998E-2</v>
      </c>
      <c r="F297" s="14">
        <f t="shared" ca="1" si="132"/>
        <v>1.00034749</v>
      </c>
      <c r="G297" s="14">
        <f ca="1">(TRUNC(PRODUCT($F$12:$F296),16))</f>
        <v>1.04889189492571</v>
      </c>
      <c r="H297" s="14">
        <f t="shared" ca="1" si="133"/>
        <v>1.0314531502962301</v>
      </c>
      <c r="I297" s="14">
        <f t="shared" ca="1" si="134"/>
        <v>1.01690697</v>
      </c>
      <c r="J297" s="13">
        <f t="shared" si="124"/>
        <v>0</v>
      </c>
      <c r="K297" s="29">
        <f t="shared" si="125"/>
        <v>44501</v>
      </c>
      <c r="L297" s="2">
        <f t="shared" si="126"/>
        <v>53</v>
      </c>
      <c r="M297" s="17">
        <f t="shared" si="127"/>
        <v>53</v>
      </c>
      <c r="N297" s="12">
        <f t="shared" si="116"/>
        <v>1</v>
      </c>
      <c r="O297" s="12">
        <f t="shared" ca="1" si="117"/>
        <v>1.01690697</v>
      </c>
      <c r="P297" s="17">
        <f t="shared" si="128"/>
        <v>0</v>
      </c>
      <c r="Q297" s="14">
        <f t="shared" ca="1" si="118"/>
        <v>16.906970000000001</v>
      </c>
      <c r="R297" s="20">
        <f t="shared" si="119"/>
        <v>0</v>
      </c>
      <c r="S297" s="14">
        <f t="shared" si="120"/>
        <v>0</v>
      </c>
      <c r="T297" s="4" t="str">
        <f t="shared" si="129"/>
        <v>J=</v>
      </c>
      <c r="U297" s="29">
        <f t="shared" si="130"/>
        <v>44742</v>
      </c>
      <c r="V297" s="3"/>
      <c r="W297" s="3"/>
      <c r="X297" s="150">
        <f>[2]Plan1!$A367</f>
        <v>47807</v>
      </c>
      <c r="Y297" s="142" t="str">
        <f>[2]Plan1!$C367</f>
        <v>Dia Nacional de Zumbi e da Consciência Negra</v>
      </c>
      <c r="Z297" s="133"/>
      <c r="AA297" s="1"/>
      <c r="AB297" s="3"/>
      <c r="AC297" s="131"/>
      <c r="AD297" s="131"/>
      <c r="AE297" s="131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24">
        <f t="shared" si="121"/>
        <v>44579</v>
      </c>
      <c r="B298" s="125">
        <f t="shared" ca="1" si="131"/>
        <v>1017.26033</v>
      </c>
      <c r="C298" s="7">
        <f t="shared" si="122"/>
        <v>1000</v>
      </c>
      <c r="D298" s="102">
        <f t="shared" si="123"/>
        <v>44574</v>
      </c>
      <c r="E298" s="100">
        <f ca="1">IF(D298&lt;$B$1,VLOOKUP(D298,[1]DI!$A$4:$B$15000,2,FALSE),0)</f>
        <v>9.1499999999999998E-2</v>
      </c>
      <c r="F298" s="14">
        <f t="shared" ca="1" si="132"/>
        <v>1.00034749</v>
      </c>
      <c r="G298" s="14">
        <f ca="1">(TRUNC(PRODUCT($F$12:$F297),16))</f>
        <v>1.0492563743702801</v>
      </c>
      <c r="H298" s="14">
        <f t="shared" ca="1" si="133"/>
        <v>1.0314531502962301</v>
      </c>
      <c r="I298" s="14">
        <f t="shared" ca="1" si="134"/>
        <v>1.01726033</v>
      </c>
      <c r="J298" s="13">
        <f t="shared" si="124"/>
        <v>0</v>
      </c>
      <c r="K298" s="29">
        <f t="shared" si="125"/>
        <v>44501</v>
      </c>
      <c r="L298" s="2">
        <f t="shared" si="126"/>
        <v>54</v>
      </c>
      <c r="M298" s="17">
        <f t="shared" si="127"/>
        <v>54</v>
      </c>
      <c r="N298" s="12">
        <f t="shared" si="116"/>
        <v>1</v>
      </c>
      <c r="O298" s="12">
        <f t="shared" ca="1" si="117"/>
        <v>1.01726033</v>
      </c>
      <c r="P298" s="17">
        <f t="shared" si="128"/>
        <v>0</v>
      </c>
      <c r="Q298" s="14">
        <f t="shared" ca="1" si="118"/>
        <v>17.26033</v>
      </c>
      <c r="R298" s="20">
        <f t="shared" si="119"/>
        <v>0</v>
      </c>
      <c r="S298" s="14">
        <f t="shared" si="120"/>
        <v>0</v>
      </c>
      <c r="T298" s="4" t="str">
        <f t="shared" si="129"/>
        <v>J=</v>
      </c>
      <c r="U298" s="29">
        <f t="shared" si="130"/>
        <v>44742</v>
      </c>
      <c r="V298" s="3"/>
      <c r="W298" s="3"/>
      <c r="X298" s="150">
        <f>[2]Plan1!$A368</f>
        <v>47842</v>
      </c>
      <c r="Y298" s="142" t="str">
        <f>[2]Plan1!$C368</f>
        <v>Natal</v>
      </c>
      <c r="Z298" s="133"/>
      <c r="AA298" s="1"/>
      <c r="AB298" s="3"/>
      <c r="AC298" s="131"/>
      <c r="AD298" s="131"/>
      <c r="AE298" s="131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24">
        <f t="shared" si="121"/>
        <v>44580</v>
      </c>
      <c r="B299" s="125">
        <f t="shared" ca="1" si="131"/>
        <v>1017.61382</v>
      </c>
      <c r="C299" s="7">
        <f t="shared" si="122"/>
        <v>1000</v>
      </c>
      <c r="D299" s="102">
        <f t="shared" si="123"/>
        <v>44575</v>
      </c>
      <c r="E299" s="100">
        <f ca="1">IF(D299&lt;$B$1,VLOOKUP(D299,[1]DI!$A$4:$B$15000,2,FALSE),0)</f>
        <v>9.1499999999999998E-2</v>
      </c>
      <c r="F299" s="14">
        <f t="shared" ca="1" si="132"/>
        <v>1.00034749</v>
      </c>
      <c r="G299" s="14">
        <f ca="1">(TRUNC(PRODUCT($F$12:$F298),16))</f>
        <v>1.04962098046781</v>
      </c>
      <c r="H299" s="14">
        <f t="shared" ca="1" si="133"/>
        <v>1.0314531502962301</v>
      </c>
      <c r="I299" s="14">
        <f t="shared" ca="1" si="134"/>
        <v>1.01761382</v>
      </c>
      <c r="J299" s="13">
        <f t="shared" si="124"/>
        <v>0</v>
      </c>
      <c r="K299" s="29">
        <f t="shared" si="125"/>
        <v>44501</v>
      </c>
      <c r="L299" s="2">
        <f t="shared" si="126"/>
        <v>55</v>
      </c>
      <c r="M299" s="17">
        <f t="shared" si="127"/>
        <v>55</v>
      </c>
      <c r="N299" s="12">
        <f t="shared" si="116"/>
        <v>1</v>
      </c>
      <c r="O299" s="12">
        <f t="shared" ca="1" si="117"/>
        <v>1.01761382</v>
      </c>
      <c r="P299" s="17">
        <f t="shared" si="128"/>
        <v>0</v>
      </c>
      <c r="Q299" s="14">
        <f t="shared" ca="1" si="118"/>
        <v>17.61382</v>
      </c>
      <c r="R299" s="20">
        <f t="shared" si="119"/>
        <v>0</v>
      </c>
      <c r="S299" s="14">
        <f t="shared" si="120"/>
        <v>0</v>
      </c>
      <c r="T299" s="4" t="str">
        <f t="shared" si="129"/>
        <v>J=</v>
      </c>
      <c r="U299" s="29">
        <f t="shared" si="130"/>
        <v>44742</v>
      </c>
      <c r="V299" s="3"/>
      <c r="W299" s="3"/>
      <c r="X299" s="150">
        <f>[2]Plan1!$A369</f>
        <v>47849</v>
      </c>
      <c r="Y299" s="142" t="str">
        <f>[2]Plan1!$C369</f>
        <v>Confraternização Universal</v>
      </c>
      <c r="Z299" s="133"/>
      <c r="AA299" s="1"/>
      <c r="AB299" s="3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24">
        <f t="shared" si="121"/>
        <v>44581</v>
      </c>
      <c r="B300" s="125">
        <f t="shared" ca="1" si="131"/>
        <v>1017.96742999</v>
      </c>
      <c r="C300" s="7">
        <f t="shared" si="122"/>
        <v>1000</v>
      </c>
      <c r="D300" s="102">
        <f t="shared" si="123"/>
        <v>44578</v>
      </c>
      <c r="E300" s="100">
        <f ca="1">IF(D300&lt;$B$1,VLOOKUP(D300,[1]DI!$A$4:$B$15000,2,FALSE),0)</f>
        <v>9.1499999999999998E-2</v>
      </c>
      <c r="F300" s="14">
        <f t="shared" ca="1" si="132"/>
        <v>1.00034749</v>
      </c>
      <c r="G300" s="14">
        <f ca="1">(TRUNC(PRODUCT($F$12:$F299),16))</f>
        <v>1.04998571326231</v>
      </c>
      <c r="H300" s="14">
        <f t="shared" ca="1" si="133"/>
        <v>1.0314531502962301</v>
      </c>
      <c r="I300" s="14">
        <f t="shared" ca="1" si="134"/>
        <v>1.0179674299999999</v>
      </c>
      <c r="J300" s="13">
        <f t="shared" si="124"/>
        <v>0</v>
      </c>
      <c r="K300" s="29">
        <f t="shared" si="125"/>
        <v>44501</v>
      </c>
      <c r="L300" s="2">
        <f t="shared" si="126"/>
        <v>56</v>
      </c>
      <c r="M300" s="17">
        <f t="shared" si="127"/>
        <v>56</v>
      </c>
      <c r="N300" s="12">
        <f t="shared" si="116"/>
        <v>1</v>
      </c>
      <c r="O300" s="12">
        <f t="shared" ca="1" si="117"/>
        <v>1.0179674299999999</v>
      </c>
      <c r="P300" s="17">
        <f t="shared" si="128"/>
        <v>0</v>
      </c>
      <c r="Q300" s="14">
        <f t="shared" ca="1" si="118"/>
        <v>17.967429989999999</v>
      </c>
      <c r="R300" s="20">
        <f t="shared" si="119"/>
        <v>0</v>
      </c>
      <c r="S300" s="14">
        <f t="shared" si="120"/>
        <v>0</v>
      </c>
      <c r="T300" s="4" t="str">
        <f t="shared" si="129"/>
        <v>J=</v>
      </c>
      <c r="U300" s="29">
        <f t="shared" si="130"/>
        <v>44742</v>
      </c>
      <c r="V300" s="3"/>
      <c r="W300" s="3"/>
      <c r="X300" s="150">
        <f>[2]Plan1!$A370</f>
        <v>47903</v>
      </c>
      <c r="Y300" s="142" t="str">
        <f>[2]Plan1!$C370</f>
        <v>Carnaval</v>
      </c>
      <c r="Z300" s="133"/>
      <c r="AA300" s="1"/>
      <c r="AB300" s="3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24">
        <f t="shared" si="121"/>
        <v>44582</v>
      </c>
      <c r="B301" s="125">
        <f t="shared" ca="1" si="131"/>
        <v>1018.32115999</v>
      </c>
      <c r="C301" s="7">
        <f t="shared" si="122"/>
        <v>1000</v>
      </c>
      <c r="D301" s="102">
        <f t="shared" si="123"/>
        <v>44579</v>
      </c>
      <c r="E301" s="100">
        <f ca="1">IF(D301&lt;$B$1,VLOOKUP(D301,[1]DI!$A$4:$B$15000,2,FALSE),0)</f>
        <v>9.1499999999999998E-2</v>
      </c>
      <c r="F301" s="14">
        <f t="shared" ca="1" si="132"/>
        <v>1.00034749</v>
      </c>
      <c r="G301" s="14">
        <f ca="1">(TRUNC(PRODUCT($F$12:$F300),16))</f>
        <v>1.05035057279781</v>
      </c>
      <c r="H301" s="14">
        <f t="shared" ca="1" si="133"/>
        <v>1.0314531502962301</v>
      </c>
      <c r="I301" s="14">
        <f t="shared" ca="1" si="134"/>
        <v>1.0183211599999999</v>
      </c>
      <c r="J301" s="13">
        <f t="shared" si="124"/>
        <v>0</v>
      </c>
      <c r="K301" s="29">
        <f t="shared" si="125"/>
        <v>44501</v>
      </c>
      <c r="L301" s="2">
        <f t="shared" si="126"/>
        <v>57</v>
      </c>
      <c r="M301" s="17">
        <f t="shared" si="127"/>
        <v>57</v>
      </c>
      <c r="N301" s="12">
        <f t="shared" si="116"/>
        <v>1</v>
      </c>
      <c r="O301" s="12">
        <f t="shared" ca="1" si="117"/>
        <v>1.0183211599999999</v>
      </c>
      <c r="P301" s="17">
        <f t="shared" si="128"/>
        <v>0</v>
      </c>
      <c r="Q301" s="14">
        <f t="shared" ca="1" si="118"/>
        <v>18.321159990000002</v>
      </c>
      <c r="R301" s="20">
        <f t="shared" si="119"/>
        <v>0</v>
      </c>
      <c r="S301" s="14">
        <f t="shared" si="120"/>
        <v>0</v>
      </c>
      <c r="T301" s="4" t="str">
        <f t="shared" si="129"/>
        <v>J=</v>
      </c>
      <c r="U301" s="29">
        <f t="shared" si="130"/>
        <v>44742</v>
      </c>
      <c r="V301" s="3"/>
      <c r="W301" s="3"/>
      <c r="X301" s="150">
        <f>[2]Plan1!$A371</f>
        <v>47904</v>
      </c>
      <c r="Y301" s="142" t="str">
        <f>[2]Plan1!$C371</f>
        <v>Carnaval</v>
      </c>
      <c r="Z301" s="133"/>
      <c r="AA301" s="1"/>
      <c r="AB301" s="3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24">
        <f t="shared" si="121"/>
        <v>44585</v>
      </c>
      <c r="B302" s="125">
        <f t="shared" ca="1" si="131"/>
        <v>1018.67502</v>
      </c>
      <c r="C302" s="7">
        <f t="shared" si="122"/>
        <v>1000</v>
      </c>
      <c r="D302" s="102">
        <f t="shared" si="123"/>
        <v>44580</v>
      </c>
      <c r="E302" s="100">
        <f ca="1">IF(D302&lt;$B$1,VLOOKUP(D302,[1]DI!$A$4:$B$15000,2,FALSE),0)</f>
        <v>9.1499999999999998E-2</v>
      </c>
      <c r="F302" s="14">
        <f t="shared" ca="1" si="132"/>
        <v>1.00034749</v>
      </c>
      <c r="G302" s="14">
        <f ca="1">(TRUNC(PRODUCT($F$12:$F301),16))</f>
        <v>1.0507155591183499</v>
      </c>
      <c r="H302" s="14">
        <f t="shared" ca="1" si="133"/>
        <v>1.0314531502962301</v>
      </c>
      <c r="I302" s="14">
        <f t="shared" ca="1" si="134"/>
        <v>1.0186750200000001</v>
      </c>
      <c r="J302" s="13">
        <f t="shared" si="124"/>
        <v>0</v>
      </c>
      <c r="K302" s="29">
        <f t="shared" si="125"/>
        <v>44501</v>
      </c>
      <c r="L302" s="2">
        <f t="shared" si="126"/>
        <v>58</v>
      </c>
      <c r="M302" s="17">
        <f t="shared" si="127"/>
        <v>58</v>
      </c>
      <c r="N302" s="12">
        <f t="shared" si="116"/>
        <v>1</v>
      </c>
      <c r="O302" s="12">
        <f t="shared" ca="1" si="117"/>
        <v>1.0186750200000001</v>
      </c>
      <c r="P302" s="17">
        <f t="shared" si="128"/>
        <v>0</v>
      </c>
      <c r="Q302" s="14">
        <f t="shared" ca="1" si="118"/>
        <v>18.67502</v>
      </c>
      <c r="R302" s="20">
        <f t="shared" si="119"/>
        <v>0</v>
      </c>
      <c r="S302" s="14">
        <f t="shared" si="120"/>
        <v>0</v>
      </c>
      <c r="T302" s="4" t="str">
        <f t="shared" si="129"/>
        <v>J=</v>
      </c>
      <c r="U302" s="29">
        <f t="shared" si="130"/>
        <v>44742</v>
      </c>
      <c r="V302" s="3"/>
      <c r="W302" s="3"/>
      <c r="X302" s="150">
        <f>[2]Plan1!$A372</f>
        <v>47949</v>
      </c>
      <c r="Y302" s="142" t="str">
        <f>[2]Plan1!$C372</f>
        <v>Paixão de Cristo</v>
      </c>
      <c r="Z302" s="151"/>
      <c r="AA302" s="24"/>
      <c r="AB302" s="21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24">
        <f t="shared" si="121"/>
        <v>44586</v>
      </c>
      <c r="B303" s="125">
        <f t="shared" ca="1" si="131"/>
        <v>1019.029</v>
      </c>
      <c r="C303" s="7">
        <f t="shared" si="122"/>
        <v>1000</v>
      </c>
      <c r="D303" s="102">
        <f t="shared" si="123"/>
        <v>44581</v>
      </c>
      <c r="E303" s="100">
        <f ca="1">IF(D303&lt;$B$1,VLOOKUP(D303,[1]DI!$A$4:$B$15000,2,FALSE),0)</f>
        <v>9.1499999999999998E-2</v>
      </c>
      <c r="F303" s="14">
        <f t="shared" ca="1" si="132"/>
        <v>1.00034749</v>
      </c>
      <c r="G303" s="14">
        <f ca="1">(TRUNC(PRODUCT($F$12:$F302),16))</f>
        <v>1.05108067226799</v>
      </c>
      <c r="H303" s="14">
        <f t="shared" ca="1" si="133"/>
        <v>1.0314531502962301</v>
      </c>
      <c r="I303" s="14">
        <f t="shared" ca="1" si="134"/>
        <v>1.019029</v>
      </c>
      <c r="J303" s="13">
        <f t="shared" si="124"/>
        <v>0</v>
      </c>
      <c r="K303" s="29">
        <f t="shared" si="125"/>
        <v>44501</v>
      </c>
      <c r="L303" s="2">
        <f t="shared" si="126"/>
        <v>59</v>
      </c>
      <c r="M303" s="17">
        <f t="shared" si="127"/>
        <v>59</v>
      </c>
      <c r="N303" s="12">
        <f t="shared" si="116"/>
        <v>1</v>
      </c>
      <c r="O303" s="12">
        <f t="shared" ca="1" si="117"/>
        <v>1.019029</v>
      </c>
      <c r="P303" s="17">
        <f t="shared" si="128"/>
        <v>0</v>
      </c>
      <c r="Q303" s="14">
        <f t="shared" ca="1" si="118"/>
        <v>19.029</v>
      </c>
      <c r="R303" s="20">
        <f t="shared" si="119"/>
        <v>0</v>
      </c>
      <c r="S303" s="14">
        <f t="shared" si="120"/>
        <v>0</v>
      </c>
      <c r="T303" s="4" t="str">
        <f t="shared" si="129"/>
        <v>J=</v>
      </c>
      <c r="U303" s="29">
        <f t="shared" si="130"/>
        <v>44742</v>
      </c>
      <c r="V303" s="3"/>
      <c r="W303" s="3"/>
      <c r="X303" s="150">
        <f>[2]Plan1!$A373</f>
        <v>47959</v>
      </c>
      <c r="Y303" s="142" t="str">
        <f>[2]Plan1!$C373</f>
        <v>Tiradentes</v>
      </c>
      <c r="Z303" s="133"/>
      <c r="AA303" s="1"/>
      <c r="AB303" s="3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24">
        <f t="shared" si="121"/>
        <v>44587</v>
      </c>
      <c r="B304" s="125">
        <f t="shared" ca="1" si="131"/>
        <v>1019.3831</v>
      </c>
      <c r="C304" s="7">
        <f t="shared" si="122"/>
        <v>1000</v>
      </c>
      <c r="D304" s="102">
        <f t="shared" si="123"/>
        <v>44582</v>
      </c>
      <c r="E304" s="100">
        <f ca="1">IF(D304&lt;$B$1,VLOOKUP(D304,[1]DI!$A$4:$B$15000,2,FALSE),0)</f>
        <v>9.1499999999999998E-2</v>
      </c>
      <c r="F304" s="14">
        <f t="shared" ca="1" si="132"/>
        <v>1.00034749</v>
      </c>
      <c r="G304" s="14">
        <f ca="1">(TRUNC(PRODUCT($F$12:$F303),16))</f>
        <v>1.0514459122908</v>
      </c>
      <c r="H304" s="14">
        <f t="shared" ca="1" si="133"/>
        <v>1.0314531502962301</v>
      </c>
      <c r="I304" s="14">
        <f t="shared" ca="1" si="134"/>
        <v>1.0193831</v>
      </c>
      <c r="J304" s="13">
        <f t="shared" si="124"/>
        <v>0</v>
      </c>
      <c r="K304" s="29">
        <f t="shared" si="125"/>
        <v>44501</v>
      </c>
      <c r="L304" s="2">
        <f t="shared" si="126"/>
        <v>60</v>
      </c>
      <c r="M304" s="17">
        <f t="shared" si="127"/>
        <v>60</v>
      </c>
      <c r="N304" s="12">
        <f t="shared" si="116"/>
        <v>1</v>
      </c>
      <c r="O304" s="12">
        <f t="shared" ca="1" si="117"/>
        <v>1.0193831</v>
      </c>
      <c r="P304" s="17">
        <f t="shared" si="128"/>
        <v>0</v>
      </c>
      <c r="Q304" s="14">
        <f t="shared" ca="1" si="118"/>
        <v>19.383099999999999</v>
      </c>
      <c r="R304" s="20">
        <f t="shared" si="119"/>
        <v>0</v>
      </c>
      <c r="S304" s="14">
        <f t="shared" si="120"/>
        <v>0</v>
      </c>
      <c r="T304" s="4" t="str">
        <f t="shared" si="129"/>
        <v>J=</v>
      </c>
      <c r="U304" s="29">
        <f t="shared" si="130"/>
        <v>44742</v>
      </c>
      <c r="V304" s="3"/>
      <c r="W304" s="3"/>
      <c r="X304" s="150">
        <f>[2]Plan1!$A374</f>
        <v>47969</v>
      </c>
      <c r="Y304" s="142" t="str">
        <f>[2]Plan1!$C374</f>
        <v>Dia do Trabalho</v>
      </c>
      <c r="Z304" s="133"/>
      <c r="AA304" s="1"/>
      <c r="AB304" s="3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24">
        <f t="shared" si="121"/>
        <v>44588</v>
      </c>
      <c r="B305" s="125">
        <f t="shared" ca="1" si="131"/>
        <v>1019.73733</v>
      </c>
      <c r="C305" s="7">
        <f t="shared" si="122"/>
        <v>1000</v>
      </c>
      <c r="D305" s="102">
        <f t="shared" si="123"/>
        <v>44585</v>
      </c>
      <c r="E305" s="100">
        <f ca="1">IF(D305&lt;$B$1,VLOOKUP(D305,[1]DI!$A$4:$B$15000,2,FALSE),0)</f>
        <v>9.1499999999999998E-2</v>
      </c>
      <c r="F305" s="14">
        <f t="shared" ca="1" si="132"/>
        <v>1.00034749</v>
      </c>
      <c r="G305" s="14">
        <f ca="1">(TRUNC(PRODUCT($F$12:$F304),16))</f>
        <v>1.05181127923086</v>
      </c>
      <c r="H305" s="14">
        <f t="shared" ca="1" si="133"/>
        <v>1.0314531502962301</v>
      </c>
      <c r="I305" s="14">
        <f t="shared" ca="1" si="134"/>
        <v>1.0197373300000001</v>
      </c>
      <c r="J305" s="13">
        <f t="shared" si="124"/>
        <v>0</v>
      </c>
      <c r="K305" s="29">
        <f t="shared" si="125"/>
        <v>44501</v>
      </c>
      <c r="L305" s="2">
        <f t="shared" si="126"/>
        <v>61</v>
      </c>
      <c r="M305" s="17">
        <f t="shared" si="127"/>
        <v>61</v>
      </c>
      <c r="N305" s="12">
        <f t="shared" si="116"/>
        <v>1</v>
      </c>
      <c r="O305" s="12">
        <f t="shared" ca="1" si="117"/>
        <v>1.0197373300000001</v>
      </c>
      <c r="P305" s="17">
        <f t="shared" si="128"/>
        <v>0</v>
      </c>
      <c r="Q305" s="14">
        <f t="shared" ca="1" si="118"/>
        <v>19.73733</v>
      </c>
      <c r="R305" s="20">
        <f t="shared" si="119"/>
        <v>0</v>
      </c>
      <c r="S305" s="14">
        <f t="shared" si="120"/>
        <v>0</v>
      </c>
      <c r="T305" s="4" t="str">
        <f t="shared" si="129"/>
        <v>J=</v>
      </c>
      <c r="U305" s="29">
        <f t="shared" si="130"/>
        <v>44742</v>
      </c>
      <c r="V305" s="3"/>
      <c r="W305" s="3"/>
      <c r="X305" s="150">
        <f>[2]Plan1!$A375</f>
        <v>48011</v>
      </c>
      <c r="Y305" s="142" t="str">
        <f>[2]Plan1!$C375</f>
        <v>Corpus Christi</v>
      </c>
      <c r="Z305" s="151"/>
      <c r="AA305" s="24"/>
      <c r="AB305" s="21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24">
        <f t="shared" si="121"/>
        <v>44589</v>
      </c>
      <c r="B306" s="125">
        <f t="shared" ca="1" si="131"/>
        <v>1020.09167999</v>
      </c>
      <c r="C306" s="7">
        <f t="shared" si="122"/>
        <v>1000</v>
      </c>
      <c r="D306" s="102">
        <f t="shared" si="123"/>
        <v>44586</v>
      </c>
      <c r="E306" s="100">
        <f ca="1">IF(D306&lt;$B$1,VLOOKUP(D306,[1]DI!$A$4:$B$15000,2,FALSE),0)</f>
        <v>9.1499999999999998E-2</v>
      </c>
      <c r="F306" s="14">
        <f t="shared" ca="1" si="132"/>
        <v>1.00034749</v>
      </c>
      <c r="G306" s="14">
        <f ca="1">(TRUNC(PRODUCT($F$12:$F305),16))</f>
        <v>1.05217677313228</v>
      </c>
      <c r="H306" s="14">
        <f t="shared" ca="1" si="133"/>
        <v>1.0314531502962301</v>
      </c>
      <c r="I306" s="14">
        <f t="shared" ca="1" si="134"/>
        <v>1.0200916799999999</v>
      </c>
      <c r="J306" s="13">
        <f t="shared" si="124"/>
        <v>0</v>
      </c>
      <c r="K306" s="29">
        <f t="shared" si="125"/>
        <v>44501</v>
      </c>
      <c r="L306" s="2">
        <f t="shared" si="126"/>
        <v>62</v>
      </c>
      <c r="M306" s="17">
        <f t="shared" si="127"/>
        <v>62</v>
      </c>
      <c r="N306" s="12">
        <f t="shared" si="116"/>
        <v>1</v>
      </c>
      <c r="O306" s="12">
        <f t="shared" ca="1" si="117"/>
        <v>1.0200916799999999</v>
      </c>
      <c r="P306" s="17">
        <f t="shared" si="128"/>
        <v>0</v>
      </c>
      <c r="Q306" s="14">
        <f t="shared" ca="1" si="118"/>
        <v>20.091679989999999</v>
      </c>
      <c r="R306" s="20">
        <f t="shared" si="119"/>
        <v>0</v>
      </c>
      <c r="S306" s="14">
        <f t="shared" si="120"/>
        <v>0</v>
      </c>
      <c r="T306" s="4" t="str">
        <f t="shared" si="129"/>
        <v>J=</v>
      </c>
      <c r="U306" s="29">
        <f t="shared" si="130"/>
        <v>44742</v>
      </c>
      <c r="V306" s="3"/>
      <c r="W306" s="3"/>
      <c r="X306" s="150">
        <f>[2]Plan1!$A376</f>
        <v>48098</v>
      </c>
      <c r="Y306" s="142" t="str">
        <f>[2]Plan1!$C376</f>
        <v>Independência do Brasil</v>
      </c>
      <c r="Z306" s="133"/>
      <c r="AA306" s="1"/>
      <c r="AB306" s="3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24">
        <f t="shared" si="121"/>
        <v>44592</v>
      </c>
      <c r="B307" s="125">
        <f t="shared" ca="1" si="131"/>
        <v>1020.44614999</v>
      </c>
      <c r="C307" s="7">
        <f t="shared" si="122"/>
        <v>1000</v>
      </c>
      <c r="D307" s="102">
        <f t="shared" si="123"/>
        <v>44587</v>
      </c>
      <c r="E307" s="100">
        <f ca="1">IF(D307&lt;$B$1,VLOOKUP(D307,[1]DI!$A$4:$B$15000,2,FALSE),0)</f>
        <v>9.1499999999999998E-2</v>
      </c>
      <c r="F307" s="14">
        <f t="shared" ca="1" si="132"/>
        <v>1.00034749</v>
      </c>
      <c r="G307" s="14">
        <f ca="1">(TRUNC(PRODUCT($F$12:$F306),16))</f>
        <v>1.05254239403917</v>
      </c>
      <c r="H307" s="14">
        <f t="shared" ca="1" si="133"/>
        <v>1.0314531502962301</v>
      </c>
      <c r="I307" s="14">
        <f t="shared" ca="1" si="134"/>
        <v>1.0204461499999999</v>
      </c>
      <c r="J307" s="13">
        <f t="shared" si="124"/>
        <v>0</v>
      </c>
      <c r="K307" s="29">
        <f t="shared" si="125"/>
        <v>44501</v>
      </c>
      <c r="L307" s="2">
        <f t="shared" si="126"/>
        <v>63</v>
      </c>
      <c r="M307" s="17">
        <f t="shared" si="127"/>
        <v>63</v>
      </c>
      <c r="N307" s="12">
        <f t="shared" si="116"/>
        <v>1</v>
      </c>
      <c r="O307" s="12">
        <f t="shared" ca="1" si="117"/>
        <v>1.0204461499999999</v>
      </c>
      <c r="P307" s="17">
        <f t="shared" si="128"/>
        <v>0</v>
      </c>
      <c r="Q307" s="14">
        <f t="shared" ca="1" si="118"/>
        <v>20.446149989999999</v>
      </c>
      <c r="R307" s="20">
        <f t="shared" si="119"/>
        <v>0</v>
      </c>
      <c r="S307" s="14">
        <f t="shared" si="120"/>
        <v>0</v>
      </c>
      <c r="T307" s="4" t="str">
        <f t="shared" si="129"/>
        <v>J=</v>
      </c>
      <c r="U307" s="29">
        <f t="shared" si="130"/>
        <v>44742</v>
      </c>
      <c r="V307" s="3"/>
      <c r="W307" s="3"/>
      <c r="X307" s="150">
        <f>[2]Plan1!$A377</f>
        <v>48133</v>
      </c>
      <c r="Y307" s="142" t="str">
        <f>[2]Plan1!$C377</f>
        <v>Nossa Sr.a Aparecida - Padroeira do Brasil</v>
      </c>
      <c r="Z307" s="133"/>
      <c r="AA307" s="1"/>
      <c r="AB307" s="3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24">
        <f t="shared" si="121"/>
        <v>44593</v>
      </c>
      <c r="B308" s="125">
        <f t="shared" ca="1" si="131"/>
        <v>1020.80074</v>
      </c>
      <c r="C308" s="7">
        <f t="shared" si="122"/>
        <v>1000</v>
      </c>
      <c r="D308" s="102">
        <f t="shared" si="123"/>
        <v>44588</v>
      </c>
      <c r="E308" s="100">
        <f ca="1">IF(D308&lt;$B$1,VLOOKUP(D308,[1]DI!$A$4:$B$15000,2,FALSE),0)</f>
        <v>9.1499999999999998E-2</v>
      </c>
      <c r="F308" s="14">
        <f t="shared" ca="1" si="132"/>
        <v>1.00034749</v>
      </c>
      <c r="G308" s="14">
        <f ca="1">(TRUNC(PRODUCT($F$12:$F307),16))</f>
        <v>1.0529081419956801</v>
      </c>
      <c r="H308" s="14">
        <f t="shared" ca="1" si="133"/>
        <v>1.0314531502962301</v>
      </c>
      <c r="I308" s="14">
        <f t="shared" ca="1" si="134"/>
        <v>1.0208007400000001</v>
      </c>
      <c r="J308" s="13">
        <f t="shared" si="124"/>
        <v>0</v>
      </c>
      <c r="K308" s="29">
        <f t="shared" si="125"/>
        <v>44501</v>
      </c>
      <c r="L308" s="2">
        <f t="shared" si="126"/>
        <v>64</v>
      </c>
      <c r="M308" s="17">
        <f t="shared" si="127"/>
        <v>64</v>
      </c>
      <c r="N308" s="12">
        <f t="shared" si="116"/>
        <v>1</v>
      </c>
      <c r="O308" s="12">
        <f t="shared" ca="1" si="117"/>
        <v>1.0208007400000001</v>
      </c>
      <c r="P308" s="17">
        <f t="shared" si="128"/>
        <v>0</v>
      </c>
      <c r="Q308" s="14">
        <f t="shared" ca="1" si="118"/>
        <v>20.800740000000001</v>
      </c>
      <c r="R308" s="20">
        <f t="shared" si="119"/>
        <v>0</v>
      </c>
      <c r="S308" s="14">
        <f t="shared" si="120"/>
        <v>0</v>
      </c>
      <c r="T308" s="4" t="str">
        <f t="shared" si="129"/>
        <v>J=</v>
      </c>
      <c r="U308" s="29">
        <f t="shared" si="130"/>
        <v>44742</v>
      </c>
      <c r="V308" s="3"/>
      <c r="W308" s="3"/>
      <c r="X308" s="150">
        <f>[2]Plan1!$A378</f>
        <v>48154</v>
      </c>
      <c r="Y308" s="142" t="str">
        <f>[2]Plan1!$C378</f>
        <v>Finados</v>
      </c>
      <c r="Z308" s="133"/>
      <c r="AA308" s="1"/>
      <c r="AB308" s="3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24">
        <f t="shared" si="121"/>
        <v>44594</v>
      </c>
      <c r="B309" s="125">
        <f t="shared" ca="1" si="131"/>
        <v>1021.1554599900001</v>
      </c>
      <c r="C309" s="7">
        <f t="shared" si="122"/>
        <v>1000</v>
      </c>
      <c r="D309" s="102">
        <f t="shared" si="123"/>
        <v>44589</v>
      </c>
      <c r="E309" s="100">
        <f ca="1">IF(D309&lt;$B$1,VLOOKUP(D309,[1]DI!$A$4:$B$15000,2,FALSE),0)</f>
        <v>9.1499999999999998E-2</v>
      </c>
      <c r="F309" s="14">
        <f t="shared" ca="1" si="132"/>
        <v>1.00034749</v>
      </c>
      <c r="G309" s="14">
        <f ca="1">(TRUNC(PRODUCT($F$12:$F308),16))</f>
        <v>1.05327401704594</v>
      </c>
      <c r="H309" s="14">
        <f t="shared" ca="1" si="133"/>
        <v>1.0314531502962301</v>
      </c>
      <c r="I309" s="14">
        <f t="shared" ca="1" si="134"/>
        <v>1.0211554599999999</v>
      </c>
      <c r="J309" s="13">
        <f t="shared" si="124"/>
        <v>0</v>
      </c>
      <c r="K309" s="29">
        <f t="shared" si="125"/>
        <v>44501</v>
      </c>
      <c r="L309" s="2">
        <f t="shared" si="126"/>
        <v>65</v>
      </c>
      <c r="M309" s="17">
        <f t="shared" si="127"/>
        <v>65</v>
      </c>
      <c r="N309" s="12">
        <f t="shared" si="116"/>
        <v>1</v>
      </c>
      <c r="O309" s="12">
        <f t="shared" ca="1" si="117"/>
        <v>1.0211554599999999</v>
      </c>
      <c r="P309" s="17">
        <f t="shared" si="128"/>
        <v>0</v>
      </c>
      <c r="Q309" s="14">
        <f t="shared" ca="1" si="118"/>
        <v>21.155459990000001</v>
      </c>
      <c r="R309" s="20">
        <f t="shared" si="119"/>
        <v>0</v>
      </c>
      <c r="S309" s="14">
        <f t="shared" si="120"/>
        <v>0</v>
      </c>
      <c r="T309" s="4" t="str">
        <f t="shared" si="129"/>
        <v>J=</v>
      </c>
      <c r="U309" s="29">
        <f t="shared" si="130"/>
        <v>44742</v>
      </c>
      <c r="V309" s="3"/>
      <c r="W309" s="3"/>
      <c r="X309" s="150">
        <f>[2]Plan1!$A379</f>
        <v>48167</v>
      </c>
      <c r="Y309" s="142" t="str">
        <f>[2]Plan1!$C379</f>
        <v>Proclamação da República</v>
      </c>
      <c r="Z309" s="133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24">
        <f t="shared" si="121"/>
        <v>44595</v>
      </c>
      <c r="B310" s="125">
        <f t="shared" ca="1" si="131"/>
        <v>1021.5103</v>
      </c>
      <c r="C310" s="7">
        <f t="shared" si="122"/>
        <v>1000</v>
      </c>
      <c r="D310" s="102">
        <f t="shared" si="123"/>
        <v>44592</v>
      </c>
      <c r="E310" s="100">
        <f ca="1">IF(D310&lt;$B$1,VLOOKUP(D310,[1]DI!$A$4:$B$15000,2,FALSE),0)</f>
        <v>9.1499999999999998E-2</v>
      </c>
      <c r="F310" s="14">
        <f t="shared" ca="1" si="132"/>
        <v>1.00034749</v>
      </c>
      <c r="G310" s="14">
        <f ca="1">(TRUNC(PRODUCT($F$12:$F309),16))</f>
        <v>1.05364001923412</v>
      </c>
      <c r="H310" s="14">
        <f t="shared" ca="1" si="133"/>
        <v>1.0314531502962301</v>
      </c>
      <c r="I310" s="14">
        <f t="shared" ca="1" si="134"/>
        <v>1.0215103000000001</v>
      </c>
      <c r="J310" s="13">
        <f t="shared" si="124"/>
        <v>0</v>
      </c>
      <c r="K310" s="29">
        <f t="shared" si="125"/>
        <v>44501</v>
      </c>
      <c r="L310" s="2">
        <f t="shared" si="126"/>
        <v>66</v>
      </c>
      <c r="M310" s="17">
        <f t="shared" si="127"/>
        <v>66</v>
      </c>
      <c r="N310" s="12">
        <f t="shared" si="116"/>
        <v>1</v>
      </c>
      <c r="O310" s="12">
        <f t="shared" ca="1" si="117"/>
        <v>1.0215103000000001</v>
      </c>
      <c r="P310" s="17">
        <f t="shared" si="128"/>
        <v>0</v>
      </c>
      <c r="Q310" s="14">
        <f t="shared" ca="1" si="118"/>
        <v>21.510300000000001</v>
      </c>
      <c r="R310" s="20">
        <f t="shared" si="119"/>
        <v>0</v>
      </c>
      <c r="S310" s="14">
        <f t="shared" si="120"/>
        <v>0</v>
      </c>
      <c r="T310" s="4" t="str">
        <f t="shared" si="129"/>
        <v>J=</v>
      </c>
      <c r="U310" s="29">
        <f t="shared" si="130"/>
        <v>44742</v>
      </c>
      <c r="V310" s="3"/>
      <c r="W310" s="3"/>
      <c r="X310" s="150">
        <f>[2]Plan1!$A380</f>
        <v>48172</v>
      </c>
      <c r="Y310" s="142" t="str">
        <f>[2]Plan1!$C380</f>
        <v>Dia Nacional de Zumbi e da Consciência Negra</v>
      </c>
      <c r="Z310" s="133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24">
        <f t="shared" si="121"/>
        <v>44596</v>
      </c>
      <c r="B311" s="125">
        <f t="shared" ca="1" si="131"/>
        <v>1021.86526999</v>
      </c>
      <c r="C311" s="7">
        <f t="shared" si="122"/>
        <v>1000</v>
      </c>
      <c r="D311" s="102">
        <f t="shared" si="123"/>
        <v>44593</v>
      </c>
      <c r="E311" s="100">
        <f ca="1">IF(D311&lt;$B$1,VLOOKUP(D311,[1]DI!$A$4:$B$15000,2,FALSE),0)</f>
        <v>9.1499999999999998E-2</v>
      </c>
      <c r="F311" s="14">
        <f t="shared" ca="1" si="132"/>
        <v>1.00034749</v>
      </c>
      <c r="G311" s="14">
        <f ca="1">(TRUNC(PRODUCT($F$12:$F310),16))</f>
        <v>1.0540061486044101</v>
      </c>
      <c r="H311" s="14">
        <f t="shared" ca="1" si="133"/>
        <v>1.0314531502962301</v>
      </c>
      <c r="I311" s="14">
        <f t="shared" ca="1" si="134"/>
        <v>1.0218652699999999</v>
      </c>
      <c r="J311" s="13">
        <f t="shared" si="124"/>
        <v>0</v>
      </c>
      <c r="K311" s="29">
        <f t="shared" si="125"/>
        <v>44501</v>
      </c>
      <c r="L311" s="2">
        <f t="shared" si="126"/>
        <v>67</v>
      </c>
      <c r="M311" s="17">
        <f t="shared" si="127"/>
        <v>67</v>
      </c>
      <c r="N311" s="12">
        <f t="shared" si="116"/>
        <v>1</v>
      </c>
      <c r="O311" s="12">
        <f t="shared" ca="1" si="117"/>
        <v>1.0218652699999999</v>
      </c>
      <c r="P311" s="17">
        <f t="shared" si="128"/>
        <v>0</v>
      </c>
      <c r="Q311" s="14">
        <f t="shared" ca="1" si="118"/>
        <v>21.865269990000002</v>
      </c>
      <c r="R311" s="20">
        <f t="shared" si="119"/>
        <v>0</v>
      </c>
      <c r="S311" s="14">
        <f t="shared" si="120"/>
        <v>0</v>
      </c>
      <c r="T311" s="4" t="str">
        <f t="shared" si="129"/>
        <v>J=</v>
      </c>
      <c r="U311" s="29">
        <f t="shared" si="130"/>
        <v>44742</v>
      </c>
      <c r="V311" s="3"/>
      <c r="W311" s="3"/>
      <c r="X311" s="150">
        <f>[2]Plan1!$A381</f>
        <v>48207</v>
      </c>
      <c r="Y311" s="142" t="str">
        <f>[2]Plan1!$C381</f>
        <v>Natal</v>
      </c>
      <c r="Z311" s="133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24">
        <f t="shared" si="121"/>
        <v>44599</v>
      </c>
      <c r="B312" s="125">
        <f t="shared" ca="1" si="131"/>
        <v>1022.2203500000001</v>
      </c>
      <c r="C312" s="7">
        <f t="shared" si="122"/>
        <v>1000</v>
      </c>
      <c r="D312" s="102">
        <f t="shared" si="123"/>
        <v>44594</v>
      </c>
      <c r="E312" s="100">
        <f ca="1">IF(D312&lt;$B$1,VLOOKUP(D312,[1]DI!$A$4:$B$15000,2,FALSE),0)</f>
        <v>9.1499999999999998E-2</v>
      </c>
      <c r="F312" s="14">
        <f t="shared" ca="1" si="132"/>
        <v>1.00034749</v>
      </c>
      <c r="G312" s="14">
        <f ca="1">(TRUNC(PRODUCT($F$12:$F311),16))</f>
        <v>1.05437240520099</v>
      </c>
      <c r="H312" s="14">
        <f t="shared" ca="1" si="133"/>
        <v>1.0314531502962301</v>
      </c>
      <c r="I312" s="14">
        <f t="shared" ca="1" si="134"/>
        <v>1.02222035</v>
      </c>
      <c r="J312" s="13">
        <f t="shared" si="124"/>
        <v>0</v>
      </c>
      <c r="K312" s="29">
        <f t="shared" si="125"/>
        <v>44501</v>
      </c>
      <c r="L312" s="2">
        <f t="shared" si="126"/>
        <v>68</v>
      </c>
      <c r="M312" s="17">
        <f t="shared" si="127"/>
        <v>68</v>
      </c>
      <c r="N312" s="12">
        <f t="shared" si="116"/>
        <v>1</v>
      </c>
      <c r="O312" s="12">
        <f t="shared" ca="1" si="117"/>
        <v>1.02222035</v>
      </c>
      <c r="P312" s="17">
        <f t="shared" si="128"/>
        <v>0</v>
      </c>
      <c r="Q312" s="14">
        <f t="shared" ca="1" si="118"/>
        <v>22.22035</v>
      </c>
      <c r="R312" s="20">
        <f t="shared" si="119"/>
        <v>0</v>
      </c>
      <c r="S312" s="14">
        <f t="shared" si="120"/>
        <v>0</v>
      </c>
      <c r="T312" s="4" t="str">
        <f t="shared" si="129"/>
        <v>J=</v>
      </c>
      <c r="U312" s="29">
        <f t="shared" si="130"/>
        <v>44742</v>
      </c>
      <c r="V312" s="3"/>
      <c r="W312" s="3"/>
      <c r="X312" s="150">
        <f>[2]Plan1!$A382</f>
        <v>48214</v>
      </c>
      <c r="Y312" s="142" t="str">
        <f>[2]Plan1!$C382</f>
        <v>Confraternização Universal</v>
      </c>
      <c r="Z312" s="133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24">
        <f t="shared" si="121"/>
        <v>44600</v>
      </c>
      <c r="B313" s="125">
        <f t="shared" ca="1" si="131"/>
        <v>1022.57557</v>
      </c>
      <c r="C313" s="7">
        <f t="shared" si="122"/>
        <v>1000</v>
      </c>
      <c r="D313" s="102">
        <f t="shared" si="123"/>
        <v>44595</v>
      </c>
      <c r="E313" s="100">
        <f ca="1">IF(D313&lt;$B$1,VLOOKUP(D313,[1]DI!$A$4:$B$15000,2,FALSE),0)</f>
        <v>0.1065</v>
      </c>
      <c r="F313" s="14">
        <f t="shared" ca="1" si="132"/>
        <v>1.00040168</v>
      </c>
      <c r="G313" s="14">
        <f ca="1">(TRUNC(PRODUCT($F$12:$F312),16))</f>
        <v>1.0547387890680699</v>
      </c>
      <c r="H313" s="14">
        <f t="shared" ca="1" si="133"/>
        <v>1.0314531502962301</v>
      </c>
      <c r="I313" s="14">
        <f t="shared" ca="1" si="134"/>
        <v>1.0225755700000001</v>
      </c>
      <c r="J313" s="13">
        <f t="shared" si="124"/>
        <v>0</v>
      </c>
      <c r="K313" s="29">
        <f t="shared" si="125"/>
        <v>44501</v>
      </c>
      <c r="L313" s="2">
        <f t="shared" si="126"/>
        <v>69</v>
      </c>
      <c r="M313" s="17">
        <f t="shared" si="127"/>
        <v>69</v>
      </c>
      <c r="N313" s="12">
        <f t="shared" si="116"/>
        <v>1</v>
      </c>
      <c r="O313" s="12">
        <f t="shared" ca="1" si="117"/>
        <v>1.0225755700000001</v>
      </c>
      <c r="P313" s="17">
        <f t="shared" si="128"/>
        <v>0</v>
      </c>
      <c r="Q313" s="14">
        <f t="shared" ca="1" si="118"/>
        <v>22.575569999999999</v>
      </c>
      <c r="R313" s="20">
        <f t="shared" si="119"/>
        <v>0</v>
      </c>
      <c r="S313" s="14">
        <f t="shared" si="120"/>
        <v>0</v>
      </c>
      <c r="T313" s="4" t="str">
        <f t="shared" si="129"/>
        <v>J=</v>
      </c>
      <c r="U313" s="29">
        <f t="shared" si="130"/>
        <v>44742</v>
      </c>
      <c r="V313" s="3"/>
      <c r="W313" s="3"/>
      <c r="X313" s="150">
        <f>[2]Plan1!$A383</f>
        <v>48253</v>
      </c>
      <c r="Y313" s="142" t="str">
        <f>[2]Plan1!$C383</f>
        <v>Carnaval</v>
      </c>
      <c r="Z313" s="133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24">
        <f t="shared" si="121"/>
        <v>44601</v>
      </c>
      <c r="B314" s="125">
        <f t="shared" ca="1" si="131"/>
        <v>1022.98631</v>
      </c>
      <c r="C314" s="7">
        <f t="shared" si="122"/>
        <v>1000</v>
      </c>
      <c r="D314" s="102">
        <f t="shared" si="123"/>
        <v>44596</v>
      </c>
      <c r="E314" s="100">
        <f ca="1">IF(D314&lt;$B$1,VLOOKUP(D314,[1]DI!$A$4:$B$15000,2,FALSE),0)</f>
        <v>0.1065</v>
      </c>
      <c r="F314" s="14">
        <f t="shared" ca="1" si="132"/>
        <v>1.00040168</v>
      </c>
      <c r="G314" s="14">
        <f ca="1">(TRUNC(PRODUCT($F$12:$F313),16))</f>
        <v>1.0551624565448601</v>
      </c>
      <c r="H314" s="14">
        <f t="shared" ca="1" si="133"/>
        <v>1.0314531502962301</v>
      </c>
      <c r="I314" s="14">
        <f t="shared" ca="1" si="134"/>
        <v>1.0229863100000001</v>
      </c>
      <c r="J314" s="13">
        <f t="shared" si="124"/>
        <v>0</v>
      </c>
      <c r="K314" s="29">
        <f t="shared" si="125"/>
        <v>44501</v>
      </c>
      <c r="L314" s="2">
        <f t="shared" si="126"/>
        <v>70</v>
      </c>
      <c r="M314" s="17">
        <f t="shared" si="127"/>
        <v>70</v>
      </c>
      <c r="N314" s="12">
        <f t="shared" si="116"/>
        <v>1</v>
      </c>
      <c r="O314" s="12">
        <f t="shared" ca="1" si="117"/>
        <v>1.0229863100000001</v>
      </c>
      <c r="P314" s="17">
        <f t="shared" si="128"/>
        <v>0</v>
      </c>
      <c r="Q314" s="14">
        <f t="shared" ca="1" si="118"/>
        <v>22.98631</v>
      </c>
      <c r="R314" s="20">
        <f t="shared" si="119"/>
        <v>0</v>
      </c>
      <c r="S314" s="14">
        <f t="shared" si="120"/>
        <v>0</v>
      </c>
      <c r="T314" s="4" t="str">
        <f t="shared" si="129"/>
        <v>J=</v>
      </c>
      <c r="U314" s="29">
        <f t="shared" si="130"/>
        <v>44742</v>
      </c>
      <c r="V314" s="3"/>
      <c r="W314" s="3"/>
      <c r="X314" s="150">
        <f>[2]Plan1!$A384</f>
        <v>48254</v>
      </c>
      <c r="Y314" s="142" t="str">
        <f>[2]Plan1!$C384</f>
        <v>Carnaval</v>
      </c>
      <c r="Z314" s="133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24">
        <f t="shared" si="121"/>
        <v>44602</v>
      </c>
      <c r="B315" s="125">
        <f t="shared" ca="1" si="131"/>
        <v>1023.39723</v>
      </c>
      <c r="C315" s="7">
        <f t="shared" si="122"/>
        <v>1000</v>
      </c>
      <c r="D315" s="102">
        <f t="shared" si="123"/>
        <v>44599</v>
      </c>
      <c r="E315" s="100">
        <f ca="1">IF(D315&lt;$B$1,VLOOKUP(D315,[1]DI!$A$4:$B$15000,2,FALSE),0)</f>
        <v>0.1065</v>
      </c>
      <c r="F315" s="14">
        <f t="shared" ca="1" si="132"/>
        <v>1.00040168</v>
      </c>
      <c r="G315" s="14">
        <f ca="1">(TRUNC(PRODUCT($F$12:$F314),16))</f>
        <v>1.0555862942004099</v>
      </c>
      <c r="H315" s="14">
        <f t="shared" ca="1" si="133"/>
        <v>1.0314531502962301</v>
      </c>
      <c r="I315" s="14">
        <f t="shared" ca="1" si="134"/>
        <v>1.02339723</v>
      </c>
      <c r="J315" s="13">
        <f t="shared" si="124"/>
        <v>0</v>
      </c>
      <c r="K315" s="29">
        <f t="shared" si="125"/>
        <v>44501</v>
      </c>
      <c r="L315" s="2">
        <f t="shared" si="126"/>
        <v>71</v>
      </c>
      <c r="M315" s="17">
        <f t="shared" si="127"/>
        <v>71</v>
      </c>
      <c r="N315" s="12">
        <f t="shared" si="116"/>
        <v>1</v>
      </c>
      <c r="O315" s="12">
        <f t="shared" ca="1" si="117"/>
        <v>1.02339723</v>
      </c>
      <c r="P315" s="17">
        <f t="shared" si="128"/>
        <v>0</v>
      </c>
      <c r="Q315" s="14">
        <f t="shared" ca="1" si="118"/>
        <v>23.39723</v>
      </c>
      <c r="R315" s="20">
        <f t="shared" si="119"/>
        <v>0</v>
      </c>
      <c r="S315" s="14">
        <f t="shared" si="120"/>
        <v>0</v>
      </c>
      <c r="T315" s="4" t="str">
        <f t="shared" si="129"/>
        <v>J=</v>
      </c>
      <c r="U315" s="29">
        <f t="shared" si="130"/>
        <v>44742</v>
      </c>
      <c r="V315" s="3"/>
      <c r="W315" s="3"/>
      <c r="X315" s="150">
        <f>[2]Plan1!$A385</f>
        <v>48299</v>
      </c>
      <c r="Y315" s="142" t="str">
        <f>[2]Plan1!$C385</f>
        <v>Paixão de Cristo</v>
      </c>
      <c r="Z315" s="133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24">
        <f t="shared" si="121"/>
        <v>44603</v>
      </c>
      <c r="B316" s="125">
        <f t="shared" ca="1" si="131"/>
        <v>1023.80830999</v>
      </c>
      <c r="C316" s="7">
        <f t="shared" si="122"/>
        <v>1000</v>
      </c>
      <c r="D316" s="102">
        <f t="shared" si="123"/>
        <v>44600</v>
      </c>
      <c r="E316" s="100">
        <f ca="1">IF(D316&lt;$B$1,VLOOKUP(D316,[1]DI!$A$4:$B$15000,2,FALSE),0)</f>
        <v>0.1065</v>
      </c>
      <c r="F316" s="14">
        <f t="shared" ca="1" si="132"/>
        <v>1.00040168</v>
      </c>
      <c r="G316" s="14">
        <f ca="1">(TRUNC(PRODUCT($F$12:$F315),16))</f>
        <v>1.05601030210306</v>
      </c>
      <c r="H316" s="14">
        <f t="shared" ca="1" si="133"/>
        <v>1.0314531502962301</v>
      </c>
      <c r="I316" s="14">
        <f t="shared" ca="1" si="134"/>
        <v>1.0238083099999999</v>
      </c>
      <c r="J316" s="13">
        <f t="shared" si="124"/>
        <v>0</v>
      </c>
      <c r="K316" s="29">
        <f t="shared" si="125"/>
        <v>44501</v>
      </c>
      <c r="L316" s="2">
        <f t="shared" si="126"/>
        <v>72</v>
      </c>
      <c r="M316" s="17">
        <f t="shared" si="127"/>
        <v>72</v>
      </c>
      <c r="N316" s="12">
        <f t="shared" si="116"/>
        <v>1</v>
      </c>
      <c r="O316" s="12">
        <f t="shared" ca="1" si="117"/>
        <v>1.0238083099999999</v>
      </c>
      <c r="P316" s="17">
        <f t="shared" si="128"/>
        <v>0</v>
      </c>
      <c r="Q316" s="14">
        <f t="shared" ca="1" si="118"/>
        <v>23.808309990000001</v>
      </c>
      <c r="R316" s="20">
        <f t="shared" si="119"/>
        <v>0</v>
      </c>
      <c r="S316" s="14">
        <f t="shared" si="120"/>
        <v>0</v>
      </c>
      <c r="T316" s="4" t="str">
        <f t="shared" si="129"/>
        <v>J=</v>
      </c>
      <c r="U316" s="29">
        <f t="shared" si="130"/>
        <v>44742</v>
      </c>
      <c r="V316" s="3"/>
      <c r="W316" s="3"/>
      <c r="X316" s="150">
        <f>[2]Plan1!$A386</f>
        <v>48325</v>
      </c>
      <c r="Y316" s="142" t="str">
        <f>[2]Plan1!$C386</f>
        <v>Tiradentes</v>
      </c>
      <c r="Z316" s="133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24">
        <f t="shared" si="121"/>
        <v>44606</v>
      </c>
      <c r="B317" s="125">
        <f t="shared" ca="1" si="131"/>
        <v>1024.21955</v>
      </c>
      <c r="C317" s="7">
        <f t="shared" si="122"/>
        <v>1000</v>
      </c>
      <c r="D317" s="102">
        <f t="shared" si="123"/>
        <v>44601</v>
      </c>
      <c r="E317" s="100">
        <f ca="1">IF(D317&lt;$B$1,VLOOKUP(D317,[1]DI!$A$4:$B$15000,2,FALSE),0)</f>
        <v>0.1065</v>
      </c>
      <c r="F317" s="14">
        <f t="shared" ca="1" si="132"/>
        <v>1.00040168</v>
      </c>
      <c r="G317" s="14">
        <f ca="1">(TRUNC(PRODUCT($F$12:$F316),16))</f>
        <v>1.05643448032121</v>
      </c>
      <c r="H317" s="14">
        <f t="shared" ca="1" si="133"/>
        <v>1.0314531502962301</v>
      </c>
      <c r="I317" s="14">
        <f t="shared" ca="1" si="134"/>
        <v>1.02421955</v>
      </c>
      <c r="J317" s="13">
        <f t="shared" si="124"/>
        <v>0</v>
      </c>
      <c r="K317" s="29">
        <f t="shared" si="125"/>
        <v>44501</v>
      </c>
      <c r="L317" s="2">
        <f t="shared" si="126"/>
        <v>73</v>
      </c>
      <c r="M317" s="17">
        <f t="shared" si="127"/>
        <v>73</v>
      </c>
      <c r="N317" s="12">
        <f t="shared" si="116"/>
        <v>1</v>
      </c>
      <c r="O317" s="12">
        <f t="shared" ca="1" si="117"/>
        <v>1.02421955</v>
      </c>
      <c r="P317" s="17">
        <f t="shared" si="128"/>
        <v>0</v>
      </c>
      <c r="Q317" s="14">
        <f t="shared" ca="1" si="118"/>
        <v>24.219550000000002</v>
      </c>
      <c r="R317" s="20">
        <f t="shared" si="119"/>
        <v>0</v>
      </c>
      <c r="S317" s="14">
        <f t="shared" si="120"/>
        <v>0</v>
      </c>
      <c r="T317" s="4" t="str">
        <f t="shared" si="129"/>
        <v>J=</v>
      </c>
      <c r="U317" s="29">
        <f t="shared" si="130"/>
        <v>44742</v>
      </c>
      <c r="V317" s="3"/>
      <c r="W317" s="3"/>
      <c r="X317" s="150">
        <f>[2]Plan1!$A387</f>
        <v>48335</v>
      </c>
      <c r="Y317" s="142" t="str">
        <f>[2]Plan1!$C387</f>
        <v>Dia do Trabalho</v>
      </c>
      <c r="Z317" s="133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24">
        <f t="shared" si="121"/>
        <v>44607</v>
      </c>
      <c r="B318" s="125">
        <f t="shared" ca="1" si="131"/>
        <v>1024.63096</v>
      </c>
      <c r="C318" s="7">
        <f t="shared" si="122"/>
        <v>1000</v>
      </c>
      <c r="D318" s="102">
        <f t="shared" si="123"/>
        <v>44602</v>
      </c>
      <c r="E318" s="100">
        <f ca="1">IF(D318&lt;$B$1,VLOOKUP(D318,[1]DI!$A$4:$B$15000,2,FALSE),0)</f>
        <v>0.1065</v>
      </c>
      <c r="F318" s="14">
        <f t="shared" ca="1" si="132"/>
        <v>1.00040168</v>
      </c>
      <c r="G318" s="14">
        <f ca="1">(TRUNC(PRODUCT($F$12:$F317),16))</f>
        <v>1.0568588289232701</v>
      </c>
      <c r="H318" s="14">
        <f t="shared" ca="1" si="133"/>
        <v>1.0314531502962301</v>
      </c>
      <c r="I318" s="14">
        <f t="shared" ca="1" si="134"/>
        <v>1.0246309600000001</v>
      </c>
      <c r="J318" s="13">
        <f t="shared" si="124"/>
        <v>0</v>
      </c>
      <c r="K318" s="29">
        <f t="shared" si="125"/>
        <v>44501</v>
      </c>
      <c r="L318" s="2">
        <f t="shared" si="126"/>
        <v>74</v>
      </c>
      <c r="M318" s="17">
        <f t="shared" si="127"/>
        <v>74</v>
      </c>
      <c r="N318" s="12">
        <f t="shared" si="116"/>
        <v>1</v>
      </c>
      <c r="O318" s="12">
        <f t="shared" ca="1" si="117"/>
        <v>1.0246309600000001</v>
      </c>
      <c r="P318" s="17">
        <f t="shared" si="128"/>
        <v>0</v>
      </c>
      <c r="Q318" s="14">
        <f t="shared" ca="1" si="118"/>
        <v>24.630960000000002</v>
      </c>
      <c r="R318" s="20">
        <f t="shared" si="119"/>
        <v>0</v>
      </c>
      <c r="S318" s="14">
        <f t="shared" si="120"/>
        <v>0</v>
      </c>
      <c r="T318" s="4" t="str">
        <f t="shared" si="129"/>
        <v>J=</v>
      </c>
      <c r="U318" s="29">
        <f t="shared" si="130"/>
        <v>44742</v>
      </c>
      <c r="V318" s="3"/>
      <c r="W318" s="3"/>
      <c r="X318" s="150">
        <f>[2]Plan1!$A388</f>
        <v>48361</v>
      </c>
      <c r="Y318" s="142" t="str">
        <f>[2]Plan1!$C388</f>
        <v>Corpus Christi</v>
      </c>
      <c r="Z318" s="133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24">
        <f t="shared" si="121"/>
        <v>44608</v>
      </c>
      <c r="B319" s="125">
        <f t="shared" ca="1" si="131"/>
        <v>1025.04252999</v>
      </c>
      <c r="C319" s="7">
        <f t="shared" si="122"/>
        <v>1000</v>
      </c>
      <c r="D319" s="102">
        <f t="shared" si="123"/>
        <v>44603</v>
      </c>
      <c r="E319" s="100">
        <f ca="1">IF(D319&lt;$B$1,VLOOKUP(D319,[1]DI!$A$4:$B$15000,2,FALSE),0)</f>
        <v>0.1065</v>
      </c>
      <c r="F319" s="14">
        <f t="shared" ca="1" si="132"/>
        <v>1.00040168</v>
      </c>
      <c r="G319" s="14">
        <f ca="1">(TRUNC(PRODUCT($F$12:$F318),16))</f>
        <v>1.05728334797767</v>
      </c>
      <c r="H319" s="14">
        <f t="shared" ca="1" si="133"/>
        <v>1.0314531502962301</v>
      </c>
      <c r="I319" s="14">
        <f t="shared" ca="1" si="134"/>
        <v>1.0250425299999999</v>
      </c>
      <c r="J319" s="13">
        <f t="shared" si="124"/>
        <v>0</v>
      </c>
      <c r="K319" s="29">
        <f t="shared" si="125"/>
        <v>44501</v>
      </c>
      <c r="L319" s="2">
        <f t="shared" si="126"/>
        <v>75</v>
      </c>
      <c r="M319" s="17">
        <f t="shared" si="127"/>
        <v>75</v>
      </c>
      <c r="N319" s="12">
        <f t="shared" si="116"/>
        <v>1</v>
      </c>
      <c r="O319" s="12">
        <f t="shared" ca="1" si="117"/>
        <v>1.0250425299999999</v>
      </c>
      <c r="P319" s="17">
        <f t="shared" si="128"/>
        <v>0</v>
      </c>
      <c r="Q319" s="14">
        <f t="shared" ca="1" si="118"/>
        <v>25.042529989999998</v>
      </c>
      <c r="R319" s="20">
        <f t="shared" si="119"/>
        <v>0</v>
      </c>
      <c r="S319" s="14">
        <f t="shared" si="120"/>
        <v>0</v>
      </c>
      <c r="T319" s="4" t="str">
        <f t="shared" si="129"/>
        <v>J=</v>
      </c>
      <c r="U319" s="29">
        <f t="shared" si="130"/>
        <v>44742</v>
      </c>
      <c r="V319" s="3"/>
      <c r="W319" s="3"/>
      <c r="X319" s="150">
        <f>[2]Plan1!$A389</f>
        <v>48464</v>
      </c>
      <c r="Y319" s="142" t="str">
        <f>[2]Plan1!$C389</f>
        <v>Independência do Brasil</v>
      </c>
      <c r="Z319" s="133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24">
        <f t="shared" si="121"/>
        <v>44609</v>
      </c>
      <c r="B320" s="125">
        <f t="shared" ca="1" si="131"/>
        <v>1025.45427</v>
      </c>
      <c r="C320" s="7">
        <f t="shared" si="122"/>
        <v>1000</v>
      </c>
      <c r="D320" s="102">
        <f t="shared" si="123"/>
        <v>44606</v>
      </c>
      <c r="E320" s="100">
        <f ca="1">IF(D320&lt;$B$1,VLOOKUP(D320,[1]DI!$A$4:$B$15000,2,FALSE),0)</f>
        <v>0.1065</v>
      </c>
      <c r="F320" s="14">
        <f t="shared" ca="1" si="132"/>
        <v>1.00040168</v>
      </c>
      <c r="G320" s="14">
        <f ca="1">(TRUNC(PRODUCT($F$12:$F319),16))</f>
        <v>1.05770803755288</v>
      </c>
      <c r="H320" s="14">
        <f t="shared" ca="1" si="133"/>
        <v>1.0314531502962301</v>
      </c>
      <c r="I320" s="14">
        <f t="shared" ca="1" si="134"/>
        <v>1.02545427</v>
      </c>
      <c r="J320" s="13">
        <f t="shared" si="124"/>
        <v>0</v>
      </c>
      <c r="K320" s="29">
        <f t="shared" si="125"/>
        <v>44501</v>
      </c>
      <c r="L320" s="2">
        <f t="shared" si="126"/>
        <v>76</v>
      </c>
      <c r="M320" s="17">
        <f t="shared" si="127"/>
        <v>76</v>
      </c>
      <c r="N320" s="12">
        <f t="shared" si="116"/>
        <v>1</v>
      </c>
      <c r="O320" s="12">
        <f t="shared" ca="1" si="117"/>
        <v>1.02545427</v>
      </c>
      <c r="P320" s="17">
        <f t="shared" si="128"/>
        <v>0</v>
      </c>
      <c r="Q320" s="14">
        <f t="shared" ca="1" si="118"/>
        <v>25.454270000000001</v>
      </c>
      <c r="R320" s="20">
        <f t="shared" si="119"/>
        <v>0</v>
      </c>
      <c r="S320" s="14">
        <f t="shared" si="120"/>
        <v>0</v>
      </c>
      <c r="T320" s="4" t="str">
        <f t="shared" si="129"/>
        <v>J=</v>
      </c>
      <c r="U320" s="29">
        <f t="shared" si="130"/>
        <v>44742</v>
      </c>
      <c r="V320" s="3"/>
      <c r="W320" s="3"/>
      <c r="X320" s="150">
        <f>[2]Plan1!$A390</f>
        <v>48499</v>
      </c>
      <c r="Y320" s="142" t="str">
        <f>[2]Plan1!$C390</f>
        <v>Nossa Sr.a Aparecida - Padroeira do Brasil</v>
      </c>
      <c r="Z320" s="133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24">
        <f t="shared" si="121"/>
        <v>44610</v>
      </c>
      <c r="B321" s="125">
        <f t="shared" ca="1" si="131"/>
        <v>1025.86617</v>
      </c>
      <c r="C321" s="7">
        <f t="shared" si="122"/>
        <v>1000</v>
      </c>
      <c r="D321" s="102">
        <f t="shared" si="123"/>
        <v>44607</v>
      </c>
      <c r="E321" s="100">
        <f ca="1">IF(D321&lt;$B$1,VLOOKUP(D321,[1]DI!$A$4:$B$15000,2,FALSE),0)</f>
        <v>0.1065</v>
      </c>
      <c r="F321" s="14">
        <f t="shared" ca="1" si="132"/>
        <v>1.00040168</v>
      </c>
      <c r="G321" s="14">
        <f ca="1">(TRUNC(PRODUCT($F$12:$F320),16))</f>
        <v>1.05813289771741</v>
      </c>
      <c r="H321" s="14">
        <f t="shared" ca="1" si="133"/>
        <v>1.0314531502962301</v>
      </c>
      <c r="I321" s="14">
        <f t="shared" ca="1" si="134"/>
        <v>1.02586617</v>
      </c>
      <c r="J321" s="13">
        <f t="shared" si="124"/>
        <v>0</v>
      </c>
      <c r="K321" s="29">
        <f t="shared" si="125"/>
        <v>44501</v>
      </c>
      <c r="L321" s="2">
        <f t="shared" si="126"/>
        <v>77</v>
      </c>
      <c r="M321" s="17">
        <f t="shared" si="127"/>
        <v>77</v>
      </c>
      <c r="N321" s="12">
        <f t="shared" si="116"/>
        <v>1</v>
      </c>
      <c r="O321" s="12">
        <f t="shared" ca="1" si="117"/>
        <v>1.02586617</v>
      </c>
      <c r="P321" s="17">
        <f t="shared" si="128"/>
        <v>0</v>
      </c>
      <c r="Q321" s="14">
        <f t="shared" ca="1" si="118"/>
        <v>25.86617</v>
      </c>
      <c r="R321" s="20">
        <f t="shared" si="119"/>
        <v>0</v>
      </c>
      <c r="S321" s="14">
        <f t="shared" si="120"/>
        <v>0</v>
      </c>
      <c r="T321" s="4" t="str">
        <f t="shared" si="129"/>
        <v>J=</v>
      </c>
      <c r="U321" s="29">
        <f t="shared" si="130"/>
        <v>44742</v>
      </c>
      <c r="V321" s="3"/>
      <c r="W321" s="3"/>
      <c r="X321" s="150">
        <f>[2]Plan1!$A391</f>
        <v>48520</v>
      </c>
      <c r="Y321" s="142" t="str">
        <f>[2]Plan1!$C391</f>
        <v>Finados</v>
      </c>
      <c r="Z321" s="133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24">
        <f t="shared" si="121"/>
        <v>44613</v>
      </c>
      <c r="B322" s="125">
        <f t="shared" ca="1" si="131"/>
        <v>1026.27823999</v>
      </c>
      <c r="C322" s="7">
        <f t="shared" si="122"/>
        <v>1000</v>
      </c>
      <c r="D322" s="102">
        <f t="shared" si="123"/>
        <v>44608</v>
      </c>
      <c r="E322" s="100">
        <f ca="1">IF(D322&lt;$B$1,VLOOKUP(D322,[1]DI!$A$4:$B$15000,2,FALSE),0)</f>
        <v>0.1065</v>
      </c>
      <c r="F322" s="14">
        <f t="shared" ca="1" si="132"/>
        <v>1.00040168</v>
      </c>
      <c r="G322" s="14">
        <f ca="1">(TRUNC(PRODUCT($F$12:$F321),16))</f>
        <v>1.0585579285397599</v>
      </c>
      <c r="H322" s="14">
        <f t="shared" ca="1" si="133"/>
        <v>1.0314531502962301</v>
      </c>
      <c r="I322" s="14">
        <f t="shared" ca="1" si="134"/>
        <v>1.0262782399999999</v>
      </c>
      <c r="J322" s="13">
        <f t="shared" si="124"/>
        <v>0</v>
      </c>
      <c r="K322" s="29">
        <f t="shared" si="125"/>
        <v>44501</v>
      </c>
      <c r="L322" s="2">
        <f t="shared" si="126"/>
        <v>78</v>
      </c>
      <c r="M322" s="17">
        <f t="shared" si="127"/>
        <v>78</v>
      </c>
      <c r="N322" s="12">
        <f t="shared" si="116"/>
        <v>1</v>
      </c>
      <c r="O322" s="12">
        <f t="shared" ca="1" si="117"/>
        <v>1.0262782399999999</v>
      </c>
      <c r="P322" s="17">
        <f t="shared" si="128"/>
        <v>0</v>
      </c>
      <c r="Q322" s="14">
        <f t="shared" ca="1" si="118"/>
        <v>26.278239989999999</v>
      </c>
      <c r="R322" s="20">
        <f t="shared" si="119"/>
        <v>0</v>
      </c>
      <c r="S322" s="14">
        <f t="shared" si="120"/>
        <v>0</v>
      </c>
      <c r="T322" s="4" t="str">
        <f t="shared" si="129"/>
        <v>J=</v>
      </c>
      <c r="U322" s="29">
        <f t="shared" si="130"/>
        <v>44742</v>
      </c>
      <c r="V322" s="3"/>
      <c r="W322" s="3"/>
      <c r="X322" s="150">
        <f>[2]Plan1!$A392</f>
        <v>48533</v>
      </c>
      <c r="Y322" s="142" t="str">
        <f>[2]Plan1!$C392</f>
        <v>Proclamação da República</v>
      </c>
      <c r="Z322" s="133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24">
        <f t="shared" si="121"/>
        <v>44614</v>
      </c>
      <c r="B323" s="125">
        <f t="shared" ca="1" si="131"/>
        <v>1026.69048</v>
      </c>
      <c r="C323" s="7">
        <f t="shared" si="122"/>
        <v>1000</v>
      </c>
      <c r="D323" s="102">
        <f t="shared" si="123"/>
        <v>44609</v>
      </c>
      <c r="E323" s="100">
        <f ca="1">IF(D323&lt;$B$1,VLOOKUP(D323,[1]DI!$A$4:$B$15000,2,FALSE),0)</f>
        <v>0.1065</v>
      </c>
      <c r="F323" s="14">
        <f t="shared" ca="1" si="132"/>
        <v>1.00040168</v>
      </c>
      <c r="G323" s="14">
        <f ca="1">(TRUNC(PRODUCT($F$12:$F322),16))</f>
        <v>1.0589831300885</v>
      </c>
      <c r="H323" s="14">
        <f t="shared" ca="1" si="133"/>
        <v>1.0314531502962301</v>
      </c>
      <c r="I323" s="14">
        <f t="shared" ca="1" si="134"/>
        <v>1.0266904800000001</v>
      </c>
      <c r="J323" s="13">
        <f t="shared" si="124"/>
        <v>0</v>
      </c>
      <c r="K323" s="29">
        <f t="shared" si="125"/>
        <v>44501</v>
      </c>
      <c r="L323" s="2">
        <f t="shared" si="126"/>
        <v>79</v>
      </c>
      <c r="M323" s="17">
        <f t="shared" si="127"/>
        <v>79</v>
      </c>
      <c r="N323" s="12">
        <f t="shared" si="116"/>
        <v>1</v>
      </c>
      <c r="O323" s="12">
        <f t="shared" ca="1" si="117"/>
        <v>1.0266904800000001</v>
      </c>
      <c r="P323" s="17">
        <f t="shared" si="128"/>
        <v>0</v>
      </c>
      <c r="Q323" s="14">
        <f t="shared" ca="1" si="118"/>
        <v>26.690480000000001</v>
      </c>
      <c r="R323" s="20">
        <f t="shared" si="119"/>
        <v>0</v>
      </c>
      <c r="S323" s="14">
        <f t="shared" si="120"/>
        <v>0</v>
      </c>
      <c r="T323" s="4" t="str">
        <f t="shared" si="129"/>
        <v>J=</v>
      </c>
      <c r="U323" s="29">
        <f t="shared" si="130"/>
        <v>44742</v>
      </c>
      <c r="V323" s="3"/>
      <c r="W323" s="3"/>
      <c r="X323" s="150">
        <f>[2]Plan1!$A393</f>
        <v>48538</v>
      </c>
      <c r="Y323" s="142" t="str">
        <f>[2]Plan1!$C393</f>
        <v>Dia Nacional de Zumbi e da Consciência Negra</v>
      </c>
      <c r="Z323" s="133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24">
        <f t="shared" si="121"/>
        <v>44615</v>
      </c>
      <c r="B324" s="125">
        <f t="shared" ca="1" si="131"/>
        <v>1027.10287999</v>
      </c>
      <c r="C324" s="7">
        <f t="shared" si="122"/>
        <v>1000</v>
      </c>
      <c r="D324" s="102">
        <f t="shared" si="123"/>
        <v>44610</v>
      </c>
      <c r="E324" s="100">
        <f ca="1">IF(D324&lt;$B$1,VLOOKUP(D324,[1]DI!$A$4:$B$15000,2,FALSE),0)</f>
        <v>0.1065</v>
      </c>
      <c r="F324" s="14">
        <f t="shared" ca="1" si="132"/>
        <v>1.00040168</v>
      </c>
      <c r="G324" s="14">
        <f ca="1">(TRUNC(PRODUCT($F$12:$F323),16))</f>
        <v>1.05940850243219</v>
      </c>
      <c r="H324" s="14">
        <f t="shared" ca="1" si="133"/>
        <v>1.0314531502962301</v>
      </c>
      <c r="I324" s="14">
        <f t="shared" ca="1" si="134"/>
        <v>1.0271028799999999</v>
      </c>
      <c r="J324" s="13">
        <f t="shared" si="124"/>
        <v>0</v>
      </c>
      <c r="K324" s="29">
        <f t="shared" si="125"/>
        <v>44501</v>
      </c>
      <c r="L324" s="2">
        <f t="shared" si="126"/>
        <v>80</v>
      </c>
      <c r="M324" s="17">
        <f t="shared" si="127"/>
        <v>80</v>
      </c>
      <c r="N324" s="12">
        <f t="shared" si="116"/>
        <v>1</v>
      </c>
      <c r="O324" s="12">
        <f t="shared" ca="1" si="117"/>
        <v>1.0271028799999999</v>
      </c>
      <c r="P324" s="17">
        <f t="shared" si="128"/>
        <v>0</v>
      </c>
      <c r="Q324" s="14">
        <f t="shared" ca="1" si="118"/>
        <v>27.102879990000002</v>
      </c>
      <c r="R324" s="20">
        <f t="shared" si="119"/>
        <v>0</v>
      </c>
      <c r="S324" s="14">
        <f t="shared" si="120"/>
        <v>0</v>
      </c>
      <c r="T324" s="4" t="str">
        <f t="shared" si="129"/>
        <v>J=</v>
      </c>
      <c r="U324" s="29">
        <f t="shared" si="130"/>
        <v>44742</v>
      </c>
      <c r="V324" s="3"/>
      <c r="W324" s="3"/>
      <c r="X324" s="150">
        <f>[2]Plan1!$A394</f>
        <v>48573</v>
      </c>
      <c r="Y324" s="142" t="str">
        <f>[2]Plan1!$C394</f>
        <v>Natal</v>
      </c>
      <c r="Z324" s="133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24">
        <f t="shared" si="121"/>
        <v>44616</v>
      </c>
      <c r="B325" s="125">
        <f t="shared" ca="1" si="131"/>
        <v>1027.5154500000001</v>
      </c>
      <c r="C325" s="7">
        <f t="shared" si="122"/>
        <v>1000</v>
      </c>
      <c r="D325" s="102">
        <f t="shared" si="123"/>
        <v>44613</v>
      </c>
      <c r="E325" s="100">
        <f ca="1">IF(D325&lt;$B$1,VLOOKUP(D325,[1]DI!$A$4:$B$15000,2,FALSE),0)</f>
        <v>0.1065</v>
      </c>
      <c r="F325" s="14">
        <f t="shared" ca="1" si="132"/>
        <v>1.00040168</v>
      </c>
      <c r="G325" s="14">
        <f ca="1">(TRUNC(PRODUCT($F$12:$F324),16))</f>
        <v>1.0598340456394499</v>
      </c>
      <c r="H325" s="14">
        <f t="shared" ca="1" si="133"/>
        <v>1.0314531502962301</v>
      </c>
      <c r="I325" s="14">
        <f t="shared" ca="1" si="134"/>
        <v>1.0275154500000001</v>
      </c>
      <c r="J325" s="13">
        <f t="shared" si="124"/>
        <v>0</v>
      </c>
      <c r="K325" s="29">
        <f t="shared" si="125"/>
        <v>44501</v>
      </c>
      <c r="L325" s="2">
        <f t="shared" si="126"/>
        <v>81</v>
      </c>
      <c r="M325" s="17">
        <f t="shared" si="127"/>
        <v>81</v>
      </c>
      <c r="N325" s="12">
        <f t="shared" si="116"/>
        <v>1</v>
      </c>
      <c r="O325" s="12">
        <f t="shared" ca="1" si="117"/>
        <v>1.0275154500000001</v>
      </c>
      <c r="P325" s="17">
        <f t="shared" si="128"/>
        <v>0</v>
      </c>
      <c r="Q325" s="14">
        <f t="shared" ca="1" si="118"/>
        <v>27.515450000000001</v>
      </c>
      <c r="R325" s="20">
        <f t="shared" si="119"/>
        <v>0</v>
      </c>
      <c r="S325" s="14">
        <f t="shared" si="120"/>
        <v>0</v>
      </c>
      <c r="T325" s="4" t="str">
        <f t="shared" si="129"/>
        <v>J=</v>
      </c>
      <c r="U325" s="29">
        <f t="shared" si="130"/>
        <v>44742</v>
      </c>
      <c r="V325" s="3"/>
      <c r="W325" s="3"/>
      <c r="X325" s="150">
        <f>[2]Plan1!$A395</f>
        <v>48580</v>
      </c>
      <c r="Y325" s="142" t="str">
        <f>[2]Plan1!$C395</f>
        <v>Confraternização Universal</v>
      </c>
      <c r="Z325" s="133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24">
        <f t="shared" si="121"/>
        <v>44617</v>
      </c>
      <c r="B326" s="125">
        <f t="shared" ca="1" si="131"/>
        <v>1027.9281800000001</v>
      </c>
      <c r="C326" s="7">
        <f t="shared" si="122"/>
        <v>1000</v>
      </c>
      <c r="D326" s="102">
        <f t="shared" si="123"/>
        <v>44614</v>
      </c>
      <c r="E326" s="100">
        <f ca="1">IF(D326&lt;$B$1,VLOOKUP(D326,[1]DI!$A$4:$B$15000,2,FALSE),0)</f>
        <v>0.1065</v>
      </c>
      <c r="F326" s="14">
        <f t="shared" ca="1" si="132"/>
        <v>1.00040168</v>
      </c>
      <c r="G326" s="14">
        <f ca="1">(TRUNC(PRODUCT($F$12:$F325),16))</f>
        <v>1.0602597597789001</v>
      </c>
      <c r="H326" s="14">
        <f t="shared" ca="1" si="133"/>
        <v>1.0314531502962301</v>
      </c>
      <c r="I326" s="14">
        <f t="shared" ca="1" si="134"/>
        <v>1.02792818</v>
      </c>
      <c r="J326" s="13">
        <f t="shared" si="124"/>
        <v>0</v>
      </c>
      <c r="K326" s="29">
        <f t="shared" si="125"/>
        <v>44501</v>
      </c>
      <c r="L326" s="2">
        <f t="shared" si="126"/>
        <v>82</v>
      </c>
      <c r="M326" s="17">
        <f t="shared" si="127"/>
        <v>82</v>
      </c>
      <c r="N326" s="12">
        <f t="shared" si="116"/>
        <v>1</v>
      </c>
      <c r="O326" s="12">
        <f t="shared" ca="1" si="117"/>
        <v>1.02792818</v>
      </c>
      <c r="P326" s="17">
        <f t="shared" si="128"/>
        <v>0</v>
      </c>
      <c r="Q326" s="14">
        <f t="shared" ca="1" si="118"/>
        <v>27.928180000000001</v>
      </c>
      <c r="R326" s="20">
        <f t="shared" si="119"/>
        <v>0</v>
      </c>
      <c r="S326" s="14">
        <f t="shared" si="120"/>
        <v>0</v>
      </c>
      <c r="T326" s="4" t="str">
        <f t="shared" si="129"/>
        <v>J=</v>
      </c>
      <c r="U326" s="29">
        <f t="shared" si="130"/>
        <v>44742</v>
      </c>
      <c r="V326" s="3"/>
      <c r="W326" s="3"/>
      <c r="X326" s="150">
        <f>[2]Plan1!$A396</f>
        <v>48638</v>
      </c>
      <c r="Y326" s="142" t="str">
        <f>[2]Plan1!$C396</f>
        <v>Carnaval</v>
      </c>
      <c r="Z326" s="133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24">
        <f t="shared" si="121"/>
        <v>44622</v>
      </c>
      <c r="B327" s="125">
        <f t="shared" ca="1" si="131"/>
        <v>1028.34107999</v>
      </c>
      <c r="C327" s="7">
        <f t="shared" si="122"/>
        <v>1000</v>
      </c>
      <c r="D327" s="102">
        <f t="shared" si="123"/>
        <v>44615</v>
      </c>
      <c r="E327" s="100">
        <f ca="1">IF(D327&lt;$B$1,VLOOKUP(D327,[1]DI!$A$4:$B$15000,2,FALSE),0)</f>
        <v>0.1065</v>
      </c>
      <c r="F327" s="14">
        <f t="shared" ca="1" si="132"/>
        <v>1.00040168</v>
      </c>
      <c r="G327" s="14">
        <f ca="1">(TRUNC(PRODUCT($F$12:$F326),16))</f>
        <v>1.0606856449192099</v>
      </c>
      <c r="H327" s="14">
        <f t="shared" ca="1" si="133"/>
        <v>1.0314531502962301</v>
      </c>
      <c r="I327" s="14">
        <f t="shared" ca="1" si="134"/>
        <v>1.0283410799999999</v>
      </c>
      <c r="J327" s="13">
        <f t="shared" si="124"/>
        <v>0</v>
      </c>
      <c r="K327" s="29">
        <f t="shared" si="125"/>
        <v>44501</v>
      </c>
      <c r="L327" s="2">
        <f t="shared" si="126"/>
        <v>83</v>
      </c>
      <c r="M327" s="17">
        <f t="shared" si="127"/>
        <v>83</v>
      </c>
      <c r="N327" s="12">
        <f t="shared" si="116"/>
        <v>1</v>
      </c>
      <c r="O327" s="12">
        <f t="shared" ca="1" si="117"/>
        <v>1.0283410799999999</v>
      </c>
      <c r="P327" s="17">
        <f t="shared" si="128"/>
        <v>0</v>
      </c>
      <c r="Q327" s="14">
        <f t="shared" ca="1" si="118"/>
        <v>28.341079990000001</v>
      </c>
      <c r="R327" s="20">
        <f t="shared" si="119"/>
        <v>0</v>
      </c>
      <c r="S327" s="14">
        <f t="shared" si="120"/>
        <v>0</v>
      </c>
      <c r="T327" s="4" t="str">
        <f t="shared" si="129"/>
        <v>J=</v>
      </c>
      <c r="U327" s="29">
        <f t="shared" si="130"/>
        <v>44742</v>
      </c>
      <c r="V327" s="3"/>
      <c r="W327" s="3"/>
      <c r="X327" s="150">
        <f>[2]Plan1!$A397</f>
        <v>48639</v>
      </c>
      <c r="Y327" s="142" t="str">
        <f>[2]Plan1!$C397</f>
        <v>Carnaval</v>
      </c>
      <c r="Z327" s="133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24">
        <f t="shared" si="121"/>
        <v>44623</v>
      </c>
      <c r="B328" s="125">
        <f t="shared" ca="1" si="131"/>
        <v>1028.75414</v>
      </c>
      <c r="C328" s="7">
        <f t="shared" si="122"/>
        <v>1000</v>
      </c>
      <c r="D328" s="102">
        <f t="shared" si="123"/>
        <v>44616</v>
      </c>
      <c r="E328" s="100">
        <f ca="1">IF(D328&lt;$B$1,VLOOKUP(D328,[1]DI!$A$4:$B$15000,2,FALSE),0)</f>
        <v>0.1065</v>
      </c>
      <c r="F328" s="14">
        <f t="shared" ca="1" si="132"/>
        <v>1.00040168</v>
      </c>
      <c r="G328" s="14">
        <f ca="1">(TRUNC(PRODUCT($F$12:$F327),16))</f>
        <v>1.0611117011290601</v>
      </c>
      <c r="H328" s="14">
        <f t="shared" ca="1" si="133"/>
        <v>1.0314531502962301</v>
      </c>
      <c r="I328" s="14">
        <f t="shared" ca="1" si="134"/>
        <v>1.02875414</v>
      </c>
      <c r="J328" s="13">
        <f t="shared" si="124"/>
        <v>0</v>
      </c>
      <c r="K328" s="29">
        <f t="shared" si="125"/>
        <v>44501</v>
      </c>
      <c r="L328" s="2">
        <f t="shared" si="126"/>
        <v>84</v>
      </c>
      <c r="M328" s="17">
        <f t="shared" si="127"/>
        <v>84</v>
      </c>
      <c r="N328" s="12">
        <f t="shared" si="116"/>
        <v>1</v>
      </c>
      <c r="O328" s="12">
        <f t="shared" ca="1" si="117"/>
        <v>1.02875414</v>
      </c>
      <c r="P328" s="17">
        <f t="shared" si="128"/>
        <v>0</v>
      </c>
      <c r="Q328" s="14">
        <f t="shared" ca="1" si="118"/>
        <v>28.75414</v>
      </c>
      <c r="R328" s="20">
        <f t="shared" si="119"/>
        <v>0</v>
      </c>
      <c r="S328" s="14">
        <f t="shared" si="120"/>
        <v>0</v>
      </c>
      <c r="T328" s="4" t="str">
        <f t="shared" si="129"/>
        <v>J=</v>
      </c>
      <c r="U328" s="29">
        <f t="shared" si="130"/>
        <v>44742</v>
      </c>
      <c r="V328" s="3"/>
      <c r="W328" s="3"/>
      <c r="X328" s="150">
        <f>[2]Plan1!$A398</f>
        <v>48684</v>
      </c>
      <c r="Y328" s="142" t="str">
        <f>[2]Plan1!$C398</f>
        <v>Paixão de Cristo</v>
      </c>
      <c r="Z328" s="133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24">
        <f t="shared" si="121"/>
        <v>44624</v>
      </c>
      <c r="B329" s="125">
        <f t="shared" ca="1" si="131"/>
        <v>1029.16736999</v>
      </c>
      <c r="C329" s="7">
        <f t="shared" si="122"/>
        <v>1000</v>
      </c>
      <c r="D329" s="102">
        <f t="shared" si="123"/>
        <v>44617</v>
      </c>
      <c r="E329" s="100">
        <f ca="1">IF(D329&lt;$B$1,VLOOKUP(D329,[1]DI!$A$4:$B$15000,2,FALSE),0)</f>
        <v>0.1065</v>
      </c>
      <c r="F329" s="14">
        <f t="shared" ca="1" si="132"/>
        <v>1.00040168</v>
      </c>
      <c r="G329" s="14">
        <f ca="1">(TRUNC(PRODUCT($F$12:$F328),16))</f>
        <v>1.06153792847717</v>
      </c>
      <c r="H329" s="14">
        <f t="shared" ca="1" si="133"/>
        <v>1.0314531502962301</v>
      </c>
      <c r="I329" s="14">
        <f t="shared" ca="1" si="134"/>
        <v>1.0291673699999999</v>
      </c>
      <c r="J329" s="13">
        <f t="shared" si="124"/>
        <v>0</v>
      </c>
      <c r="K329" s="29">
        <f t="shared" si="125"/>
        <v>44501</v>
      </c>
      <c r="L329" s="2">
        <f t="shared" si="126"/>
        <v>85</v>
      </c>
      <c r="M329" s="17">
        <f t="shared" si="127"/>
        <v>85</v>
      </c>
      <c r="N329" s="12">
        <f t="shared" si="116"/>
        <v>1</v>
      </c>
      <c r="O329" s="12">
        <f t="shared" ca="1" si="117"/>
        <v>1.0291673699999999</v>
      </c>
      <c r="P329" s="17">
        <f t="shared" si="128"/>
        <v>0</v>
      </c>
      <c r="Q329" s="14">
        <f t="shared" ca="1" si="118"/>
        <v>29.167369990000001</v>
      </c>
      <c r="R329" s="20">
        <f t="shared" si="119"/>
        <v>0</v>
      </c>
      <c r="S329" s="14">
        <f t="shared" si="120"/>
        <v>0</v>
      </c>
      <c r="T329" s="4" t="str">
        <f t="shared" si="129"/>
        <v>J=</v>
      </c>
      <c r="U329" s="29">
        <f t="shared" si="130"/>
        <v>44742</v>
      </c>
      <c r="V329" s="3"/>
      <c r="W329" s="3"/>
      <c r="X329" s="150">
        <f>[2]Plan1!$A399</f>
        <v>48690</v>
      </c>
      <c r="Y329" s="142" t="str">
        <f>[2]Plan1!$C399</f>
        <v>Tiradentes</v>
      </c>
      <c r="Z329" s="133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24">
        <f t="shared" si="121"/>
        <v>44627</v>
      </c>
      <c r="B330" s="125">
        <f t="shared" ca="1" si="131"/>
        <v>1029.5807699899999</v>
      </c>
      <c r="C330" s="7">
        <f t="shared" si="122"/>
        <v>1000</v>
      </c>
      <c r="D330" s="102">
        <f t="shared" si="123"/>
        <v>44622</v>
      </c>
      <c r="E330" s="100">
        <f ca="1">IF(D330&lt;$B$1,VLOOKUP(D330,[1]DI!$A$4:$B$15000,2,FALSE),0)</f>
        <v>0.1065</v>
      </c>
      <c r="F330" s="14">
        <f t="shared" ca="1" si="132"/>
        <v>1.00040168</v>
      </c>
      <c r="G330" s="14">
        <f ca="1">(TRUNC(PRODUCT($F$12:$F329),16))</f>
        <v>1.0619643270322801</v>
      </c>
      <c r="H330" s="14">
        <f t="shared" ca="1" si="133"/>
        <v>1.0314531502962301</v>
      </c>
      <c r="I330" s="14">
        <f t="shared" ca="1" si="134"/>
        <v>1.0295807699999999</v>
      </c>
      <c r="J330" s="13">
        <f t="shared" si="124"/>
        <v>0</v>
      </c>
      <c r="K330" s="29">
        <f t="shared" si="125"/>
        <v>44501</v>
      </c>
      <c r="L330" s="2">
        <f t="shared" si="126"/>
        <v>86</v>
      </c>
      <c r="M330" s="17">
        <f t="shared" si="127"/>
        <v>86</v>
      </c>
      <c r="N330" s="12">
        <f t="shared" si="116"/>
        <v>1</v>
      </c>
      <c r="O330" s="12">
        <f t="shared" ca="1" si="117"/>
        <v>1.0295807699999999</v>
      </c>
      <c r="P330" s="17">
        <f t="shared" si="128"/>
        <v>0</v>
      </c>
      <c r="Q330" s="14">
        <f t="shared" ca="1" si="118"/>
        <v>29.58076999</v>
      </c>
      <c r="R330" s="20">
        <f t="shared" si="119"/>
        <v>0</v>
      </c>
      <c r="S330" s="14">
        <f t="shared" si="120"/>
        <v>0</v>
      </c>
      <c r="T330" s="4" t="str">
        <f t="shared" si="129"/>
        <v>J=</v>
      </c>
      <c r="U330" s="29">
        <f t="shared" si="130"/>
        <v>44742</v>
      </c>
      <c r="V330" s="3"/>
      <c r="W330" s="3"/>
      <c r="X330" s="150">
        <f>[2]Plan1!$A400</f>
        <v>48700</v>
      </c>
      <c r="Y330" s="142" t="str">
        <f>[2]Plan1!$C400</f>
        <v>Dia do Trabalho</v>
      </c>
      <c r="Z330" s="133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24">
        <f t="shared" si="121"/>
        <v>44628</v>
      </c>
      <c r="B331" s="125">
        <f t="shared" ca="1" si="131"/>
        <v>1029.99433</v>
      </c>
      <c r="C331" s="7">
        <f t="shared" si="122"/>
        <v>1000</v>
      </c>
      <c r="D331" s="102">
        <f t="shared" si="123"/>
        <v>44623</v>
      </c>
      <c r="E331" s="100">
        <f ca="1">IF(D331&lt;$B$1,VLOOKUP(D331,[1]DI!$A$4:$B$15000,2,FALSE),0)</f>
        <v>0.1065</v>
      </c>
      <c r="F331" s="14">
        <f t="shared" ca="1" si="132"/>
        <v>1.00040168</v>
      </c>
      <c r="G331" s="14">
        <f ca="1">(TRUNC(PRODUCT($F$12:$F330),16))</f>
        <v>1.0623908968631599</v>
      </c>
      <c r="H331" s="14">
        <f t="shared" ca="1" si="133"/>
        <v>1.0314531502962301</v>
      </c>
      <c r="I331" s="14">
        <f t="shared" ca="1" si="134"/>
        <v>1.0299943300000001</v>
      </c>
      <c r="J331" s="13">
        <f t="shared" si="124"/>
        <v>0</v>
      </c>
      <c r="K331" s="29">
        <f t="shared" si="125"/>
        <v>44501</v>
      </c>
      <c r="L331" s="2">
        <f t="shared" si="126"/>
        <v>87</v>
      </c>
      <c r="M331" s="17">
        <f t="shared" si="127"/>
        <v>87</v>
      </c>
      <c r="N331" s="12">
        <f t="shared" si="116"/>
        <v>1</v>
      </c>
      <c r="O331" s="12">
        <f t="shared" ca="1" si="117"/>
        <v>1.0299943300000001</v>
      </c>
      <c r="P331" s="17">
        <f t="shared" si="128"/>
        <v>0</v>
      </c>
      <c r="Q331" s="14">
        <f t="shared" ca="1" si="118"/>
        <v>29.994330000000001</v>
      </c>
      <c r="R331" s="20">
        <f t="shared" si="119"/>
        <v>0</v>
      </c>
      <c r="S331" s="14">
        <f t="shared" si="120"/>
        <v>0</v>
      </c>
      <c r="T331" s="4" t="str">
        <f t="shared" si="129"/>
        <v>J=</v>
      </c>
      <c r="U331" s="29">
        <f t="shared" si="130"/>
        <v>44742</v>
      </c>
      <c r="V331" s="3"/>
      <c r="W331" s="3"/>
      <c r="X331" s="150">
        <f>[2]Plan1!$A401</f>
        <v>48746</v>
      </c>
      <c r="Y331" s="142" t="str">
        <f>[2]Plan1!$C401</f>
        <v>Corpus Christi</v>
      </c>
      <c r="Z331" s="133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24">
        <f t="shared" si="121"/>
        <v>44629</v>
      </c>
      <c r="B332" s="125">
        <f t="shared" ca="1" si="131"/>
        <v>1030.40806</v>
      </c>
      <c r="C332" s="7">
        <f t="shared" si="122"/>
        <v>1000</v>
      </c>
      <c r="D332" s="102">
        <f t="shared" si="123"/>
        <v>44624</v>
      </c>
      <c r="E332" s="100">
        <f ca="1">IF(D332&lt;$B$1,VLOOKUP(D332,[1]DI!$A$4:$B$15000,2,FALSE),0)</f>
        <v>0.1065</v>
      </c>
      <c r="F332" s="14">
        <f t="shared" ca="1" si="132"/>
        <v>1.00040168</v>
      </c>
      <c r="G332" s="14">
        <f ca="1">(TRUNC(PRODUCT($F$12:$F331),16))</f>
        <v>1.0628176380386101</v>
      </c>
      <c r="H332" s="14">
        <f t="shared" ca="1" si="133"/>
        <v>1.0314531502962301</v>
      </c>
      <c r="I332" s="14">
        <f t="shared" ca="1" si="134"/>
        <v>1.0304080600000001</v>
      </c>
      <c r="J332" s="13">
        <f t="shared" si="124"/>
        <v>0</v>
      </c>
      <c r="K332" s="29">
        <f t="shared" si="125"/>
        <v>44501</v>
      </c>
      <c r="L332" s="2">
        <f t="shared" si="126"/>
        <v>88</v>
      </c>
      <c r="M332" s="17">
        <f t="shared" si="127"/>
        <v>88</v>
      </c>
      <c r="N332" s="12">
        <f t="shared" ref="N332:N395" si="135">ROUND((J332+1)^(M332/252),9)</f>
        <v>1</v>
      </c>
      <c r="O332" s="12">
        <f t="shared" ref="O332:O395" ca="1" si="136">ROUND(I332*N332,9)</f>
        <v>1.0304080600000001</v>
      </c>
      <c r="P332" s="17">
        <f t="shared" si="128"/>
        <v>0</v>
      </c>
      <c r="Q332" s="14">
        <f t="shared" ref="Q332:Q395" ca="1" si="137">TRUNC(((O332-1)*C332),8)</f>
        <v>30.408059999999999</v>
      </c>
      <c r="R332" s="20">
        <f t="shared" ref="R332:R395" si="138">IF($P332&gt;0,VLOOKUP($P332,$X$12:$AD$150,7),0)</f>
        <v>0</v>
      </c>
      <c r="S332" s="14">
        <f t="shared" ref="S332:S395" si="139">IF(R332&gt;0,TRUNC(R332*C332,8),0)</f>
        <v>0</v>
      </c>
      <c r="T332" s="4" t="str">
        <f t="shared" si="129"/>
        <v>J=</v>
      </c>
      <c r="U332" s="29">
        <f t="shared" si="130"/>
        <v>44742</v>
      </c>
      <c r="V332" s="3"/>
      <c r="W332" s="3"/>
      <c r="X332" s="150">
        <f>[2]Plan1!$A402</f>
        <v>48829</v>
      </c>
      <c r="Y332" s="142" t="str">
        <f>[2]Plan1!$C402</f>
        <v>Independência do Brasil</v>
      </c>
      <c r="Z332" s="133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24">
        <f t="shared" ref="A333:A396" si="140">WORKDAY($A332,1,$X$166:$X$544)</f>
        <v>44630</v>
      </c>
      <c r="B333" s="125">
        <f t="shared" ca="1" si="131"/>
        <v>1030.82195</v>
      </c>
      <c r="C333" s="7">
        <f t="shared" ref="C333:C396" si="141">(C332-S332)</f>
        <v>1000</v>
      </c>
      <c r="D333" s="102">
        <f t="shared" ref="D333:D396" si="142">WORKDAY($A333,-3,$X$160:$X$544)</f>
        <v>44627</v>
      </c>
      <c r="E333" s="100">
        <f ca="1">IF(D333&lt;$B$1,VLOOKUP(D333,[1]DI!$A$4:$B$15000,2,FALSE),0)</f>
        <v>0.1065</v>
      </c>
      <c r="F333" s="14">
        <f t="shared" ca="1" si="132"/>
        <v>1.00040168</v>
      </c>
      <c r="G333" s="14">
        <f ca="1">(TRUNC(PRODUCT($F$12:$F332),16))</f>
        <v>1.0632445506274599</v>
      </c>
      <c r="H333" s="14">
        <f t="shared" ca="1" si="133"/>
        <v>1.0314531502962301</v>
      </c>
      <c r="I333" s="14">
        <f t="shared" ca="1" si="134"/>
        <v>1.03082195</v>
      </c>
      <c r="J333" s="13">
        <f t="shared" ref="J333:J396" si="143">J332</f>
        <v>0</v>
      </c>
      <c r="K333" s="29">
        <f t="shared" ref="K333:K396" si="144">IF(P332&gt;0,VLOOKUP(P332,X$12:AH$150,2),K332)</f>
        <v>44501</v>
      </c>
      <c r="L333" s="2">
        <f t="shared" ref="L333:L396" si="145">IF(A333&gt;K333,IF(NETWORKDAYS(K333,A333,$X$160:$X$544)-1=0,1,NETWORKDAYS(K333,A333,$X$160:$X$544)-1),0)</f>
        <v>89</v>
      </c>
      <c r="M333" s="17">
        <f t="shared" ref="M333:M396" si="146">IF(AND(L333=1,L332=1),1,IF(L333&gt;0,IF(L333=L332,L333+1,L333),0))</f>
        <v>89</v>
      </c>
      <c r="N333" s="12">
        <f t="shared" si="135"/>
        <v>1</v>
      </c>
      <c r="O333" s="12">
        <f t="shared" ca="1" si="136"/>
        <v>1.03082195</v>
      </c>
      <c r="P333" s="17">
        <f t="shared" ref="P333:P396" si="147">IF(VLOOKUP(A333,Y$12:AF$150,8)=VLOOKUP(A332,Y$12:AF$150,8),0,VLOOKUP(A333,Y$12:AF$150,8))</f>
        <v>0</v>
      </c>
      <c r="Q333" s="14">
        <f t="shared" ca="1" si="137"/>
        <v>30.821950000000001</v>
      </c>
      <c r="R333" s="20">
        <f t="shared" si="138"/>
        <v>0</v>
      </c>
      <c r="S333" s="14">
        <f t="shared" si="139"/>
        <v>0</v>
      </c>
      <c r="T333" s="4" t="str">
        <f t="shared" ref="T333:T396" si="148">IF(P332&gt;0,VLOOKUP(P332,X$12:AH$150,10),T332)</f>
        <v>J=</v>
      </c>
      <c r="U333" s="29">
        <f t="shared" ref="U333:U396" si="149">IF(P332&gt;0,VLOOKUP(P332,X$12:AH$150,11),U332)</f>
        <v>44742</v>
      </c>
      <c r="V333" s="3"/>
      <c r="W333" s="3"/>
      <c r="X333" s="150">
        <f>[2]Plan1!$A403</f>
        <v>48864</v>
      </c>
      <c r="Y333" s="142" t="str">
        <f>[2]Plan1!$C403</f>
        <v>Nossa Sr.a Aparecida - Padroeira do Brasil</v>
      </c>
      <c r="Z333" s="133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24">
        <f t="shared" si="140"/>
        <v>44631</v>
      </c>
      <c r="B334" s="125">
        <f t="shared" ref="B334:B397" ca="1" si="150">IF(D334&lt;=TODAY(),C334+Q334,IF(AND(D334&gt;TODAY(),A334&lt;=$B$1),IF(VLOOKUP(TODAY(),$A$10:$E$5000,4,FALSE)=0,"n.d",C334+Q334),"n.d"))</f>
        <v>1031.2360100000001</v>
      </c>
      <c r="C334" s="7">
        <f t="shared" si="141"/>
        <v>1000</v>
      </c>
      <c r="D334" s="102">
        <f t="shared" si="142"/>
        <v>44628</v>
      </c>
      <c r="E334" s="100">
        <f ca="1">IF(D334&lt;$B$1,VLOOKUP(D334,[1]DI!$A$4:$B$15000,2,FALSE),0)</f>
        <v>0.1065</v>
      </c>
      <c r="F334" s="14">
        <f t="shared" ref="F334:F397" ca="1" si="151">ROUND(((1+E334)^(1/252)),8)</f>
        <v>1.00040168</v>
      </c>
      <c r="G334" s="14">
        <f ca="1">(TRUNC(PRODUCT($F$12:$F333),16))</f>
        <v>1.06367163469856</v>
      </c>
      <c r="H334" s="14">
        <f t="shared" ref="H334:H397" ca="1" si="152">IF(P333&gt;0,G333,H333)</f>
        <v>1.0314531502962301</v>
      </c>
      <c r="I334" s="14">
        <f t="shared" ref="I334:I397" ca="1" si="153">ROUND(G334/H334,8)</f>
        <v>1.03123601</v>
      </c>
      <c r="J334" s="13">
        <f t="shared" si="143"/>
        <v>0</v>
      </c>
      <c r="K334" s="29">
        <f t="shared" si="144"/>
        <v>44501</v>
      </c>
      <c r="L334" s="2">
        <f t="shared" si="145"/>
        <v>90</v>
      </c>
      <c r="M334" s="17">
        <f t="shared" si="146"/>
        <v>90</v>
      </c>
      <c r="N334" s="12">
        <f t="shared" si="135"/>
        <v>1</v>
      </c>
      <c r="O334" s="12">
        <f t="shared" ca="1" si="136"/>
        <v>1.03123601</v>
      </c>
      <c r="P334" s="17">
        <f t="shared" si="147"/>
        <v>0</v>
      </c>
      <c r="Q334" s="14">
        <f t="shared" ca="1" si="137"/>
        <v>31.23601</v>
      </c>
      <c r="R334" s="20">
        <f t="shared" si="138"/>
        <v>0</v>
      </c>
      <c r="S334" s="14">
        <f t="shared" si="139"/>
        <v>0</v>
      </c>
      <c r="T334" s="4" t="str">
        <f t="shared" si="148"/>
        <v>J=</v>
      </c>
      <c r="U334" s="29">
        <f t="shared" si="149"/>
        <v>44742</v>
      </c>
      <c r="V334" s="3"/>
      <c r="W334" s="3"/>
      <c r="X334" s="150">
        <f>[2]Plan1!$A404</f>
        <v>48885</v>
      </c>
      <c r="Y334" s="142" t="str">
        <f>[2]Plan1!$C404</f>
        <v>Finados</v>
      </c>
      <c r="Z334" s="133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24">
        <f t="shared" si="140"/>
        <v>44634</v>
      </c>
      <c r="B335" s="125">
        <f t="shared" ca="1" si="150"/>
        <v>1031.6502399999999</v>
      </c>
      <c r="C335" s="7">
        <f t="shared" si="141"/>
        <v>1000</v>
      </c>
      <c r="D335" s="102">
        <f t="shared" si="142"/>
        <v>44629</v>
      </c>
      <c r="E335" s="100">
        <f ca="1">IF(D335&lt;$B$1,VLOOKUP(D335,[1]DI!$A$4:$B$15000,2,FALSE),0)</f>
        <v>0.1065</v>
      </c>
      <c r="F335" s="14">
        <f t="shared" ca="1" si="151"/>
        <v>1.00040168</v>
      </c>
      <c r="G335" s="14">
        <f ca="1">(TRUNC(PRODUCT($F$12:$F334),16))</f>
        <v>1.06409889032078</v>
      </c>
      <c r="H335" s="14">
        <f t="shared" ca="1" si="152"/>
        <v>1.0314531502962301</v>
      </c>
      <c r="I335" s="14">
        <f t="shared" ca="1" si="153"/>
        <v>1.0316502400000001</v>
      </c>
      <c r="J335" s="13">
        <f t="shared" si="143"/>
        <v>0</v>
      </c>
      <c r="K335" s="29">
        <f t="shared" si="144"/>
        <v>44501</v>
      </c>
      <c r="L335" s="2">
        <f t="shared" si="145"/>
        <v>91</v>
      </c>
      <c r="M335" s="17">
        <f t="shared" si="146"/>
        <v>91</v>
      </c>
      <c r="N335" s="12">
        <f t="shared" si="135"/>
        <v>1</v>
      </c>
      <c r="O335" s="12">
        <f t="shared" ca="1" si="136"/>
        <v>1.0316502400000001</v>
      </c>
      <c r="P335" s="17">
        <f t="shared" si="147"/>
        <v>0</v>
      </c>
      <c r="Q335" s="14">
        <f t="shared" ca="1" si="137"/>
        <v>31.65024</v>
      </c>
      <c r="R335" s="20">
        <f t="shared" si="138"/>
        <v>0</v>
      </c>
      <c r="S335" s="14">
        <f t="shared" si="139"/>
        <v>0</v>
      </c>
      <c r="T335" s="4" t="str">
        <f t="shared" si="148"/>
        <v>J=</v>
      </c>
      <c r="U335" s="29">
        <f t="shared" si="149"/>
        <v>44742</v>
      </c>
      <c r="V335" s="3"/>
      <c r="W335" s="3"/>
      <c r="X335" s="150">
        <f>[2]Plan1!$A405</f>
        <v>48898</v>
      </c>
      <c r="Y335" s="142" t="str">
        <f>[2]Plan1!$C405</f>
        <v>Proclamação da República</v>
      </c>
      <c r="Z335" s="133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24">
        <f t="shared" si="140"/>
        <v>44635</v>
      </c>
      <c r="B336" s="125">
        <f t="shared" ca="1" si="150"/>
        <v>1032.0646300000001</v>
      </c>
      <c r="C336" s="7">
        <f t="shared" si="141"/>
        <v>1000</v>
      </c>
      <c r="D336" s="102">
        <f t="shared" si="142"/>
        <v>44630</v>
      </c>
      <c r="E336" s="100">
        <f ca="1">IF(D336&lt;$B$1,VLOOKUP(D336,[1]DI!$A$4:$B$15000,2,FALSE),0)</f>
        <v>0.1065</v>
      </c>
      <c r="F336" s="14">
        <f t="shared" ca="1" si="151"/>
        <v>1.00040168</v>
      </c>
      <c r="G336" s="14">
        <f ca="1">(TRUNC(PRODUCT($F$12:$F335),16))</f>
        <v>1.0645263175630499</v>
      </c>
      <c r="H336" s="14">
        <f t="shared" ca="1" si="152"/>
        <v>1.0314531502962301</v>
      </c>
      <c r="I336" s="14">
        <f t="shared" ca="1" si="153"/>
        <v>1.03206463</v>
      </c>
      <c r="J336" s="13">
        <f t="shared" si="143"/>
        <v>0</v>
      </c>
      <c r="K336" s="29">
        <f t="shared" si="144"/>
        <v>44501</v>
      </c>
      <c r="L336" s="2">
        <f t="shared" si="145"/>
        <v>92</v>
      </c>
      <c r="M336" s="17">
        <f t="shared" si="146"/>
        <v>92</v>
      </c>
      <c r="N336" s="12">
        <f t="shared" si="135"/>
        <v>1</v>
      </c>
      <c r="O336" s="12">
        <f t="shared" ca="1" si="136"/>
        <v>1.03206463</v>
      </c>
      <c r="P336" s="17">
        <f t="shared" si="147"/>
        <v>0</v>
      </c>
      <c r="Q336" s="14">
        <f t="shared" ca="1" si="137"/>
        <v>32.064630000000001</v>
      </c>
      <c r="R336" s="20">
        <f t="shared" si="138"/>
        <v>0</v>
      </c>
      <c r="S336" s="14">
        <f t="shared" si="139"/>
        <v>0</v>
      </c>
      <c r="T336" s="4" t="str">
        <f t="shared" si="148"/>
        <v>J=</v>
      </c>
      <c r="U336" s="29">
        <f t="shared" si="149"/>
        <v>44742</v>
      </c>
      <c r="V336" s="3"/>
      <c r="W336" s="3"/>
      <c r="X336" s="150">
        <f>[2]Plan1!$A406</f>
        <v>48903</v>
      </c>
      <c r="Y336" s="142" t="str">
        <f>[2]Plan1!$C406</f>
        <v>Dia Nacional de Zumbi e da Consciência Negra</v>
      </c>
      <c r="Z336" s="133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24">
        <f t="shared" si="140"/>
        <v>44636</v>
      </c>
      <c r="B337" s="125">
        <f t="shared" ca="1" si="150"/>
        <v>1032.47919</v>
      </c>
      <c r="C337" s="7">
        <f t="shared" si="141"/>
        <v>1000</v>
      </c>
      <c r="D337" s="102">
        <f t="shared" si="142"/>
        <v>44631</v>
      </c>
      <c r="E337" s="100">
        <f ca="1">IF(D337&lt;$B$1,VLOOKUP(D337,[1]DI!$A$4:$B$15000,2,FALSE),0)</f>
        <v>0.1065</v>
      </c>
      <c r="F337" s="14">
        <f t="shared" ca="1" si="151"/>
        <v>1.00040168</v>
      </c>
      <c r="G337" s="14">
        <f ca="1">(TRUNC(PRODUCT($F$12:$F336),16))</f>
        <v>1.0649539164942901</v>
      </c>
      <c r="H337" s="14">
        <f t="shared" ca="1" si="152"/>
        <v>1.0314531502962301</v>
      </c>
      <c r="I337" s="14">
        <f t="shared" ca="1" si="153"/>
        <v>1.0324791900000001</v>
      </c>
      <c r="J337" s="13">
        <f t="shared" si="143"/>
        <v>0</v>
      </c>
      <c r="K337" s="29">
        <f t="shared" si="144"/>
        <v>44501</v>
      </c>
      <c r="L337" s="2">
        <f t="shared" si="145"/>
        <v>93</v>
      </c>
      <c r="M337" s="17">
        <f t="shared" si="146"/>
        <v>93</v>
      </c>
      <c r="N337" s="12">
        <f t="shared" si="135"/>
        <v>1</v>
      </c>
      <c r="O337" s="12">
        <f t="shared" ca="1" si="136"/>
        <v>1.0324791900000001</v>
      </c>
      <c r="P337" s="17">
        <f t="shared" si="147"/>
        <v>0</v>
      </c>
      <c r="Q337" s="14">
        <f t="shared" ca="1" si="137"/>
        <v>32.479190000000003</v>
      </c>
      <c r="R337" s="20">
        <f t="shared" si="138"/>
        <v>0</v>
      </c>
      <c r="S337" s="14">
        <f t="shared" si="139"/>
        <v>0</v>
      </c>
      <c r="T337" s="4" t="str">
        <f t="shared" si="148"/>
        <v>J=</v>
      </c>
      <c r="U337" s="29">
        <f t="shared" si="149"/>
        <v>44742</v>
      </c>
      <c r="V337" s="3"/>
      <c r="W337" s="3"/>
      <c r="X337" s="150">
        <f>[2]Plan1!$A407</f>
        <v>48938</v>
      </c>
      <c r="Y337" s="142" t="str">
        <f>[2]Plan1!$C407</f>
        <v>Natal</v>
      </c>
      <c r="Z337" s="133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24">
        <f t="shared" si="140"/>
        <v>44637</v>
      </c>
      <c r="B338" s="125">
        <f t="shared" ca="1" si="150"/>
        <v>1032.89392</v>
      </c>
      <c r="C338" s="7">
        <f t="shared" si="141"/>
        <v>1000</v>
      </c>
      <c r="D338" s="102">
        <f t="shared" si="142"/>
        <v>44634</v>
      </c>
      <c r="E338" s="100">
        <f ca="1">IF(D338&lt;$B$1,VLOOKUP(D338,[1]DI!$A$4:$B$15000,2,FALSE),0)</f>
        <v>0.1065</v>
      </c>
      <c r="F338" s="14">
        <f t="shared" ca="1" si="151"/>
        <v>1.00040168</v>
      </c>
      <c r="G338" s="14">
        <f ca="1">(TRUNC(PRODUCT($F$12:$F337),16))</f>
        <v>1.06538168718346</v>
      </c>
      <c r="H338" s="14">
        <f t="shared" ca="1" si="152"/>
        <v>1.0314531502962301</v>
      </c>
      <c r="I338" s="14">
        <f t="shared" ca="1" si="153"/>
        <v>1.03289392</v>
      </c>
      <c r="J338" s="13">
        <f t="shared" si="143"/>
        <v>0</v>
      </c>
      <c r="K338" s="29">
        <f t="shared" si="144"/>
        <v>44501</v>
      </c>
      <c r="L338" s="2">
        <f t="shared" si="145"/>
        <v>94</v>
      </c>
      <c r="M338" s="17">
        <f t="shared" si="146"/>
        <v>94</v>
      </c>
      <c r="N338" s="12">
        <f t="shared" si="135"/>
        <v>1</v>
      </c>
      <c r="O338" s="12">
        <f t="shared" ca="1" si="136"/>
        <v>1.03289392</v>
      </c>
      <c r="P338" s="17">
        <f t="shared" si="147"/>
        <v>0</v>
      </c>
      <c r="Q338" s="14">
        <f t="shared" ca="1" si="137"/>
        <v>32.893920000000001</v>
      </c>
      <c r="R338" s="20">
        <f t="shared" si="138"/>
        <v>0</v>
      </c>
      <c r="S338" s="14">
        <f t="shared" si="139"/>
        <v>0</v>
      </c>
      <c r="T338" s="4" t="str">
        <f t="shared" si="148"/>
        <v>J=</v>
      </c>
      <c r="U338" s="29">
        <f t="shared" si="149"/>
        <v>44742</v>
      </c>
      <c r="V338" s="3"/>
      <c r="W338" s="3"/>
      <c r="X338" s="150">
        <f>[2]Plan1!$A408</f>
        <v>48945</v>
      </c>
      <c r="Y338" s="142" t="str">
        <f>[2]Plan1!$C408</f>
        <v>Confraternização Universal</v>
      </c>
      <c r="Z338" s="133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24">
        <f t="shared" si="140"/>
        <v>44638</v>
      </c>
      <c r="B339" s="125">
        <f t="shared" ca="1" si="150"/>
        <v>1033.30881</v>
      </c>
      <c r="C339" s="7">
        <f t="shared" si="141"/>
        <v>1000</v>
      </c>
      <c r="D339" s="102">
        <f t="shared" si="142"/>
        <v>44635</v>
      </c>
      <c r="E339" s="100">
        <f ca="1">IF(D339&lt;$B$1,VLOOKUP(D339,[1]DI!$A$4:$B$15000,2,FALSE),0)</f>
        <v>0.1065</v>
      </c>
      <c r="F339" s="14">
        <f t="shared" ca="1" si="151"/>
        <v>1.00040168</v>
      </c>
      <c r="G339" s="14">
        <f ca="1">(TRUNC(PRODUCT($F$12:$F338),16))</f>
        <v>1.06580962969957</v>
      </c>
      <c r="H339" s="14">
        <f t="shared" ca="1" si="152"/>
        <v>1.0314531502962301</v>
      </c>
      <c r="I339" s="14">
        <f t="shared" ca="1" si="153"/>
        <v>1.0333088100000001</v>
      </c>
      <c r="J339" s="13">
        <f t="shared" si="143"/>
        <v>0</v>
      </c>
      <c r="K339" s="29">
        <f t="shared" si="144"/>
        <v>44501</v>
      </c>
      <c r="L339" s="2">
        <f t="shared" si="145"/>
        <v>95</v>
      </c>
      <c r="M339" s="17">
        <f t="shared" si="146"/>
        <v>95</v>
      </c>
      <c r="N339" s="12">
        <f t="shared" si="135"/>
        <v>1</v>
      </c>
      <c r="O339" s="12">
        <f t="shared" ca="1" si="136"/>
        <v>1.0333088100000001</v>
      </c>
      <c r="P339" s="17">
        <f t="shared" si="147"/>
        <v>0</v>
      </c>
      <c r="Q339" s="14">
        <f t="shared" ca="1" si="137"/>
        <v>33.308810000000001</v>
      </c>
      <c r="R339" s="20">
        <f t="shared" si="138"/>
        <v>0</v>
      </c>
      <c r="S339" s="14">
        <f t="shared" si="139"/>
        <v>0</v>
      </c>
      <c r="T339" s="4" t="str">
        <f t="shared" si="148"/>
        <v>J=</v>
      </c>
      <c r="U339" s="29">
        <f t="shared" si="149"/>
        <v>44742</v>
      </c>
      <c r="V339" s="3"/>
      <c r="W339" s="3"/>
      <c r="X339" s="150">
        <f>[2]Plan1!$A409</f>
        <v>48995</v>
      </c>
      <c r="Y339" s="142" t="str">
        <f>[2]Plan1!$C409</f>
        <v>Carnaval</v>
      </c>
      <c r="Z339" s="133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24">
        <f t="shared" si="140"/>
        <v>44641</v>
      </c>
      <c r="B340" s="125">
        <f t="shared" ca="1" si="150"/>
        <v>1033.72387</v>
      </c>
      <c r="C340" s="7">
        <f t="shared" si="141"/>
        <v>1000</v>
      </c>
      <c r="D340" s="102">
        <f t="shared" si="142"/>
        <v>44636</v>
      </c>
      <c r="E340" s="100">
        <f ca="1">IF(D340&lt;$B$1,VLOOKUP(D340,[1]DI!$A$4:$B$15000,2,FALSE),0)</f>
        <v>0.1065</v>
      </c>
      <c r="F340" s="14">
        <f t="shared" ca="1" si="151"/>
        <v>1.00040168</v>
      </c>
      <c r="G340" s="14">
        <f ca="1">(TRUNC(PRODUCT($F$12:$F339),16))</f>
        <v>1.06623774411163</v>
      </c>
      <c r="H340" s="14">
        <f t="shared" ca="1" si="152"/>
        <v>1.0314531502962301</v>
      </c>
      <c r="I340" s="14">
        <f t="shared" ca="1" si="153"/>
        <v>1.03372387</v>
      </c>
      <c r="J340" s="13">
        <f t="shared" si="143"/>
        <v>0</v>
      </c>
      <c r="K340" s="29">
        <f t="shared" si="144"/>
        <v>44501</v>
      </c>
      <c r="L340" s="2">
        <f t="shared" si="145"/>
        <v>96</v>
      </c>
      <c r="M340" s="17">
        <f t="shared" si="146"/>
        <v>96</v>
      </c>
      <c r="N340" s="12">
        <f t="shared" si="135"/>
        <v>1</v>
      </c>
      <c r="O340" s="12">
        <f t="shared" ca="1" si="136"/>
        <v>1.03372387</v>
      </c>
      <c r="P340" s="17">
        <f t="shared" si="147"/>
        <v>0</v>
      </c>
      <c r="Q340" s="14">
        <f t="shared" ca="1" si="137"/>
        <v>33.723869999999998</v>
      </c>
      <c r="R340" s="20">
        <f t="shared" si="138"/>
        <v>0</v>
      </c>
      <c r="S340" s="14">
        <f t="shared" si="139"/>
        <v>0</v>
      </c>
      <c r="T340" s="4" t="str">
        <f t="shared" si="148"/>
        <v>J=</v>
      </c>
      <c r="U340" s="29">
        <f t="shared" si="149"/>
        <v>44742</v>
      </c>
      <c r="V340" s="3"/>
      <c r="W340" s="3"/>
      <c r="X340" s="150">
        <f>[2]Plan1!$A410</f>
        <v>48996</v>
      </c>
      <c r="Y340" s="142" t="str">
        <f>[2]Plan1!$C410</f>
        <v>Carnaval</v>
      </c>
      <c r="Z340" s="133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24">
        <f t="shared" si="140"/>
        <v>44642</v>
      </c>
      <c r="B341" s="125">
        <f t="shared" ca="1" si="150"/>
        <v>1034.1391000000001</v>
      </c>
      <c r="C341" s="7">
        <f t="shared" si="141"/>
        <v>1000</v>
      </c>
      <c r="D341" s="102">
        <f t="shared" si="142"/>
        <v>44637</v>
      </c>
      <c r="E341" s="100">
        <f ca="1">IF(D341&lt;$B$1,VLOOKUP(D341,[1]DI!$A$4:$B$15000,2,FALSE),0)</f>
        <v>0.11649999999999999</v>
      </c>
      <c r="F341" s="14">
        <f t="shared" ca="1" si="151"/>
        <v>1.0004373900000001</v>
      </c>
      <c r="G341" s="14">
        <f ca="1">(TRUNC(PRODUCT($F$12:$F340),16))</f>
        <v>1.0666660304886799</v>
      </c>
      <c r="H341" s="14">
        <f t="shared" ca="1" si="152"/>
        <v>1.0314531502962301</v>
      </c>
      <c r="I341" s="14">
        <f t="shared" ca="1" si="153"/>
        <v>1.0341391</v>
      </c>
      <c r="J341" s="13">
        <f t="shared" si="143"/>
        <v>0</v>
      </c>
      <c r="K341" s="29">
        <f t="shared" si="144"/>
        <v>44501</v>
      </c>
      <c r="L341" s="2">
        <f t="shared" si="145"/>
        <v>97</v>
      </c>
      <c r="M341" s="17">
        <f t="shared" si="146"/>
        <v>97</v>
      </c>
      <c r="N341" s="12">
        <f t="shared" si="135"/>
        <v>1</v>
      </c>
      <c r="O341" s="12">
        <f t="shared" ca="1" si="136"/>
        <v>1.0341391</v>
      </c>
      <c r="P341" s="17">
        <f t="shared" si="147"/>
        <v>0</v>
      </c>
      <c r="Q341" s="14">
        <f t="shared" ca="1" si="137"/>
        <v>34.139099999999999</v>
      </c>
      <c r="R341" s="20">
        <f t="shared" si="138"/>
        <v>0</v>
      </c>
      <c r="S341" s="14">
        <f t="shared" si="139"/>
        <v>0</v>
      </c>
      <c r="T341" s="4" t="str">
        <f t="shared" si="148"/>
        <v>J=</v>
      </c>
      <c r="U341" s="29">
        <f t="shared" si="149"/>
        <v>44742</v>
      </c>
      <c r="V341" s="3"/>
      <c r="W341" s="3"/>
      <c r="X341" s="150">
        <f>[2]Plan1!$A411</f>
        <v>49041</v>
      </c>
      <c r="Y341" s="142" t="str">
        <f>[2]Plan1!$C411</f>
        <v>Paixão de Cristo</v>
      </c>
      <c r="Z341" s="133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24">
        <f t="shared" si="140"/>
        <v>44643</v>
      </c>
      <c r="B342" s="125">
        <f t="shared" ca="1" si="150"/>
        <v>1034.5914199900001</v>
      </c>
      <c r="C342" s="7">
        <f t="shared" si="141"/>
        <v>1000</v>
      </c>
      <c r="D342" s="102">
        <f t="shared" si="142"/>
        <v>44638</v>
      </c>
      <c r="E342" s="100">
        <f ca="1">IF(D342&lt;$B$1,VLOOKUP(D342,[1]DI!$A$4:$B$15000,2,FALSE),0)</f>
        <v>0.11649999999999999</v>
      </c>
      <c r="F342" s="14">
        <f t="shared" ca="1" si="151"/>
        <v>1.0004373900000001</v>
      </c>
      <c r="G342" s="14">
        <f ca="1">(TRUNC(PRODUCT($F$12:$F341),16))</f>
        <v>1.0671325795437601</v>
      </c>
      <c r="H342" s="14">
        <f t="shared" ca="1" si="152"/>
        <v>1.0314531502962301</v>
      </c>
      <c r="I342" s="14">
        <f t="shared" ca="1" si="153"/>
        <v>1.0345914199999999</v>
      </c>
      <c r="J342" s="13">
        <f t="shared" si="143"/>
        <v>0</v>
      </c>
      <c r="K342" s="29">
        <f t="shared" si="144"/>
        <v>44501</v>
      </c>
      <c r="L342" s="2">
        <f t="shared" si="145"/>
        <v>98</v>
      </c>
      <c r="M342" s="17">
        <f t="shared" si="146"/>
        <v>98</v>
      </c>
      <c r="N342" s="12">
        <f t="shared" si="135"/>
        <v>1</v>
      </c>
      <c r="O342" s="12">
        <f t="shared" ca="1" si="136"/>
        <v>1.0345914199999999</v>
      </c>
      <c r="P342" s="17">
        <f t="shared" si="147"/>
        <v>0</v>
      </c>
      <c r="Q342" s="14">
        <f t="shared" ca="1" si="137"/>
        <v>34.591419989999999</v>
      </c>
      <c r="R342" s="20">
        <f t="shared" si="138"/>
        <v>0</v>
      </c>
      <c r="S342" s="14">
        <f t="shared" si="139"/>
        <v>0</v>
      </c>
      <c r="T342" s="4" t="str">
        <f t="shared" si="148"/>
        <v>J=</v>
      </c>
      <c r="U342" s="29">
        <f t="shared" si="149"/>
        <v>44742</v>
      </c>
      <c r="V342" s="3"/>
      <c r="W342" s="3"/>
      <c r="X342" s="150">
        <f>[2]Plan1!$A412</f>
        <v>49055</v>
      </c>
      <c r="Y342" s="142" t="str">
        <f>[2]Plan1!$C412</f>
        <v>Tiradentes</v>
      </c>
      <c r="Z342" s="133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24">
        <f t="shared" si="140"/>
        <v>44644</v>
      </c>
      <c r="B343" s="125">
        <f t="shared" ca="1" si="150"/>
        <v>1035.04394</v>
      </c>
      <c r="C343" s="7">
        <f t="shared" si="141"/>
        <v>1000</v>
      </c>
      <c r="D343" s="102">
        <f t="shared" si="142"/>
        <v>44641</v>
      </c>
      <c r="E343" s="100">
        <f ca="1">IF(D343&lt;$B$1,VLOOKUP(D343,[1]DI!$A$4:$B$15000,2,FALSE),0)</f>
        <v>0.11649999999999999</v>
      </c>
      <c r="F343" s="14">
        <f t="shared" ca="1" si="151"/>
        <v>1.0004373900000001</v>
      </c>
      <c r="G343" s="14">
        <f ca="1">(TRUNC(PRODUCT($F$12:$F342),16))</f>
        <v>1.06759933266273</v>
      </c>
      <c r="H343" s="14">
        <f t="shared" ca="1" si="152"/>
        <v>1.0314531502962301</v>
      </c>
      <c r="I343" s="14">
        <f t="shared" ca="1" si="153"/>
        <v>1.03504394</v>
      </c>
      <c r="J343" s="13">
        <f t="shared" si="143"/>
        <v>0</v>
      </c>
      <c r="K343" s="29">
        <f t="shared" si="144"/>
        <v>44501</v>
      </c>
      <c r="L343" s="2">
        <f t="shared" si="145"/>
        <v>99</v>
      </c>
      <c r="M343" s="17">
        <f t="shared" si="146"/>
        <v>99</v>
      </c>
      <c r="N343" s="12">
        <f t="shared" si="135"/>
        <v>1</v>
      </c>
      <c r="O343" s="12">
        <f t="shared" ca="1" si="136"/>
        <v>1.03504394</v>
      </c>
      <c r="P343" s="17">
        <f t="shared" si="147"/>
        <v>0</v>
      </c>
      <c r="Q343" s="14">
        <f t="shared" ca="1" si="137"/>
        <v>35.043939999999999</v>
      </c>
      <c r="R343" s="20">
        <f t="shared" si="138"/>
        <v>0</v>
      </c>
      <c r="S343" s="14">
        <f t="shared" si="139"/>
        <v>0</v>
      </c>
      <c r="T343" s="4" t="str">
        <f t="shared" si="148"/>
        <v>J=</v>
      </c>
      <c r="U343" s="29">
        <f t="shared" si="149"/>
        <v>44742</v>
      </c>
      <c r="V343" s="3"/>
      <c r="W343" s="3"/>
      <c r="X343" s="150">
        <f>[2]Plan1!$A413</f>
        <v>49065</v>
      </c>
      <c r="Y343" s="142" t="str">
        <f>[2]Plan1!$C413</f>
        <v>Dia do Trabalho</v>
      </c>
      <c r="Z343" s="133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24">
        <f t="shared" si="140"/>
        <v>44645</v>
      </c>
      <c r="B344" s="125">
        <f t="shared" ca="1" si="150"/>
        <v>1035.49666</v>
      </c>
      <c r="C344" s="7">
        <f t="shared" si="141"/>
        <v>1000</v>
      </c>
      <c r="D344" s="102">
        <f t="shared" si="142"/>
        <v>44642</v>
      </c>
      <c r="E344" s="100">
        <f ca="1">IF(D344&lt;$B$1,VLOOKUP(D344,[1]DI!$A$4:$B$15000,2,FALSE),0)</f>
        <v>0.11649999999999999</v>
      </c>
      <c r="F344" s="14">
        <f t="shared" ca="1" si="151"/>
        <v>1.0004373900000001</v>
      </c>
      <c r="G344" s="14">
        <f ca="1">(TRUNC(PRODUCT($F$12:$F343),16))</f>
        <v>1.0680662899348401</v>
      </c>
      <c r="H344" s="14">
        <f t="shared" ca="1" si="152"/>
        <v>1.0314531502962301</v>
      </c>
      <c r="I344" s="14">
        <f t="shared" ca="1" si="153"/>
        <v>1.03549666</v>
      </c>
      <c r="J344" s="13">
        <f t="shared" si="143"/>
        <v>0</v>
      </c>
      <c r="K344" s="29">
        <f t="shared" si="144"/>
        <v>44501</v>
      </c>
      <c r="L344" s="2">
        <f t="shared" si="145"/>
        <v>100</v>
      </c>
      <c r="M344" s="17">
        <f t="shared" si="146"/>
        <v>100</v>
      </c>
      <c r="N344" s="12">
        <f t="shared" si="135"/>
        <v>1</v>
      </c>
      <c r="O344" s="12">
        <f t="shared" ca="1" si="136"/>
        <v>1.03549666</v>
      </c>
      <c r="P344" s="17">
        <f t="shared" si="147"/>
        <v>0</v>
      </c>
      <c r="Q344" s="14">
        <f t="shared" ca="1" si="137"/>
        <v>35.496659999999999</v>
      </c>
      <c r="R344" s="20">
        <f t="shared" si="138"/>
        <v>0</v>
      </c>
      <c r="S344" s="14">
        <f t="shared" si="139"/>
        <v>0</v>
      </c>
      <c r="T344" s="4" t="str">
        <f t="shared" si="148"/>
        <v>J=</v>
      </c>
      <c r="U344" s="29">
        <f t="shared" si="149"/>
        <v>44742</v>
      </c>
      <c r="V344" s="3"/>
      <c r="W344" s="3"/>
      <c r="X344" s="150">
        <f>[2]Plan1!$A414</f>
        <v>49103</v>
      </c>
      <c r="Y344" s="142" t="str">
        <f>[2]Plan1!$C414</f>
        <v>Corpus Christi</v>
      </c>
      <c r="Z344" s="133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24">
        <f t="shared" si="140"/>
        <v>44648</v>
      </c>
      <c r="B345" s="125">
        <f t="shared" ca="1" si="150"/>
        <v>1035.94957</v>
      </c>
      <c r="C345" s="7">
        <f t="shared" si="141"/>
        <v>1000</v>
      </c>
      <c r="D345" s="102">
        <f t="shared" si="142"/>
        <v>44643</v>
      </c>
      <c r="E345" s="100">
        <f ca="1">IF(D345&lt;$B$1,VLOOKUP(D345,[1]DI!$A$4:$B$15000,2,FALSE),0)</f>
        <v>0.11649999999999999</v>
      </c>
      <c r="F345" s="14">
        <f t="shared" ca="1" si="151"/>
        <v>1.0004373900000001</v>
      </c>
      <c r="G345" s="14">
        <f ca="1">(TRUNC(PRODUCT($F$12:$F344),16))</f>
        <v>1.06853345144939</v>
      </c>
      <c r="H345" s="14">
        <f t="shared" ca="1" si="152"/>
        <v>1.0314531502962301</v>
      </c>
      <c r="I345" s="14">
        <f t="shared" ca="1" si="153"/>
        <v>1.0359495700000001</v>
      </c>
      <c r="J345" s="13">
        <f t="shared" si="143"/>
        <v>0</v>
      </c>
      <c r="K345" s="29">
        <f t="shared" si="144"/>
        <v>44501</v>
      </c>
      <c r="L345" s="2">
        <f t="shared" si="145"/>
        <v>101</v>
      </c>
      <c r="M345" s="17">
        <f t="shared" si="146"/>
        <v>101</v>
      </c>
      <c r="N345" s="12">
        <f t="shared" si="135"/>
        <v>1</v>
      </c>
      <c r="O345" s="12">
        <f t="shared" ca="1" si="136"/>
        <v>1.0359495700000001</v>
      </c>
      <c r="P345" s="17">
        <f t="shared" si="147"/>
        <v>0</v>
      </c>
      <c r="Q345" s="14">
        <f t="shared" ca="1" si="137"/>
        <v>35.949570000000001</v>
      </c>
      <c r="R345" s="20">
        <f t="shared" si="138"/>
        <v>0</v>
      </c>
      <c r="S345" s="14">
        <f t="shared" si="139"/>
        <v>0</v>
      </c>
      <c r="T345" s="4" t="str">
        <f t="shared" si="148"/>
        <v>J=</v>
      </c>
      <c r="U345" s="29">
        <f t="shared" si="149"/>
        <v>44742</v>
      </c>
      <c r="V345" s="3"/>
      <c r="W345" s="3"/>
      <c r="X345" s="150">
        <f>[2]Plan1!$A415</f>
        <v>49194</v>
      </c>
      <c r="Y345" s="142" t="str">
        <f>[2]Plan1!$C415</f>
        <v>Independência do Brasil</v>
      </c>
      <c r="Z345" s="133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24">
        <f t="shared" si="140"/>
        <v>44649</v>
      </c>
      <c r="B346" s="125">
        <f t="shared" ca="1" si="150"/>
        <v>1036.4026899999999</v>
      </c>
      <c r="C346" s="7">
        <f t="shared" si="141"/>
        <v>1000</v>
      </c>
      <c r="D346" s="102">
        <f t="shared" si="142"/>
        <v>44644</v>
      </c>
      <c r="E346" s="100">
        <f ca="1">IF(D346&lt;$B$1,VLOOKUP(D346,[1]DI!$A$4:$B$15000,2,FALSE),0)</f>
        <v>0.11649999999999999</v>
      </c>
      <c r="F346" s="14">
        <f t="shared" ca="1" si="151"/>
        <v>1.0004373900000001</v>
      </c>
      <c r="G346" s="14">
        <f ca="1">(TRUNC(PRODUCT($F$12:$F345),16))</f>
        <v>1.0690008172957199</v>
      </c>
      <c r="H346" s="14">
        <f t="shared" ca="1" si="152"/>
        <v>1.0314531502962301</v>
      </c>
      <c r="I346" s="14">
        <f t="shared" ca="1" si="153"/>
        <v>1.0364026900000001</v>
      </c>
      <c r="J346" s="13">
        <f t="shared" si="143"/>
        <v>0</v>
      </c>
      <c r="K346" s="29">
        <f t="shared" si="144"/>
        <v>44501</v>
      </c>
      <c r="L346" s="2">
        <f t="shared" si="145"/>
        <v>102</v>
      </c>
      <c r="M346" s="17">
        <f t="shared" si="146"/>
        <v>102</v>
      </c>
      <c r="N346" s="12">
        <f t="shared" si="135"/>
        <v>1</v>
      </c>
      <c r="O346" s="12">
        <f t="shared" ca="1" si="136"/>
        <v>1.0364026900000001</v>
      </c>
      <c r="P346" s="17">
        <f t="shared" si="147"/>
        <v>0</v>
      </c>
      <c r="Q346" s="14">
        <f t="shared" ca="1" si="137"/>
        <v>36.40269</v>
      </c>
      <c r="R346" s="20">
        <f t="shared" si="138"/>
        <v>0</v>
      </c>
      <c r="S346" s="14">
        <f t="shared" si="139"/>
        <v>0</v>
      </c>
      <c r="T346" s="4" t="str">
        <f t="shared" si="148"/>
        <v>J=</v>
      </c>
      <c r="U346" s="29">
        <f t="shared" si="149"/>
        <v>44742</v>
      </c>
      <c r="V346" s="3"/>
      <c r="W346" s="3"/>
      <c r="X346" s="150">
        <f>[2]Plan1!$A416</f>
        <v>49229</v>
      </c>
      <c r="Y346" s="142" t="str">
        <f>[2]Plan1!$C416</f>
        <v>Nossa Sr.a Aparecida - Padroeira do Brasil</v>
      </c>
      <c r="Z346" s="133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24">
        <f t="shared" si="140"/>
        <v>44650</v>
      </c>
      <c r="B347" s="125">
        <f t="shared" ca="1" si="150"/>
        <v>1036.856</v>
      </c>
      <c r="C347" s="7">
        <f t="shared" si="141"/>
        <v>1000</v>
      </c>
      <c r="D347" s="102">
        <f t="shared" si="142"/>
        <v>44645</v>
      </c>
      <c r="E347" s="100">
        <f ca="1">IF(D347&lt;$B$1,VLOOKUP(D347,[1]DI!$A$4:$B$15000,2,FALSE),0)</f>
        <v>0.11649999999999999</v>
      </c>
      <c r="F347" s="14">
        <f t="shared" ca="1" si="151"/>
        <v>1.0004373900000001</v>
      </c>
      <c r="G347" s="14">
        <f ca="1">(TRUNC(PRODUCT($F$12:$F346),16))</f>
        <v>1.0694683875632001</v>
      </c>
      <c r="H347" s="14">
        <f t="shared" ca="1" si="152"/>
        <v>1.0314531502962301</v>
      </c>
      <c r="I347" s="14">
        <f t="shared" ca="1" si="153"/>
        <v>1.036856</v>
      </c>
      <c r="J347" s="13">
        <f t="shared" si="143"/>
        <v>0</v>
      </c>
      <c r="K347" s="29">
        <f t="shared" si="144"/>
        <v>44501</v>
      </c>
      <c r="L347" s="2">
        <f t="shared" si="145"/>
        <v>103</v>
      </c>
      <c r="M347" s="17">
        <f t="shared" si="146"/>
        <v>103</v>
      </c>
      <c r="N347" s="12">
        <f t="shared" si="135"/>
        <v>1</v>
      </c>
      <c r="O347" s="12">
        <f t="shared" ca="1" si="136"/>
        <v>1.036856</v>
      </c>
      <c r="P347" s="17">
        <f t="shared" si="147"/>
        <v>0</v>
      </c>
      <c r="Q347" s="14">
        <f t="shared" ca="1" si="137"/>
        <v>36.856000000000002</v>
      </c>
      <c r="R347" s="20">
        <f t="shared" si="138"/>
        <v>0</v>
      </c>
      <c r="S347" s="14">
        <f t="shared" si="139"/>
        <v>0</v>
      </c>
      <c r="T347" s="4" t="str">
        <f t="shared" si="148"/>
        <v>J=</v>
      </c>
      <c r="U347" s="29">
        <f t="shared" si="149"/>
        <v>44742</v>
      </c>
      <c r="V347" s="3"/>
      <c r="W347" s="3"/>
      <c r="X347" s="150">
        <f>[2]Plan1!$A417</f>
        <v>49250</v>
      </c>
      <c r="Y347" s="142" t="str">
        <f>[2]Plan1!$C417</f>
        <v>Finados</v>
      </c>
      <c r="Z347" s="133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24">
        <f t="shared" si="140"/>
        <v>44651</v>
      </c>
      <c r="B348" s="125">
        <f t="shared" ca="1" si="150"/>
        <v>1037.30951</v>
      </c>
      <c r="C348" s="7">
        <f t="shared" si="141"/>
        <v>1000</v>
      </c>
      <c r="D348" s="102">
        <f t="shared" si="142"/>
        <v>44648</v>
      </c>
      <c r="E348" s="100">
        <f ca="1">IF(D348&lt;$B$1,VLOOKUP(D348,[1]DI!$A$4:$B$15000,2,FALSE),0)</f>
        <v>0.11649999999999999</v>
      </c>
      <c r="F348" s="14">
        <f t="shared" ca="1" si="151"/>
        <v>1.0004373900000001</v>
      </c>
      <c r="G348" s="14">
        <f ca="1">(TRUNC(PRODUCT($F$12:$F347),16))</f>
        <v>1.06993616234124</v>
      </c>
      <c r="H348" s="14">
        <f t="shared" ca="1" si="152"/>
        <v>1.0314531502962301</v>
      </c>
      <c r="I348" s="14">
        <f t="shared" ca="1" si="153"/>
        <v>1.03730951</v>
      </c>
      <c r="J348" s="13">
        <f t="shared" si="143"/>
        <v>0</v>
      </c>
      <c r="K348" s="29">
        <f t="shared" si="144"/>
        <v>44501</v>
      </c>
      <c r="L348" s="2">
        <f t="shared" si="145"/>
        <v>104</v>
      </c>
      <c r="M348" s="17">
        <f t="shared" si="146"/>
        <v>104</v>
      </c>
      <c r="N348" s="12">
        <f t="shared" si="135"/>
        <v>1</v>
      </c>
      <c r="O348" s="12">
        <f t="shared" ca="1" si="136"/>
        <v>1.03730951</v>
      </c>
      <c r="P348" s="17">
        <f t="shared" si="147"/>
        <v>0</v>
      </c>
      <c r="Q348" s="14">
        <f t="shared" ca="1" si="137"/>
        <v>37.309510000000003</v>
      </c>
      <c r="R348" s="20">
        <f t="shared" si="138"/>
        <v>0</v>
      </c>
      <c r="S348" s="14">
        <f t="shared" si="139"/>
        <v>0</v>
      </c>
      <c r="T348" s="4" t="str">
        <f t="shared" si="148"/>
        <v>J=</v>
      </c>
      <c r="U348" s="29">
        <f t="shared" si="149"/>
        <v>44742</v>
      </c>
      <c r="V348" s="3"/>
      <c r="W348" s="3"/>
      <c r="X348" s="150">
        <f>[2]Plan1!$A418</f>
        <v>49263</v>
      </c>
      <c r="Y348" s="142" t="str">
        <f>[2]Plan1!$C418</f>
        <v>Proclamação da República</v>
      </c>
      <c r="Z348" s="133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24">
        <f t="shared" si="140"/>
        <v>44652</v>
      </c>
      <c r="B349" s="125">
        <f t="shared" ca="1" si="150"/>
        <v>1037.76322</v>
      </c>
      <c r="C349" s="7">
        <f t="shared" si="141"/>
        <v>1000</v>
      </c>
      <c r="D349" s="102">
        <f t="shared" si="142"/>
        <v>44649</v>
      </c>
      <c r="E349" s="100">
        <f ca="1">IF(D349&lt;$B$1,VLOOKUP(D349,[1]DI!$A$4:$B$15000,2,FALSE),0)</f>
        <v>0.11649999999999999</v>
      </c>
      <c r="F349" s="14">
        <f t="shared" ca="1" si="151"/>
        <v>1.0004373900000001</v>
      </c>
      <c r="G349" s="14">
        <f ca="1">(TRUNC(PRODUCT($F$12:$F348),16))</f>
        <v>1.07040414171928</v>
      </c>
      <c r="H349" s="14">
        <f t="shared" ca="1" si="152"/>
        <v>1.0314531502962301</v>
      </c>
      <c r="I349" s="14">
        <f t="shared" ca="1" si="153"/>
        <v>1.03776322</v>
      </c>
      <c r="J349" s="13">
        <f t="shared" si="143"/>
        <v>0</v>
      </c>
      <c r="K349" s="29">
        <f t="shared" si="144"/>
        <v>44501</v>
      </c>
      <c r="L349" s="2">
        <f t="shared" si="145"/>
        <v>105</v>
      </c>
      <c r="M349" s="17">
        <f t="shared" si="146"/>
        <v>105</v>
      </c>
      <c r="N349" s="12">
        <f t="shared" si="135"/>
        <v>1</v>
      </c>
      <c r="O349" s="12">
        <f t="shared" ca="1" si="136"/>
        <v>1.03776322</v>
      </c>
      <c r="P349" s="17">
        <f t="shared" si="147"/>
        <v>0</v>
      </c>
      <c r="Q349" s="14">
        <f t="shared" ca="1" si="137"/>
        <v>37.763219999999997</v>
      </c>
      <c r="R349" s="20">
        <f t="shared" si="138"/>
        <v>0</v>
      </c>
      <c r="S349" s="14">
        <f t="shared" si="139"/>
        <v>0</v>
      </c>
      <c r="T349" s="4" t="str">
        <f t="shared" si="148"/>
        <v>J=</v>
      </c>
      <c r="U349" s="29">
        <f t="shared" si="149"/>
        <v>44742</v>
      </c>
      <c r="V349" s="3"/>
      <c r="W349" s="3"/>
      <c r="X349" s="150">
        <f>[2]Plan1!$A419</f>
        <v>49268</v>
      </c>
      <c r="Y349" s="142" t="str">
        <f>[2]Plan1!$C419</f>
        <v>Dia Nacional de Zumbi e da Consciência Negra</v>
      </c>
      <c r="Z349" s="133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24">
        <f t="shared" si="140"/>
        <v>44655</v>
      </c>
      <c r="B350" s="125">
        <f t="shared" ca="1" si="150"/>
        <v>1038.21713</v>
      </c>
      <c r="C350" s="7">
        <f t="shared" si="141"/>
        <v>1000</v>
      </c>
      <c r="D350" s="102">
        <f t="shared" si="142"/>
        <v>44650</v>
      </c>
      <c r="E350" s="100">
        <f ca="1">IF(D350&lt;$B$1,VLOOKUP(D350,[1]DI!$A$4:$B$15000,2,FALSE),0)</f>
        <v>0.11649999999999999</v>
      </c>
      <c r="F350" s="14">
        <f t="shared" ca="1" si="151"/>
        <v>1.0004373900000001</v>
      </c>
      <c r="G350" s="14">
        <f ca="1">(TRUNC(PRODUCT($F$12:$F349),16))</f>
        <v>1.07087232578683</v>
      </c>
      <c r="H350" s="14">
        <f t="shared" ca="1" si="152"/>
        <v>1.0314531502962301</v>
      </c>
      <c r="I350" s="14">
        <f t="shared" ca="1" si="153"/>
        <v>1.03821713</v>
      </c>
      <c r="J350" s="13">
        <f t="shared" si="143"/>
        <v>0</v>
      </c>
      <c r="K350" s="29">
        <f t="shared" si="144"/>
        <v>44501</v>
      </c>
      <c r="L350" s="2">
        <f t="shared" si="145"/>
        <v>106</v>
      </c>
      <c r="M350" s="17">
        <f t="shared" si="146"/>
        <v>106</v>
      </c>
      <c r="N350" s="12">
        <f t="shared" si="135"/>
        <v>1</v>
      </c>
      <c r="O350" s="12">
        <f t="shared" ca="1" si="136"/>
        <v>1.03821713</v>
      </c>
      <c r="P350" s="17">
        <f t="shared" si="147"/>
        <v>0</v>
      </c>
      <c r="Q350" s="14">
        <f t="shared" ca="1" si="137"/>
        <v>38.217129999999997</v>
      </c>
      <c r="R350" s="20">
        <f t="shared" si="138"/>
        <v>0</v>
      </c>
      <c r="S350" s="14">
        <f t="shared" si="139"/>
        <v>0</v>
      </c>
      <c r="T350" s="4" t="str">
        <f t="shared" si="148"/>
        <v>J=</v>
      </c>
      <c r="U350" s="29">
        <f t="shared" si="149"/>
        <v>44742</v>
      </c>
      <c r="V350" s="3"/>
      <c r="W350" s="3"/>
      <c r="X350" s="150">
        <f>[2]Plan1!$A420</f>
        <v>49303</v>
      </c>
      <c r="Y350" s="142" t="str">
        <f>[2]Plan1!$C420</f>
        <v>Natal</v>
      </c>
      <c r="Z350" s="133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24">
        <f t="shared" si="140"/>
        <v>44656</v>
      </c>
      <c r="B351" s="125">
        <f t="shared" ca="1" si="150"/>
        <v>1038.6712299999999</v>
      </c>
      <c r="C351" s="7">
        <f t="shared" si="141"/>
        <v>1000</v>
      </c>
      <c r="D351" s="102">
        <f t="shared" si="142"/>
        <v>44651</v>
      </c>
      <c r="E351" s="100">
        <f ca="1">IF(D351&lt;$B$1,VLOOKUP(D351,[1]DI!$A$4:$B$15000,2,FALSE),0)</f>
        <v>0.11649999999999999</v>
      </c>
      <c r="F351" s="14">
        <f t="shared" ca="1" si="151"/>
        <v>1.0004373900000001</v>
      </c>
      <c r="G351" s="14">
        <f ca="1">(TRUNC(PRODUCT($F$12:$F350),16))</f>
        <v>1.07134071463341</v>
      </c>
      <c r="H351" s="14">
        <f t="shared" ca="1" si="152"/>
        <v>1.0314531502962301</v>
      </c>
      <c r="I351" s="14">
        <f t="shared" ca="1" si="153"/>
        <v>1.0386712300000001</v>
      </c>
      <c r="J351" s="13">
        <f t="shared" si="143"/>
        <v>0</v>
      </c>
      <c r="K351" s="29">
        <f t="shared" si="144"/>
        <v>44501</v>
      </c>
      <c r="L351" s="2">
        <f t="shared" si="145"/>
        <v>107</v>
      </c>
      <c r="M351" s="17">
        <f t="shared" si="146"/>
        <v>107</v>
      </c>
      <c r="N351" s="12">
        <f t="shared" si="135"/>
        <v>1</v>
      </c>
      <c r="O351" s="12">
        <f t="shared" ca="1" si="136"/>
        <v>1.0386712300000001</v>
      </c>
      <c r="P351" s="17">
        <f t="shared" si="147"/>
        <v>0</v>
      </c>
      <c r="Q351" s="14">
        <f t="shared" ca="1" si="137"/>
        <v>38.671230000000001</v>
      </c>
      <c r="R351" s="20">
        <f t="shared" si="138"/>
        <v>0</v>
      </c>
      <c r="S351" s="14">
        <f t="shared" si="139"/>
        <v>0</v>
      </c>
      <c r="T351" s="4" t="str">
        <f t="shared" si="148"/>
        <v>J=</v>
      </c>
      <c r="U351" s="29">
        <f t="shared" si="149"/>
        <v>44742</v>
      </c>
      <c r="V351" s="3"/>
      <c r="W351" s="3"/>
      <c r="X351" s="150">
        <f>[2]Plan1!$A421</f>
        <v>49310</v>
      </c>
      <c r="Y351" s="142" t="str">
        <f>[2]Plan1!$C421</f>
        <v>Confraternização Universal</v>
      </c>
      <c r="Z351" s="133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24">
        <f t="shared" si="140"/>
        <v>44657</v>
      </c>
      <c r="B352" s="125">
        <f t="shared" ca="1" si="150"/>
        <v>1039.1255399900001</v>
      </c>
      <c r="C352" s="7">
        <f t="shared" si="141"/>
        <v>1000</v>
      </c>
      <c r="D352" s="102">
        <f t="shared" si="142"/>
        <v>44652</v>
      </c>
      <c r="E352" s="100">
        <f ca="1">IF(D352&lt;$B$1,VLOOKUP(D352,[1]DI!$A$4:$B$15000,2,FALSE),0)</f>
        <v>0.11649999999999999</v>
      </c>
      <c r="F352" s="14">
        <f t="shared" ca="1" si="151"/>
        <v>1.0004373900000001</v>
      </c>
      <c r="G352" s="14">
        <f ca="1">(TRUNC(PRODUCT($F$12:$F351),16))</f>
        <v>1.07180930834858</v>
      </c>
      <c r="H352" s="14">
        <f t="shared" ca="1" si="152"/>
        <v>1.0314531502962301</v>
      </c>
      <c r="I352" s="14">
        <f t="shared" ca="1" si="153"/>
        <v>1.0391255399999999</v>
      </c>
      <c r="J352" s="13">
        <f t="shared" si="143"/>
        <v>0</v>
      </c>
      <c r="K352" s="29">
        <f t="shared" si="144"/>
        <v>44501</v>
      </c>
      <c r="L352" s="2">
        <f t="shared" si="145"/>
        <v>108</v>
      </c>
      <c r="M352" s="17">
        <f t="shared" si="146"/>
        <v>108</v>
      </c>
      <c r="N352" s="12">
        <f t="shared" si="135"/>
        <v>1</v>
      </c>
      <c r="O352" s="12">
        <f t="shared" ca="1" si="136"/>
        <v>1.0391255399999999</v>
      </c>
      <c r="P352" s="17">
        <f t="shared" si="147"/>
        <v>0</v>
      </c>
      <c r="Q352" s="14">
        <f t="shared" ca="1" si="137"/>
        <v>39.12553999</v>
      </c>
      <c r="R352" s="20">
        <f t="shared" si="138"/>
        <v>0</v>
      </c>
      <c r="S352" s="14">
        <f t="shared" si="139"/>
        <v>0</v>
      </c>
      <c r="T352" s="4" t="str">
        <f t="shared" si="148"/>
        <v>J=</v>
      </c>
      <c r="U352" s="29">
        <f t="shared" si="149"/>
        <v>44742</v>
      </c>
      <c r="V352" s="3"/>
      <c r="W352" s="3"/>
      <c r="X352" s="150">
        <f>[2]Plan1!$A422</f>
        <v>49345</v>
      </c>
      <c r="Y352" s="142" t="str">
        <f>[2]Plan1!$C422</f>
        <v>Carnaval</v>
      </c>
      <c r="Z352" s="133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24">
        <f t="shared" si="140"/>
        <v>44658</v>
      </c>
      <c r="B353" s="125">
        <f t="shared" ca="1" si="150"/>
        <v>1039.5800399899999</v>
      </c>
      <c r="C353" s="7">
        <f t="shared" si="141"/>
        <v>1000</v>
      </c>
      <c r="D353" s="102">
        <f t="shared" si="142"/>
        <v>44655</v>
      </c>
      <c r="E353" s="100">
        <f ca="1">IF(D353&lt;$B$1,VLOOKUP(D353,[1]DI!$A$4:$B$15000,2,FALSE),0)</f>
        <v>0.11649999999999999</v>
      </c>
      <c r="F353" s="14">
        <f t="shared" ca="1" si="151"/>
        <v>1.0004373900000001</v>
      </c>
      <c r="G353" s="14">
        <f ca="1">(TRUNC(PRODUCT($F$12:$F352),16))</f>
        <v>1.07227810702196</v>
      </c>
      <c r="H353" s="14">
        <f t="shared" ca="1" si="152"/>
        <v>1.0314531502962301</v>
      </c>
      <c r="I353" s="14">
        <f t="shared" ca="1" si="153"/>
        <v>1.0395800399999999</v>
      </c>
      <c r="J353" s="13">
        <f t="shared" si="143"/>
        <v>0</v>
      </c>
      <c r="K353" s="29">
        <f t="shared" si="144"/>
        <v>44501</v>
      </c>
      <c r="L353" s="2">
        <f t="shared" si="145"/>
        <v>109</v>
      </c>
      <c r="M353" s="17">
        <f t="shared" si="146"/>
        <v>109</v>
      </c>
      <c r="N353" s="12">
        <f t="shared" si="135"/>
        <v>1</v>
      </c>
      <c r="O353" s="12">
        <f t="shared" ca="1" si="136"/>
        <v>1.0395800399999999</v>
      </c>
      <c r="P353" s="17">
        <f t="shared" si="147"/>
        <v>0</v>
      </c>
      <c r="Q353" s="14">
        <f t="shared" ca="1" si="137"/>
        <v>39.580039990000003</v>
      </c>
      <c r="R353" s="20">
        <f t="shared" si="138"/>
        <v>0</v>
      </c>
      <c r="S353" s="14">
        <f t="shared" si="139"/>
        <v>0</v>
      </c>
      <c r="T353" s="4" t="str">
        <f t="shared" si="148"/>
        <v>J=</v>
      </c>
      <c r="U353" s="29">
        <f t="shared" si="149"/>
        <v>44742</v>
      </c>
      <c r="V353" s="3"/>
      <c r="W353" s="3"/>
      <c r="X353" s="150">
        <f>[2]Plan1!$A423</f>
        <v>49346</v>
      </c>
      <c r="Y353" s="142" t="str">
        <f>[2]Plan1!$C423</f>
        <v>Carnaval</v>
      </c>
      <c r="Z353" s="133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24">
        <f t="shared" si="140"/>
        <v>44659</v>
      </c>
      <c r="B354" s="125">
        <f t="shared" ca="1" si="150"/>
        <v>1040.0347400000001</v>
      </c>
      <c r="C354" s="7">
        <f t="shared" si="141"/>
        <v>1000</v>
      </c>
      <c r="D354" s="102">
        <f t="shared" si="142"/>
        <v>44656</v>
      </c>
      <c r="E354" s="100">
        <f ca="1">IF(D354&lt;$B$1,VLOOKUP(D354,[1]DI!$A$4:$B$15000,2,FALSE),0)</f>
        <v>0.11649999999999999</v>
      </c>
      <c r="F354" s="14">
        <f t="shared" ca="1" si="151"/>
        <v>1.0004373900000001</v>
      </c>
      <c r="G354" s="14">
        <f ca="1">(TRUNC(PRODUCT($F$12:$F353),16))</f>
        <v>1.0727471107431901</v>
      </c>
      <c r="H354" s="14">
        <f t="shared" ca="1" si="152"/>
        <v>1.0314531502962301</v>
      </c>
      <c r="I354" s="14">
        <f t="shared" ca="1" si="153"/>
        <v>1.0400347400000001</v>
      </c>
      <c r="J354" s="13">
        <f t="shared" si="143"/>
        <v>0</v>
      </c>
      <c r="K354" s="29">
        <f t="shared" si="144"/>
        <v>44501</v>
      </c>
      <c r="L354" s="2">
        <f t="shared" si="145"/>
        <v>110</v>
      </c>
      <c r="M354" s="17">
        <f t="shared" si="146"/>
        <v>110</v>
      </c>
      <c r="N354" s="12">
        <f t="shared" si="135"/>
        <v>1</v>
      </c>
      <c r="O354" s="12">
        <f t="shared" ca="1" si="136"/>
        <v>1.0400347400000001</v>
      </c>
      <c r="P354" s="17">
        <f t="shared" si="147"/>
        <v>0</v>
      </c>
      <c r="Q354" s="14">
        <f t="shared" ca="1" si="137"/>
        <v>40.034739999999999</v>
      </c>
      <c r="R354" s="20">
        <f t="shared" si="138"/>
        <v>0</v>
      </c>
      <c r="S354" s="14">
        <f t="shared" si="139"/>
        <v>0</v>
      </c>
      <c r="T354" s="4" t="str">
        <f t="shared" si="148"/>
        <v>J=</v>
      </c>
      <c r="U354" s="29">
        <f t="shared" si="149"/>
        <v>44742</v>
      </c>
      <c r="V354" s="3"/>
      <c r="W354" s="3"/>
      <c r="X354" s="150">
        <f>[2]Plan1!$A424</f>
        <v>49391</v>
      </c>
      <c r="Y354" s="142" t="str">
        <f>[2]Plan1!$C424</f>
        <v>Paixão de Cristo</v>
      </c>
      <c r="Z354" s="133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24">
        <f t="shared" si="140"/>
        <v>44662</v>
      </c>
      <c r="B355" s="125">
        <f t="shared" ca="1" si="150"/>
        <v>1040.48964</v>
      </c>
      <c r="C355" s="7">
        <f t="shared" si="141"/>
        <v>1000</v>
      </c>
      <c r="D355" s="102">
        <f t="shared" si="142"/>
        <v>44657</v>
      </c>
      <c r="E355" s="100">
        <f ca="1">IF(D355&lt;$B$1,VLOOKUP(D355,[1]DI!$A$4:$B$15000,2,FALSE),0)</f>
        <v>0.11649999999999999</v>
      </c>
      <c r="F355" s="14">
        <f t="shared" ca="1" si="151"/>
        <v>1.0004373900000001</v>
      </c>
      <c r="G355" s="14">
        <f ca="1">(TRUNC(PRODUCT($F$12:$F354),16))</f>
        <v>1.07321631960196</v>
      </c>
      <c r="H355" s="14">
        <f t="shared" ca="1" si="152"/>
        <v>1.0314531502962301</v>
      </c>
      <c r="I355" s="14">
        <f t="shared" ca="1" si="153"/>
        <v>1.0404896400000001</v>
      </c>
      <c r="J355" s="13">
        <f t="shared" si="143"/>
        <v>0</v>
      </c>
      <c r="K355" s="29">
        <f t="shared" si="144"/>
        <v>44501</v>
      </c>
      <c r="L355" s="2">
        <f t="shared" si="145"/>
        <v>111</v>
      </c>
      <c r="M355" s="17">
        <f t="shared" si="146"/>
        <v>111</v>
      </c>
      <c r="N355" s="12">
        <f t="shared" si="135"/>
        <v>1</v>
      </c>
      <c r="O355" s="12">
        <f t="shared" ca="1" si="136"/>
        <v>1.0404896400000001</v>
      </c>
      <c r="P355" s="17">
        <f t="shared" si="147"/>
        <v>0</v>
      </c>
      <c r="Q355" s="14">
        <f t="shared" ca="1" si="137"/>
        <v>40.489640000000001</v>
      </c>
      <c r="R355" s="20">
        <f t="shared" si="138"/>
        <v>0</v>
      </c>
      <c r="S355" s="14">
        <f t="shared" si="139"/>
        <v>0</v>
      </c>
      <c r="T355" s="4" t="str">
        <f t="shared" si="148"/>
        <v>J=</v>
      </c>
      <c r="U355" s="29">
        <f t="shared" si="149"/>
        <v>44742</v>
      </c>
      <c r="V355" s="3"/>
      <c r="W355" s="3"/>
      <c r="X355" s="150">
        <f>[2]Plan1!$A425</f>
        <v>49420</v>
      </c>
      <c r="Y355" s="142" t="str">
        <f>[2]Plan1!$C425</f>
        <v>Tiradentes</v>
      </c>
      <c r="Z355" s="133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24">
        <f t="shared" si="140"/>
        <v>44663</v>
      </c>
      <c r="B356" s="125">
        <f t="shared" ca="1" si="150"/>
        <v>1040.9447399999999</v>
      </c>
      <c r="C356" s="7">
        <f t="shared" si="141"/>
        <v>1000</v>
      </c>
      <c r="D356" s="102">
        <f t="shared" si="142"/>
        <v>44658</v>
      </c>
      <c r="E356" s="100">
        <f ca="1">IF(D356&lt;$B$1,VLOOKUP(D356,[1]DI!$A$4:$B$15000,2,FALSE),0)</f>
        <v>0.11649999999999999</v>
      </c>
      <c r="F356" s="14">
        <f t="shared" ca="1" si="151"/>
        <v>1.0004373900000001</v>
      </c>
      <c r="G356" s="14">
        <f ca="1">(TRUNC(PRODUCT($F$12:$F355),16))</f>
        <v>1.0736857336879899</v>
      </c>
      <c r="H356" s="14">
        <f t="shared" ca="1" si="152"/>
        <v>1.0314531502962301</v>
      </c>
      <c r="I356" s="14">
        <f t="shared" ca="1" si="153"/>
        <v>1.04094474</v>
      </c>
      <c r="J356" s="13">
        <f t="shared" si="143"/>
        <v>0</v>
      </c>
      <c r="K356" s="29">
        <f t="shared" si="144"/>
        <v>44501</v>
      </c>
      <c r="L356" s="2">
        <f t="shared" si="145"/>
        <v>112</v>
      </c>
      <c r="M356" s="17">
        <f t="shared" si="146"/>
        <v>112</v>
      </c>
      <c r="N356" s="12">
        <f t="shared" si="135"/>
        <v>1</v>
      </c>
      <c r="O356" s="12">
        <f t="shared" ca="1" si="136"/>
        <v>1.04094474</v>
      </c>
      <c r="P356" s="17">
        <f t="shared" si="147"/>
        <v>0</v>
      </c>
      <c r="Q356" s="14">
        <f t="shared" ca="1" si="137"/>
        <v>40.944740000000003</v>
      </c>
      <c r="R356" s="20">
        <f t="shared" si="138"/>
        <v>0</v>
      </c>
      <c r="S356" s="14">
        <f t="shared" si="139"/>
        <v>0</v>
      </c>
      <c r="T356" s="4" t="str">
        <f t="shared" si="148"/>
        <v>J=</v>
      </c>
      <c r="U356" s="29">
        <f t="shared" si="149"/>
        <v>44742</v>
      </c>
      <c r="V356" s="3"/>
      <c r="W356" s="3"/>
      <c r="X356" s="150">
        <f>[2]Plan1!$A426</f>
        <v>49430</v>
      </c>
      <c r="Y356" s="142" t="str">
        <f>[2]Plan1!$C426</f>
        <v>Dia do Trabalho</v>
      </c>
      <c r="Z356" s="133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24">
        <f t="shared" si="140"/>
        <v>44664</v>
      </c>
      <c r="B357" s="125">
        <f t="shared" ca="1" si="150"/>
        <v>1041.40004</v>
      </c>
      <c r="C357" s="7">
        <f t="shared" si="141"/>
        <v>1000</v>
      </c>
      <c r="D357" s="102">
        <f t="shared" si="142"/>
        <v>44659</v>
      </c>
      <c r="E357" s="100">
        <f ca="1">IF(D357&lt;$B$1,VLOOKUP(D357,[1]DI!$A$4:$B$15000,2,FALSE),0)</f>
        <v>0.11649999999999999</v>
      </c>
      <c r="F357" s="14">
        <f t="shared" ca="1" si="151"/>
        <v>1.0004373900000001</v>
      </c>
      <c r="G357" s="14">
        <f ca="1">(TRUNC(PRODUCT($F$12:$F356),16))</f>
        <v>1.0741553530910499</v>
      </c>
      <c r="H357" s="14">
        <f t="shared" ca="1" si="152"/>
        <v>1.0314531502962301</v>
      </c>
      <c r="I357" s="14">
        <f t="shared" ca="1" si="153"/>
        <v>1.0414000400000001</v>
      </c>
      <c r="J357" s="13">
        <f t="shared" si="143"/>
        <v>0</v>
      </c>
      <c r="K357" s="29">
        <f t="shared" si="144"/>
        <v>44501</v>
      </c>
      <c r="L357" s="2">
        <f t="shared" si="145"/>
        <v>113</v>
      </c>
      <c r="M357" s="17">
        <f t="shared" si="146"/>
        <v>113</v>
      </c>
      <c r="N357" s="12">
        <f t="shared" si="135"/>
        <v>1</v>
      </c>
      <c r="O357" s="12">
        <f t="shared" ca="1" si="136"/>
        <v>1.0414000400000001</v>
      </c>
      <c r="P357" s="17">
        <f t="shared" si="147"/>
        <v>0</v>
      </c>
      <c r="Q357" s="14">
        <f t="shared" ca="1" si="137"/>
        <v>41.400039999999997</v>
      </c>
      <c r="R357" s="20">
        <f t="shared" si="138"/>
        <v>0</v>
      </c>
      <c r="S357" s="14">
        <f t="shared" si="139"/>
        <v>0</v>
      </c>
      <c r="T357" s="4" t="str">
        <f t="shared" si="148"/>
        <v>J=</v>
      </c>
      <c r="U357" s="29">
        <f t="shared" si="149"/>
        <v>44742</v>
      </c>
      <c r="V357" s="3"/>
      <c r="W357" s="3"/>
      <c r="X357" s="150">
        <f>[2]Plan1!$A427</f>
        <v>49453</v>
      </c>
      <c r="Y357" s="142" t="str">
        <f>[2]Plan1!$C427</f>
        <v>Corpus Christi</v>
      </c>
      <c r="Z357" s="133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24">
        <f t="shared" si="140"/>
        <v>44665</v>
      </c>
      <c r="B358" s="125">
        <f t="shared" ca="1" si="150"/>
        <v>1041.85554</v>
      </c>
      <c r="C358" s="7">
        <f t="shared" si="141"/>
        <v>1000</v>
      </c>
      <c r="D358" s="102">
        <f t="shared" si="142"/>
        <v>44662</v>
      </c>
      <c r="E358" s="100">
        <f ca="1">IF(D358&lt;$B$1,VLOOKUP(D358,[1]DI!$A$4:$B$15000,2,FALSE),0)</f>
        <v>0.11649999999999999</v>
      </c>
      <c r="F358" s="14">
        <f t="shared" ca="1" si="151"/>
        <v>1.0004373900000001</v>
      </c>
      <c r="G358" s="14">
        <f ca="1">(TRUNC(PRODUCT($F$12:$F357),16))</f>
        <v>1.0746251779009299</v>
      </c>
      <c r="H358" s="14">
        <f t="shared" ca="1" si="152"/>
        <v>1.0314531502962301</v>
      </c>
      <c r="I358" s="14">
        <f t="shared" ca="1" si="153"/>
        <v>1.04185554</v>
      </c>
      <c r="J358" s="13">
        <f t="shared" si="143"/>
        <v>0</v>
      </c>
      <c r="K358" s="29">
        <f t="shared" si="144"/>
        <v>44501</v>
      </c>
      <c r="L358" s="2">
        <f t="shared" si="145"/>
        <v>114</v>
      </c>
      <c r="M358" s="17">
        <f t="shared" si="146"/>
        <v>114</v>
      </c>
      <c r="N358" s="12">
        <f t="shared" si="135"/>
        <v>1</v>
      </c>
      <c r="O358" s="12">
        <f t="shared" ca="1" si="136"/>
        <v>1.04185554</v>
      </c>
      <c r="P358" s="17">
        <f t="shared" si="147"/>
        <v>0</v>
      </c>
      <c r="Q358" s="14">
        <f t="shared" ca="1" si="137"/>
        <v>41.855539999999998</v>
      </c>
      <c r="R358" s="20">
        <f t="shared" si="138"/>
        <v>0</v>
      </c>
      <c r="S358" s="14">
        <f t="shared" si="139"/>
        <v>0</v>
      </c>
      <c r="T358" s="4" t="str">
        <f t="shared" si="148"/>
        <v>J=</v>
      </c>
      <c r="U358" s="29">
        <f t="shared" si="149"/>
        <v>44742</v>
      </c>
      <c r="V358" s="3"/>
      <c r="W358" s="3"/>
      <c r="X358" s="150">
        <f>[2]Plan1!$A428</f>
        <v>49559</v>
      </c>
      <c r="Y358" s="142" t="str">
        <f>[2]Plan1!$C428</f>
        <v>Independência do Brasil</v>
      </c>
      <c r="Z358" s="133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24">
        <f t="shared" si="140"/>
        <v>44669</v>
      </c>
      <c r="B359" s="125">
        <f t="shared" ca="1" si="150"/>
        <v>1042.31124</v>
      </c>
      <c r="C359" s="7">
        <f t="shared" si="141"/>
        <v>1000</v>
      </c>
      <c r="D359" s="102">
        <f t="shared" si="142"/>
        <v>44663</v>
      </c>
      <c r="E359" s="100">
        <f ca="1">IF(D359&lt;$B$1,VLOOKUP(D359,[1]DI!$A$4:$B$15000,2,FALSE),0)</f>
        <v>0.11649999999999999</v>
      </c>
      <c r="F359" s="14">
        <f t="shared" ca="1" si="151"/>
        <v>1.0004373900000001</v>
      </c>
      <c r="G359" s="14">
        <f ca="1">(TRUNC(PRODUCT($F$12:$F358),16))</f>
        <v>1.0750952082075</v>
      </c>
      <c r="H359" s="14">
        <f t="shared" ca="1" si="152"/>
        <v>1.0314531502962301</v>
      </c>
      <c r="I359" s="14">
        <f t="shared" ca="1" si="153"/>
        <v>1.0423112400000001</v>
      </c>
      <c r="J359" s="13">
        <f t="shared" si="143"/>
        <v>0</v>
      </c>
      <c r="K359" s="29">
        <f t="shared" si="144"/>
        <v>44501</v>
      </c>
      <c r="L359" s="2">
        <f t="shared" si="145"/>
        <v>115</v>
      </c>
      <c r="M359" s="17">
        <f t="shared" si="146"/>
        <v>115</v>
      </c>
      <c r="N359" s="12">
        <f t="shared" si="135"/>
        <v>1</v>
      </c>
      <c r="O359" s="12">
        <f t="shared" ca="1" si="136"/>
        <v>1.0423112400000001</v>
      </c>
      <c r="P359" s="17">
        <f t="shared" si="147"/>
        <v>0</v>
      </c>
      <c r="Q359" s="14">
        <f t="shared" ca="1" si="137"/>
        <v>42.311239999999998</v>
      </c>
      <c r="R359" s="20">
        <f t="shared" si="138"/>
        <v>0</v>
      </c>
      <c r="S359" s="14">
        <f t="shared" si="139"/>
        <v>0</v>
      </c>
      <c r="T359" s="4" t="str">
        <f t="shared" si="148"/>
        <v>J=</v>
      </c>
      <c r="U359" s="29">
        <f t="shared" si="149"/>
        <v>44742</v>
      </c>
      <c r="V359" s="3"/>
      <c r="W359" s="3"/>
      <c r="X359" s="150">
        <f>[2]Plan1!$A429</f>
        <v>49594</v>
      </c>
      <c r="Y359" s="142" t="str">
        <f>[2]Plan1!$C429</f>
        <v>Nossa Sr.a Aparecida - Padroeira do Brasil</v>
      </c>
      <c r="Z359" s="133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24">
        <f t="shared" si="140"/>
        <v>44670</v>
      </c>
      <c r="B360" s="125">
        <f t="shared" ca="1" si="150"/>
        <v>1042.76713</v>
      </c>
      <c r="C360" s="7">
        <f t="shared" si="141"/>
        <v>1000</v>
      </c>
      <c r="D360" s="102">
        <f t="shared" si="142"/>
        <v>44664</v>
      </c>
      <c r="E360" s="100">
        <f ca="1">IF(D360&lt;$B$1,VLOOKUP(D360,[1]DI!$A$4:$B$15000,2,FALSE),0)</f>
        <v>0.11649999999999999</v>
      </c>
      <c r="F360" s="14">
        <f t="shared" ca="1" si="151"/>
        <v>1.0004373900000001</v>
      </c>
      <c r="G360" s="14">
        <f ca="1">(TRUNC(PRODUCT($F$12:$F359),16))</f>
        <v>1.0755654441006099</v>
      </c>
      <c r="H360" s="14">
        <f t="shared" ca="1" si="152"/>
        <v>1.0314531502962301</v>
      </c>
      <c r="I360" s="14">
        <f t="shared" ca="1" si="153"/>
        <v>1.0427671300000001</v>
      </c>
      <c r="J360" s="13">
        <f t="shared" si="143"/>
        <v>0</v>
      </c>
      <c r="K360" s="29">
        <f t="shared" si="144"/>
        <v>44501</v>
      </c>
      <c r="L360" s="2">
        <f t="shared" si="145"/>
        <v>116</v>
      </c>
      <c r="M360" s="17">
        <f t="shared" si="146"/>
        <v>116</v>
      </c>
      <c r="N360" s="12">
        <f t="shared" si="135"/>
        <v>1</v>
      </c>
      <c r="O360" s="12">
        <f t="shared" ca="1" si="136"/>
        <v>1.0427671300000001</v>
      </c>
      <c r="P360" s="17">
        <f t="shared" si="147"/>
        <v>0</v>
      </c>
      <c r="Q360" s="14">
        <f t="shared" ca="1" si="137"/>
        <v>42.767130000000002</v>
      </c>
      <c r="R360" s="20">
        <f t="shared" si="138"/>
        <v>0</v>
      </c>
      <c r="S360" s="14">
        <f t="shared" si="139"/>
        <v>0</v>
      </c>
      <c r="T360" s="4" t="str">
        <f t="shared" si="148"/>
        <v>J=</v>
      </c>
      <c r="U360" s="29">
        <f t="shared" si="149"/>
        <v>44742</v>
      </c>
      <c r="V360" s="3"/>
      <c r="W360" s="3"/>
      <c r="X360" s="150">
        <f>[2]Plan1!$A430</f>
        <v>49615</v>
      </c>
      <c r="Y360" s="142" t="str">
        <f>[2]Plan1!$C430</f>
        <v>Finados</v>
      </c>
      <c r="Z360" s="133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24">
        <f t="shared" si="140"/>
        <v>44671</v>
      </c>
      <c r="B361" s="125">
        <f t="shared" ca="1" si="150"/>
        <v>1043.2232299899999</v>
      </c>
      <c r="C361" s="7">
        <f t="shared" si="141"/>
        <v>1000</v>
      </c>
      <c r="D361" s="102">
        <f t="shared" si="142"/>
        <v>44665</v>
      </c>
      <c r="E361" s="100">
        <f ca="1">IF(D361&lt;$B$1,VLOOKUP(D361,[1]DI!$A$4:$B$15000,2,FALSE),0)</f>
        <v>0.11649999999999999</v>
      </c>
      <c r="F361" s="14">
        <f t="shared" ca="1" si="151"/>
        <v>1.0004373900000001</v>
      </c>
      <c r="G361" s="14">
        <f ca="1">(TRUNC(PRODUCT($F$12:$F360),16))</f>
        <v>1.0760358856702099</v>
      </c>
      <c r="H361" s="14">
        <f t="shared" ca="1" si="152"/>
        <v>1.0314531502962301</v>
      </c>
      <c r="I361" s="14">
        <f t="shared" ca="1" si="153"/>
        <v>1.0432232299999999</v>
      </c>
      <c r="J361" s="13">
        <f t="shared" si="143"/>
        <v>0</v>
      </c>
      <c r="K361" s="29">
        <f t="shared" si="144"/>
        <v>44501</v>
      </c>
      <c r="L361" s="2">
        <f t="shared" si="145"/>
        <v>117</v>
      </c>
      <c r="M361" s="17">
        <f t="shared" si="146"/>
        <v>117</v>
      </c>
      <c r="N361" s="12">
        <f t="shared" si="135"/>
        <v>1</v>
      </c>
      <c r="O361" s="12">
        <f t="shared" ca="1" si="136"/>
        <v>1.0432232299999999</v>
      </c>
      <c r="P361" s="17">
        <f t="shared" si="147"/>
        <v>0</v>
      </c>
      <c r="Q361" s="14">
        <f t="shared" ca="1" si="137"/>
        <v>43.22322999</v>
      </c>
      <c r="R361" s="20">
        <f t="shared" si="138"/>
        <v>0</v>
      </c>
      <c r="S361" s="14">
        <f t="shared" si="139"/>
        <v>0</v>
      </c>
      <c r="T361" s="4" t="str">
        <f t="shared" si="148"/>
        <v>J=</v>
      </c>
      <c r="U361" s="29">
        <f t="shared" si="149"/>
        <v>44742</v>
      </c>
      <c r="V361" s="3"/>
      <c r="W361" s="3"/>
      <c r="X361" s="150">
        <f>[2]Plan1!$A431</f>
        <v>49628</v>
      </c>
      <c r="Y361" s="142" t="str">
        <f>[2]Plan1!$C431</f>
        <v>Proclamação da República</v>
      </c>
      <c r="Z361" s="133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24">
        <f t="shared" si="140"/>
        <v>44673</v>
      </c>
      <c r="B362" s="125">
        <f t="shared" ca="1" si="150"/>
        <v>1043.6795199999999</v>
      </c>
      <c r="C362" s="7">
        <f t="shared" si="141"/>
        <v>1000</v>
      </c>
      <c r="D362" s="102">
        <f t="shared" si="142"/>
        <v>44669</v>
      </c>
      <c r="E362" s="100">
        <f ca="1">IF(D362&lt;$B$1,VLOOKUP(D362,[1]DI!$A$4:$B$15000,2,FALSE),0)</f>
        <v>0.11649999999999999</v>
      </c>
      <c r="F362" s="14">
        <f t="shared" ca="1" si="151"/>
        <v>1.0004373900000001</v>
      </c>
      <c r="G362" s="14">
        <f ca="1">(TRUNC(PRODUCT($F$12:$F361),16))</f>
        <v>1.07650653300624</v>
      </c>
      <c r="H362" s="14">
        <f t="shared" ca="1" si="152"/>
        <v>1.0314531502962301</v>
      </c>
      <c r="I362" s="14">
        <f t="shared" ca="1" si="153"/>
        <v>1.04367952</v>
      </c>
      <c r="J362" s="13">
        <f t="shared" si="143"/>
        <v>0</v>
      </c>
      <c r="K362" s="29">
        <f t="shared" si="144"/>
        <v>44501</v>
      </c>
      <c r="L362" s="2">
        <f t="shared" si="145"/>
        <v>118</v>
      </c>
      <c r="M362" s="17">
        <f t="shared" si="146"/>
        <v>118</v>
      </c>
      <c r="N362" s="12">
        <f t="shared" si="135"/>
        <v>1</v>
      </c>
      <c r="O362" s="12">
        <f t="shared" ca="1" si="136"/>
        <v>1.04367952</v>
      </c>
      <c r="P362" s="17">
        <f t="shared" si="147"/>
        <v>0</v>
      </c>
      <c r="Q362" s="14">
        <f t="shared" ca="1" si="137"/>
        <v>43.679519999999997</v>
      </c>
      <c r="R362" s="20">
        <f t="shared" si="138"/>
        <v>0</v>
      </c>
      <c r="S362" s="14">
        <f t="shared" si="139"/>
        <v>0</v>
      </c>
      <c r="T362" s="4" t="str">
        <f t="shared" si="148"/>
        <v>J=</v>
      </c>
      <c r="U362" s="29">
        <f t="shared" si="149"/>
        <v>44742</v>
      </c>
      <c r="V362" s="3"/>
      <c r="W362" s="3"/>
      <c r="X362" s="150">
        <f>[2]Plan1!$A432</f>
        <v>49633</v>
      </c>
      <c r="Y362" s="142" t="str">
        <f>[2]Plan1!$C432</f>
        <v>Dia Nacional de Zumbi e da Consciência Negra</v>
      </c>
      <c r="Z362" s="133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24">
        <f t="shared" si="140"/>
        <v>44676</v>
      </c>
      <c r="B363" s="125">
        <f t="shared" ca="1" si="150"/>
        <v>1044.1360199999999</v>
      </c>
      <c r="C363" s="7">
        <f t="shared" si="141"/>
        <v>1000</v>
      </c>
      <c r="D363" s="102">
        <f t="shared" si="142"/>
        <v>44670</v>
      </c>
      <c r="E363" s="100">
        <f ca="1">IF(D363&lt;$B$1,VLOOKUP(D363,[1]DI!$A$4:$B$15000,2,FALSE),0)</f>
        <v>0.11649999999999999</v>
      </c>
      <c r="F363" s="14">
        <f t="shared" ca="1" si="151"/>
        <v>1.0004373900000001</v>
      </c>
      <c r="G363" s="14">
        <f ca="1">(TRUNC(PRODUCT($F$12:$F362),16))</f>
        <v>1.07697738619871</v>
      </c>
      <c r="H363" s="14">
        <f t="shared" ca="1" si="152"/>
        <v>1.0314531502962301</v>
      </c>
      <c r="I363" s="14">
        <f t="shared" ca="1" si="153"/>
        <v>1.0441360200000001</v>
      </c>
      <c r="J363" s="13">
        <f t="shared" si="143"/>
        <v>0</v>
      </c>
      <c r="K363" s="29">
        <f t="shared" si="144"/>
        <v>44501</v>
      </c>
      <c r="L363" s="2">
        <f t="shared" si="145"/>
        <v>119</v>
      </c>
      <c r="M363" s="17">
        <f t="shared" si="146"/>
        <v>119</v>
      </c>
      <c r="N363" s="12">
        <f t="shared" si="135"/>
        <v>1</v>
      </c>
      <c r="O363" s="12">
        <f t="shared" ca="1" si="136"/>
        <v>1.0441360200000001</v>
      </c>
      <c r="P363" s="17">
        <f t="shared" si="147"/>
        <v>0</v>
      </c>
      <c r="Q363" s="14">
        <f t="shared" ca="1" si="137"/>
        <v>44.136020000000002</v>
      </c>
      <c r="R363" s="20">
        <f t="shared" si="138"/>
        <v>0</v>
      </c>
      <c r="S363" s="14">
        <f t="shared" si="139"/>
        <v>0</v>
      </c>
      <c r="T363" s="4" t="str">
        <f t="shared" si="148"/>
        <v>J=</v>
      </c>
      <c r="U363" s="29">
        <f t="shared" si="149"/>
        <v>44742</v>
      </c>
      <c r="V363" s="3"/>
      <c r="W363" s="3"/>
      <c r="X363" s="150">
        <f>[2]Plan1!$A433</f>
        <v>49668</v>
      </c>
      <c r="Y363" s="142" t="str">
        <f>[2]Plan1!$C433</f>
        <v>Natal</v>
      </c>
      <c r="Z363" s="133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24">
        <f t="shared" si="140"/>
        <v>44677</v>
      </c>
      <c r="B364" s="125">
        <f t="shared" ca="1" si="150"/>
        <v>1044.5927099999999</v>
      </c>
      <c r="C364" s="7">
        <f t="shared" si="141"/>
        <v>1000</v>
      </c>
      <c r="D364" s="102">
        <f t="shared" si="142"/>
        <v>44671</v>
      </c>
      <c r="E364" s="100">
        <f ca="1">IF(D364&lt;$B$1,VLOOKUP(D364,[1]DI!$A$4:$B$15000,2,FALSE),0)</f>
        <v>0.11649999999999999</v>
      </c>
      <c r="F364" s="14">
        <f t="shared" ca="1" si="151"/>
        <v>1.0004373900000001</v>
      </c>
      <c r="G364" s="14">
        <f ca="1">(TRUNC(PRODUCT($F$12:$F363),16))</f>
        <v>1.07744844533766</v>
      </c>
      <c r="H364" s="14">
        <f t="shared" ca="1" si="152"/>
        <v>1.0314531502962301</v>
      </c>
      <c r="I364" s="14">
        <f t="shared" ca="1" si="153"/>
        <v>1.0445927100000001</v>
      </c>
      <c r="J364" s="13">
        <f t="shared" si="143"/>
        <v>0</v>
      </c>
      <c r="K364" s="29">
        <f t="shared" si="144"/>
        <v>44501</v>
      </c>
      <c r="L364" s="2">
        <f t="shared" si="145"/>
        <v>120</v>
      </c>
      <c r="M364" s="17">
        <f t="shared" si="146"/>
        <v>120</v>
      </c>
      <c r="N364" s="12">
        <f t="shared" si="135"/>
        <v>1</v>
      </c>
      <c r="O364" s="12">
        <f t="shared" ca="1" si="136"/>
        <v>1.0445927100000001</v>
      </c>
      <c r="P364" s="17">
        <f t="shared" si="147"/>
        <v>0</v>
      </c>
      <c r="Q364" s="14">
        <f t="shared" ca="1" si="137"/>
        <v>44.592709999999997</v>
      </c>
      <c r="R364" s="20">
        <f t="shared" si="138"/>
        <v>0</v>
      </c>
      <c r="S364" s="14">
        <f t="shared" si="139"/>
        <v>0</v>
      </c>
      <c r="T364" s="4" t="str">
        <f t="shared" si="148"/>
        <v>J=</v>
      </c>
      <c r="U364" s="29">
        <f t="shared" si="149"/>
        <v>44742</v>
      </c>
      <c r="V364" s="3"/>
      <c r="W364" s="3"/>
      <c r="X364" s="150">
        <f>[2]Plan1!$A434</f>
        <v>49675</v>
      </c>
      <c r="Y364" s="142" t="str">
        <f>[2]Plan1!$C434</f>
        <v>Confraternização Universal</v>
      </c>
      <c r="Z364" s="133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24">
        <f t="shared" si="140"/>
        <v>44678</v>
      </c>
      <c r="B365" s="125">
        <f t="shared" ca="1" si="150"/>
        <v>1045.04961</v>
      </c>
      <c r="C365" s="7">
        <f t="shared" si="141"/>
        <v>1000</v>
      </c>
      <c r="D365" s="102">
        <f t="shared" si="142"/>
        <v>44673</v>
      </c>
      <c r="E365" s="100">
        <f ca="1">IF(D365&lt;$B$1,VLOOKUP(D365,[1]DI!$A$4:$B$15000,2,FALSE),0)</f>
        <v>0.11649999999999999</v>
      </c>
      <c r="F365" s="14">
        <f t="shared" ca="1" si="151"/>
        <v>1.0004373900000001</v>
      </c>
      <c r="G365" s="14">
        <f ca="1">(TRUNC(PRODUCT($F$12:$F364),16))</f>
        <v>1.0779197105131699</v>
      </c>
      <c r="H365" s="14">
        <f t="shared" ca="1" si="152"/>
        <v>1.0314531502962301</v>
      </c>
      <c r="I365" s="14">
        <f t="shared" ca="1" si="153"/>
        <v>1.04504961</v>
      </c>
      <c r="J365" s="13">
        <f t="shared" si="143"/>
        <v>0</v>
      </c>
      <c r="K365" s="29">
        <f t="shared" si="144"/>
        <v>44501</v>
      </c>
      <c r="L365" s="2">
        <f t="shared" si="145"/>
        <v>121</v>
      </c>
      <c r="M365" s="17">
        <f t="shared" si="146"/>
        <v>121</v>
      </c>
      <c r="N365" s="12">
        <f t="shared" si="135"/>
        <v>1</v>
      </c>
      <c r="O365" s="12">
        <f t="shared" ca="1" si="136"/>
        <v>1.04504961</v>
      </c>
      <c r="P365" s="17">
        <f t="shared" si="147"/>
        <v>0</v>
      </c>
      <c r="Q365" s="14">
        <f t="shared" ca="1" si="137"/>
        <v>45.049610000000001</v>
      </c>
      <c r="R365" s="20">
        <f t="shared" si="138"/>
        <v>0</v>
      </c>
      <c r="S365" s="14">
        <f t="shared" si="139"/>
        <v>0</v>
      </c>
      <c r="T365" s="4" t="str">
        <f t="shared" si="148"/>
        <v>J=</v>
      </c>
      <c r="U365" s="29">
        <f t="shared" si="149"/>
        <v>44742</v>
      </c>
      <c r="V365" s="3"/>
      <c r="W365" s="3"/>
      <c r="X365" s="150">
        <f>[2]Plan1!$A435</f>
        <v>49730</v>
      </c>
      <c r="Y365" s="142" t="str">
        <f>[2]Plan1!$C435</f>
        <v>Carnaval</v>
      </c>
      <c r="Z365" s="133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24">
        <f t="shared" si="140"/>
        <v>44679</v>
      </c>
      <c r="B366" s="125">
        <f t="shared" ca="1" si="150"/>
        <v>1045.5066999999999</v>
      </c>
      <c r="C366" s="7">
        <f t="shared" si="141"/>
        <v>1000</v>
      </c>
      <c r="D366" s="102">
        <f t="shared" si="142"/>
        <v>44676</v>
      </c>
      <c r="E366" s="100">
        <f ca="1">IF(D366&lt;$B$1,VLOOKUP(D366,[1]DI!$A$4:$B$15000,2,FALSE),0)</f>
        <v>0.11649999999999999</v>
      </c>
      <c r="F366" s="14">
        <f t="shared" ca="1" si="151"/>
        <v>1.0004373900000001</v>
      </c>
      <c r="G366" s="14">
        <f ca="1">(TRUNC(PRODUCT($F$12:$F365),16))</f>
        <v>1.07839118181535</v>
      </c>
      <c r="H366" s="14">
        <f t="shared" ca="1" si="152"/>
        <v>1.0314531502962301</v>
      </c>
      <c r="I366" s="14">
        <f t="shared" ca="1" si="153"/>
        <v>1.0455067</v>
      </c>
      <c r="J366" s="13">
        <f t="shared" si="143"/>
        <v>0</v>
      </c>
      <c r="K366" s="29">
        <f t="shared" si="144"/>
        <v>44501</v>
      </c>
      <c r="L366" s="2">
        <f t="shared" si="145"/>
        <v>122</v>
      </c>
      <c r="M366" s="17">
        <f t="shared" si="146"/>
        <v>122</v>
      </c>
      <c r="N366" s="12">
        <f t="shared" si="135"/>
        <v>1</v>
      </c>
      <c r="O366" s="12">
        <f t="shared" ca="1" si="136"/>
        <v>1.0455067</v>
      </c>
      <c r="P366" s="17">
        <f t="shared" si="147"/>
        <v>0</v>
      </c>
      <c r="Q366" s="14">
        <f t="shared" ca="1" si="137"/>
        <v>45.506700000000002</v>
      </c>
      <c r="R366" s="20">
        <f t="shared" si="138"/>
        <v>0</v>
      </c>
      <c r="S366" s="14">
        <f t="shared" si="139"/>
        <v>0</v>
      </c>
      <c r="T366" s="4" t="str">
        <f t="shared" si="148"/>
        <v>J=</v>
      </c>
      <c r="U366" s="29">
        <f t="shared" si="149"/>
        <v>44742</v>
      </c>
      <c r="V366" s="3"/>
      <c r="W366" s="3"/>
      <c r="X366" s="150">
        <f>[2]Plan1!$A436</f>
        <v>49731</v>
      </c>
      <c r="Y366" s="142" t="str">
        <f>[2]Plan1!$C436</f>
        <v>Carnaval</v>
      </c>
      <c r="Z366" s="133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24">
        <f t="shared" si="140"/>
        <v>44680</v>
      </c>
      <c r="B367" s="125">
        <f t="shared" ca="1" si="150"/>
        <v>1045.96399999</v>
      </c>
      <c r="C367" s="7">
        <f t="shared" si="141"/>
        <v>1000</v>
      </c>
      <c r="D367" s="102">
        <f t="shared" si="142"/>
        <v>44677</v>
      </c>
      <c r="E367" s="100">
        <f ca="1">IF(D367&lt;$B$1,VLOOKUP(D367,[1]DI!$A$4:$B$15000,2,FALSE),0)</f>
        <v>0.11649999999999999</v>
      </c>
      <c r="F367" s="14">
        <f t="shared" ca="1" si="151"/>
        <v>1.0004373900000001</v>
      </c>
      <c r="G367" s="14">
        <f ca="1">(TRUNC(PRODUCT($F$12:$F366),16))</f>
        <v>1.0788628593343701</v>
      </c>
      <c r="H367" s="14">
        <f t="shared" ca="1" si="152"/>
        <v>1.0314531502962301</v>
      </c>
      <c r="I367" s="14">
        <f t="shared" ca="1" si="153"/>
        <v>1.0459639999999999</v>
      </c>
      <c r="J367" s="13">
        <f t="shared" si="143"/>
        <v>0</v>
      </c>
      <c r="K367" s="29">
        <f t="shared" si="144"/>
        <v>44501</v>
      </c>
      <c r="L367" s="2">
        <f t="shared" si="145"/>
        <v>123</v>
      </c>
      <c r="M367" s="17">
        <f t="shared" si="146"/>
        <v>123</v>
      </c>
      <c r="N367" s="12">
        <f t="shared" si="135"/>
        <v>1</v>
      </c>
      <c r="O367" s="12">
        <f t="shared" ca="1" si="136"/>
        <v>1.0459639999999999</v>
      </c>
      <c r="P367" s="17">
        <f t="shared" si="147"/>
        <v>0</v>
      </c>
      <c r="Q367" s="14">
        <f t="shared" ca="1" si="137"/>
        <v>45.963999989999998</v>
      </c>
      <c r="R367" s="20">
        <f t="shared" si="138"/>
        <v>0</v>
      </c>
      <c r="S367" s="14">
        <f t="shared" si="139"/>
        <v>0</v>
      </c>
      <c r="T367" s="4" t="str">
        <f t="shared" si="148"/>
        <v>J=</v>
      </c>
      <c r="U367" s="29">
        <f t="shared" si="149"/>
        <v>44742</v>
      </c>
      <c r="V367" s="3"/>
      <c r="W367" s="3"/>
      <c r="X367" s="150">
        <f>[2]Plan1!$A437</f>
        <v>49776</v>
      </c>
      <c r="Y367" s="142" t="str">
        <f>[2]Plan1!$C437</f>
        <v>Paixão de Cristo</v>
      </c>
      <c r="Z367" s="133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24">
        <f t="shared" si="140"/>
        <v>44683</v>
      </c>
      <c r="B368" s="125">
        <f t="shared" ca="1" si="150"/>
        <v>1046.4214899999999</v>
      </c>
      <c r="C368" s="7">
        <f t="shared" si="141"/>
        <v>1000</v>
      </c>
      <c r="D368" s="102">
        <f t="shared" si="142"/>
        <v>44678</v>
      </c>
      <c r="E368" s="100">
        <f ca="1">IF(D368&lt;$B$1,VLOOKUP(D368,[1]DI!$A$4:$B$15000,2,FALSE),0)</f>
        <v>0.11649999999999999</v>
      </c>
      <c r="F368" s="14">
        <f t="shared" ca="1" si="151"/>
        <v>1.0004373900000001</v>
      </c>
      <c r="G368" s="14">
        <f ca="1">(TRUNC(PRODUCT($F$12:$F367),16))</f>
        <v>1.0793347431604099</v>
      </c>
      <c r="H368" s="14">
        <f t="shared" ca="1" si="152"/>
        <v>1.0314531502962301</v>
      </c>
      <c r="I368" s="14">
        <f t="shared" ca="1" si="153"/>
        <v>1.04642149</v>
      </c>
      <c r="J368" s="13">
        <f t="shared" si="143"/>
        <v>0</v>
      </c>
      <c r="K368" s="29">
        <f t="shared" si="144"/>
        <v>44501</v>
      </c>
      <c r="L368" s="2">
        <f t="shared" si="145"/>
        <v>124</v>
      </c>
      <c r="M368" s="17">
        <f t="shared" si="146"/>
        <v>124</v>
      </c>
      <c r="N368" s="12">
        <f t="shared" si="135"/>
        <v>1</v>
      </c>
      <c r="O368" s="12">
        <f t="shared" ca="1" si="136"/>
        <v>1.04642149</v>
      </c>
      <c r="P368" s="17">
        <f t="shared" si="147"/>
        <v>0</v>
      </c>
      <c r="Q368" s="14">
        <f t="shared" ca="1" si="137"/>
        <v>46.421489999999999</v>
      </c>
      <c r="R368" s="20">
        <f t="shared" si="138"/>
        <v>0</v>
      </c>
      <c r="S368" s="14">
        <f t="shared" si="139"/>
        <v>0</v>
      </c>
      <c r="T368" s="4" t="str">
        <f t="shared" si="148"/>
        <v>J=</v>
      </c>
      <c r="U368" s="29">
        <f t="shared" si="149"/>
        <v>44742</v>
      </c>
      <c r="V368" s="3"/>
      <c r="W368" s="3"/>
      <c r="X368" s="150">
        <f>[2]Plan1!$A438</f>
        <v>49786</v>
      </c>
      <c r="Y368" s="142" t="str">
        <f>[2]Plan1!$C438</f>
        <v>Tiradentes</v>
      </c>
      <c r="Z368" s="133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24">
        <f t="shared" si="140"/>
        <v>44684</v>
      </c>
      <c r="B369" s="125">
        <f t="shared" ca="1" si="150"/>
        <v>1046.8791900000001</v>
      </c>
      <c r="C369" s="7">
        <f t="shared" si="141"/>
        <v>1000</v>
      </c>
      <c r="D369" s="102">
        <f t="shared" si="142"/>
        <v>44679</v>
      </c>
      <c r="E369" s="100">
        <f ca="1">IF(D369&lt;$B$1,VLOOKUP(D369,[1]DI!$A$4:$B$15000,2,FALSE),0)</f>
        <v>0.11649999999999999</v>
      </c>
      <c r="F369" s="14">
        <f t="shared" ca="1" si="151"/>
        <v>1.0004373900000001</v>
      </c>
      <c r="G369" s="14">
        <f ca="1">(TRUNC(PRODUCT($F$12:$F368),16))</f>
        <v>1.0798068333837201</v>
      </c>
      <c r="H369" s="14">
        <f t="shared" ca="1" si="152"/>
        <v>1.0314531502962301</v>
      </c>
      <c r="I369" s="14">
        <f t="shared" ca="1" si="153"/>
        <v>1.0468791900000001</v>
      </c>
      <c r="J369" s="13">
        <f t="shared" si="143"/>
        <v>0</v>
      </c>
      <c r="K369" s="29">
        <f t="shared" si="144"/>
        <v>44501</v>
      </c>
      <c r="L369" s="2">
        <f t="shared" si="145"/>
        <v>125</v>
      </c>
      <c r="M369" s="17">
        <f t="shared" si="146"/>
        <v>125</v>
      </c>
      <c r="N369" s="12">
        <f t="shared" si="135"/>
        <v>1</v>
      </c>
      <c r="O369" s="12">
        <f t="shared" ca="1" si="136"/>
        <v>1.0468791900000001</v>
      </c>
      <c r="P369" s="17">
        <f t="shared" si="147"/>
        <v>0</v>
      </c>
      <c r="Q369" s="14">
        <f t="shared" ca="1" si="137"/>
        <v>46.879190000000001</v>
      </c>
      <c r="R369" s="20">
        <f t="shared" si="138"/>
        <v>0</v>
      </c>
      <c r="S369" s="14">
        <f t="shared" si="139"/>
        <v>0</v>
      </c>
      <c r="T369" s="4" t="str">
        <f t="shared" si="148"/>
        <v>J=</v>
      </c>
      <c r="U369" s="29">
        <f t="shared" si="149"/>
        <v>44742</v>
      </c>
      <c r="V369" s="3"/>
      <c r="W369" s="3"/>
      <c r="X369" s="150">
        <f>[2]Plan1!$A439</f>
        <v>49796</v>
      </c>
      <c r="Y369" s="142" t="str">
        <f>[2]Plan1!$C439</f>
        <v>Dia do Trabalho</v>
      </c>
      <c r="Z369" s="133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24">
        <f t="shared" si="140"/>
        <v>44685</v>
      </c>
      <c r="B370" s="125">
        <f t="shared" ca="1" si="150"/>
        <v>1047.3370799899999</v>
      </c>
      <c r="C370" s="7">
        <f t="shared" si="141"/>
        <v>1000</v>
      </c>
      <c r="D370" s="102">
        <f t="shared" si="142"/>
        <v>44680</v>
      </c>
      <c r="E370" s="100">
        <f ca="1">IF(D370&lt;$B$1,VLOOKUP(D370,[1]DI!$A$4:$B$15000,2,FALSE),0)</f>
        <v>0.11649999999999999</v>
      </c>
      <c r="F370" s="14">
        <f t="shared" ca="1" si="151"/>
        <v>1.0004373900000001</v>
      </c>
      <c r="G370" s="14">
        <f ca="1">(TRUNC(PRODUCT($F$12:$F369),16))</f>
        <v>1.08027913009458</v>
      </c>
      <c r="H370" s="14">
        <f t="shared" ca="1" si="152"/>
        <v>1.0314531502962301</v>
      </c>
      <c r="I370" s="14">
        <f t="shared" ca="1" si="153"/>
        <v>1.0473370799999999</v>
      </c>
      <c r="J370" s="13">
        <f t="shared" si="143"/>
        <v>0</v>
      </c>
      <c r="K370" s="29">
        <f t="shared" si="144"/>
        <v>44501</v>
      </c>
      <c r="L370" s="2">
        <f t="shared" si="145"/>
        <v>126</v>
      </c>
      <c r="M370" s="17">
        <f t="shared" si="146"/>
        <v>126</v>
      </c>
      <c r="N370" s="12">
        <f t="shared" si="135"/>
        <v>1</v>
      </c>
      <c r="O370" s="12">
        <f t="shared" ca="1" si="136"/>
        <v>1.0473370799999999</v>
      </c>
      <c r="P370" s="17">
        <f t="shared" si="147"/>
        <v>0</v>
      </c>
      <c r="Q370" s="14">
        <f t="shared" ca="1" si="137"/>
        <v>47.337079989999999</v>
      </c>
      <c r="R370" s="20">
        <f t="shared" si="138"/>
        <v>0</v>
      </c>
      <c r="S370" s="14">
        <f t="shared" si="139"/>
        <v>0</v>
      </c>
      <c r="T370" s="4" t="str">
        <f t="shared" si="148"/>
        <v>J=</v>
      </c>
      <c r="U370" s="29">
        <f t="shared" si="149"/>
        <v>44742</v>
      </c>
      <c r="V370" s="3"/>
      <c r="W370" s="3"/>
      <c r="X370" s="150">
        <f>[2]Plan1!$A440</f>
        <v>49838</v>
      </c>
      <c r="Y370" s="142" t="str">
        <f>[2]Plan1!$C440</f>
        <v>Corpus Christi</v>
      </c>
      <c r="Z370" s="133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24">
        <f t="shared" si="140"/>
        <v>44686</v>
      </c>
      <c r="B371" s="125">
        <f t="shared" ca="1" si="150"/>
        <v>1047.7951700000001</v>
      </c>
      <c r="C371" s="7">
        <f t="shared" si="141"/>
        <v>1000</v>
      </c>
      <c r="D371" s="102">
        <f t="shared" si="142"/>
        <v>44683</v>
      </c>
      <c r="E371" s="100">
        <f ca="1">IF(D371&lt;$B$1,VLOOKUP(D371,[1]DI!$A$4:$B$15000,2,FALSE),0)</f>
        <v>0.11649999999999999</v>
      </c>
      <c r="F371" s="14">
        <f t="shared" ca="1" si="151"/>
        <v>1.0004373900000001</v>
      </c>
      <c r="G371" s="14">
        <f ca="1">(TRUNC(PRODUCT($F$12:$F370),16))</f>
        <v>1.0807516333832901</v>
      </c>
      <c r="H371" s="14">
        <f t="shared" ca="1" si="152"/>
        <v>1.0314531502962301</v>
      </c>
      <c r="I371" s="14">
        <f t="shared" ca="1" si="153"/>
        <v>1.0477951700000001</v>
      </c>
      <c r="J371" s="13">
        <f t="shared" si="143"/>
        <v>0</v>
      </c>
      <c r="K371" s="29">
        <f t="shared" si="144"/>
        <v>44501</v>
      </c>
      <c r="L371" s="2">
        <f t="shared" si="145"/>
        <v>127</v>
      </c>
      <c r="M371" s="17">
        <f t="shared" si="146"/>
        <v>127</v>
      </c>
      <c r="N371" s="12">
        <f t="shared" si="135"/>
        <v>1</v>
      </c>
      <c r="O371" s="12">
        <f t="shared" ca="1" si="136"/>
        <v>1.0477951700000001</v>
      </c>
      <c r="P371" s="17">
        <f t="shared" si="147"/>
        <v>0</v>
      </c>
      <c r="Q371" s="14">
        <f t="shared" ca="1" si="137"/>
        <v>47.795169999999999</v>
      </c>
      <c r="R371" s="20">
        <f t="shared" si="138"/>
        <v>0</v>
      </c>
      <c r="S371" s="14">
        <f t="shared" si="139"/>
        <v>0</v>
      </c>
      <c r="T371" s="4" t="str">
        <f t="shared" si="148"/>
        <v>J=</v>
      </c>
      <c r="U371" s="29">
        <f t="shared" si="149"/>
        <v>44742</v>
      </c>
      <c r="V371" s="3"/>
      <c r="W371" s="3"/>
      <c r="X371" s="150">
        <f>[2]Plan1!$A441</f>
        <v>49925</v>
      </c>
      <c r="Y371" s="142" t="str">
        <f>[2]Plan1!$C441</f>
        <v>Independência do Brasil</v>
      </c>
      <c r="Z371" s="133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24">
        <f t="shared" si="140"/>
        <v>44687</v>
      </c>
      <c r="B372" s="125">
        <f t="shared" ca="1" si="150"/>
        <v>1048.25346999</v>
      </c>
      <c r="C372" s="7">
        <f t="shared" si="141"/>
        <v>1000</v>
      </c>
      <c r="D372" s="102">
        <f t="shared" si="142"/>
        <v>44684</v>
      </c>
      <c r="E372" s="100">
        <f ca="1">IF(D372&lt;$B$1,VLOOKUP(D372,[1]DI!$A$4:$B$15000,2,FALSE),0)</f>
        <v>0.11649999999999999</v>
      </c>
      <c r="F372" s="14">
        <f t="shared" ca="1" si="151"/>
        <v>1.0004373900000001</v>
      </c>
      <c r="G372" s="14">
        <f ca="1">(TRUNC(PRODUCT($F$12:$F371),16))</f>
        <v>1.08122434334021</v>
      </c>
      <c r="H372" s="14">
        <f t="shared" ca="1" si="152"/>
        <v>1.0314531502962301</v>
      </c>
      <c r="I372" s="14">
        <f t="shared" ca="1" si="153"/>
        <v>1.0482534699999999</v>
      </c>
      <c r="J372" s="13">
        <f t="shared" si="143"/>
        <v>0</v>
      </c>
      <c r="K372" s="29">
        <f t="shared" si="144"/>
        <v>44501</v>
      </c>
      <c r="L372" s="2">
        <f t="shared" si="145"/>
        <v>128</v>
      </c>
      <c r="M372" s="17">
        <f t="shared" si="146"/>
        <v>128</v>
      </c>
      <c r="N372" s="12">
        <f t="shared" si="135"/>
        <v>1</v>
      </c>
      <c r="O372" s="12">
        <f t="shared" ca="1" si="136"/>
        <v>1.0482534699999999</v>
      </c>
      <c r="P372" s="17">
        <f t="shared" si="147"/>
        <v>0</v>
      </c>
      <c r="Q372" s="14">
        <f t="shared" ca="1" si="137"/>
        <v>48.253469989999999</v>
      </c>
      <c r="R372" s="20">
        <f t="shared" si="138"/>
        <v>0</v>
      </c>
      <c r="S372" s="14">
        <f t="shared" si="139"/>
        <v>0</v>
      </c>
      <c r="T372" s="4" t="str">
        <f t="shared" si="148"/>
        <v>J=</v>
      </c>
      <c r="U372" s="29">
        <f t="shared" si="149"/>
        <v>44742</v>
      </c>
      <c r="V372" s="3"/>
      <c r="W372" s="3"/>
      <c r="X372" s="150">
        <f>[2]Plan1!$A442</f>
        <v>49960</v>
      </c>
      <c r="Y372" s="142" t="str">
        <f>[2]Plan1!$C442</f>
        <v>Nossa Sr.a Aparecida - Padroeira do Brasil</v>
      </c>
      <c r="Z372" s="133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24">
        <f t="shared" si="140"/>
        <v>44690</v>
      </c>
      <c r="B373" s="125">
        <f t="shared" ca="1" si="150"/>
        <v>1048.7119700000001</v>
      </c>
      <c r="C373" s="7">
        <f t="shared" si="141"/>
        <v>1000</v>
      </c>
      <c r="D373" s="102">
        <f t="shared" si="142"/>
        <v>44685</v>
      </c>
      <c r="E373" s="100">
        <f ca="1">IF(D373&lt;$B$1,VLOOKUP(D373,[1]DI!$A$4:$B$15000,2,FALSE),0)</f>
        <v>0.11649999999999999</v>
      </c>
      <c r="F373" s="14">
        <f t="shared" ca="1" si="151"/>
        <v>1.0004373900000001</v>
      </c>
      <c r="G373" s="14">
        <f ca="1">(TRUNC(PRODUCT($F$12:$F372),16))</f>
        <v>1.08169726005575</v>
      </c>
      <c r="H373" s="14">
        <f t="shared" ca="1" si="152"/>
        <v>1.0314531502962301</v>
      </c>
      <c r="I373" s="14">
        <f t="shared" ca="1" si="153"/>
        <v>1.04871197</v>
      </c>
      <c r="J373" s="13">
        <f t="shared" si="143"/>
        <v>0</v>
      </c>
      <c r="K373" s="29">
        <f t="shared" si="144"/>
        <v>44501</v>
      </c>
      <c r="L373" s="2">
        <f t="shared" si="145"/>
        <v>129</v>
      </c>
      <c r="M373" s="17">
        <f t="shared" si="146"/>
        <v>129</v>
      </c>
      <c r="N373" s="12">
        <f t="shared" si="135"/>
        <v>1</v>
      </c>
      <c r="O373" s="12">
        <f t="shared" ca="1" si="136"/>
        <v>1.04871197</v>
      </c>
      <c r="P373" s="17">
        <f t="shared" si="147"/>
        <v>0</v>
      </c>
      <c r="Q373" s="14">
        <f t="shared" ca="1" si="137"/>
        <v>48.711970000000001</v>
      </c>
      <c r="R373" s="20">
        <f t="shared" si="138"/>
        <v>0</v>
      </c>
      <c r="S373" s="14">
        <f t="shared" si="139"/>
        <v>0</v>
      </c>
      <c r="T373" s="4" t="str">
        <f t="shared" si="148"/>
        <v>J=</v>
      </c>
      <c r="U373" s="29">
        <f t="shared" si="149"/>
        <v>44742</v>
      </c>
      <c r="V373" s="3"/>
      <c r="W373" s="3"/>
      <c r="X373" s="150">
        <f>[2]Plan1!$A443</f>
        <v>49981</v>
      </c>
      <c r="Y373" s="142" t="str">
        <f>[2]Plan1!$C443</f>
        <v>Finados</v>
      </c>
      <c r="Z373" s="133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24">
        <f t="shared" si="140"/>
        <v>44691</v>
      </c>
      <c r="B374" s="125">
        <f t="shared" ca="1" si="150"/>
        <v>1049.1706599900001</v>
      </c>
      <c r="C374" s="7">
        <f t="shared" si="141"/>
        <v>1000</v>
      </c>
      <c r="D374" s="102">
        <f t="shared" si="142"/>
        <v>44686</v>
      </c>
      <c r="E374" s="100">
        <f ca="1">IF(D374&lt;$B$1,VLOOKUP(D374,[1]DI!$A$4:$B$15000,2,FALSE),0)</f>
        <v>0.1265</v>
      </c>
      <c r="F374" s="14">
        <f t="shared" ca="1" si="151"/>
        <v>1.0004727899999999</v>
      </c>
      <c r="G374" s="14">
        <f ca="1">(TRUNC(PRODUCT($F$12:$F373),16))</f>
        <v>1.08217038362032</v>
      </c>
      <c r="H374" s="14">
        <f t="shared" ca="1" si="152"/>
        <v>1.0314531502962301</v>
      </c>
      <c r="I374" s="14">
        <f t="shared" ca="1" si="153"/>
        <v>1.0491706599999999</v>
      </c>
      <c r="J374" s="13">
        <f t="shared" si="143"/>
        <v>0</v>
      </c>
      <c r="K374" s="29">
        <f t="shared" si="144"/>
        <v>44501</v>
      </c>
      <c r="L374" s="2">
        <f t="shared" si="145"/>
        <v>130</v>
      </c>
      <c r="M374" s="17">
        <f t="shared" si="146"/>
        <v>130</v>
      </c>
      <c r="N374" s="12">
        <f t="shared" si="135"/>
        <v>1</v>
      </c>
      <c r="O374" s="12">
        <f t="shared" ca="1" si="136"/>
        <v>1.0491706599999999</v>
      </c>
      <c r="P374" s="17">
        <f t="shared" si="147"/>
        <v>0</v>
      </c>
      <c r="Q374" s="14">
        <f t="shared" ca="1" si="137"/>
        <v>49.170659989999997</v>
      </c>
      <c r="R374" s="20">
        <f t="shared" si="138"/>
        <v>0</v>
      </c>
      <c r="S374" s="14">
        <f t="shared" si="139"/>
        <v>0</v>
      </c>
      <c r="T374" s="4" t="str">
        <f t="shared" si="148"/>
        <v>J=</v>
      </c>
      <c r="U374" s="29">
        <f t="shared" si="149"/>
        <v>44742</v>
      </c>
      <c r="V374" s="3"/>
      <c r="W374" s="3"/>
      <c r="X374" s="150">
        <f>[2]Plan1!$A444</f>
        <v>49994</v>
      </c>
      <c r="Y374" s="142" t="str">
        <f>[2]Plan1!$C444</f>
        <v>Proclamação da República</v>
      </c>
      <c r="Z374" s="133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24">
        <f t="shared" si="140"/>
        <v>44692</v>
      </c>
      <c r="B375" s="125">
        <f t="shared" ca="1" si="150"/>
        <v>1049.6666999900001</v>
      </c>
      <c r="C375" s="7">
        <f t="shared" si="141"/>
        <v>1000</v>
      </c>
      <c r="D375" s="102">
        <f t="shared" si="142"/>
        <v>44687</v>
      </c>
      <c r="E375" s="100">
        <f ca="1">IF(D375&lt;$B$1,VLOOKUP(D375,[1]DI!$A$4:$B$15000,2,FALSE),0)</f>
        <v>0.1265</v>
      </c>
      <c r="F375" s="14">
        <f t="shared" ca="1" si="151"/>
        <v>1.0004727899999999</v>
      </c>
      <c r="G375" s="14">
        <f ca="1">(TRUNC(PRODUCT($F$12:$F374),16))</f>
        <v>1.0826820229559999</v>
      </c>
      <c r="H375" s="14">
        <f t="shared" ca="1" si="152"/>
        <v>1.0314531502962301</v>
      </c>
      <c r="I375" s="14">
        <f t="shared" ca="1" si="153"/>
        <v>1.0496667</v>
      </c>
      <c r="J375" s="13">
        <f t="shared" si="143"/>
        <v>0</v>
      </c>
      <c r="K375" s="29">
        <f t="shared" si="144"/>
        <v>44501</v>
      </c>
      <c r="L375" s="2">
        <f t="shared" si="145"/>
        <v>131</v>
      </c>
      <c r="M375" s="17">
        <f t="shared" si="146"/>
        <v>131</v>
      </c>
      <c r="N375" s="12">
        <f t="shared" si="135"/>
        <v>1</v>
      </c>
      <c r="O375" s="12">
        <f t="shared" ca="1" si="136"/>
        <v>1.0496667</v>
      </c>
      <c r="P375" s="17">
        <f t="shared" si="147"/>
        <v>0</v>
      </c>
      <c r="Q375" s="14">
        <f t="shared" ca="1" si="137"/>
        <v>49.666699989999998</v>
      </c>
      <c r="R375" s="20">
        <f t="shared" si="138"/>
        <v>0</v>
      </c>
      <c r="S375" s="14">
        <f t="shared" si="139"/>
        <v>0</v>
      </c>
      <c r="T375" s="4" t="str">
        <f t="shared" si="148"/>
        <v>J=</v>
      </c>
      <c r="U375" s="29">
        <f t="shared" si="149"/>
        <v>44742</v>
      </c>
      <c r="V375" s="3"/>
      <c r="W375" s="3"/>
      <c r="X375" s="150">
        <f>[2]Plan1!$A445</f>
        <v>49999</v>
      </c>
      <c r="Y375" s="142" t="str">
        <f>[2]Plan1!$C445</f>
        <v>Dia Nacional de Zumbi e da Consciência Negra</v>
      </c>
      <c r="Z375" s="133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24">
        <f t="shared" si="140"/>
        <v>44693</v>
      </c>
      <c r="B376" s="125">
        <f t="shared" ca="1" si="150"/>
        <v>1050.16296999</v>
      </c>
      <c r="C376" s="7">
        <f t="shared" si="141"/>
        <v>1000</v>
      </c>
      <c r="D376" s="102">
        <f t="shared" si="142"/>
        <v>44690</v>
      </c>
      <c r="E376" s="100">
        <f ca="1">IF(D376&lt;$B$1,VLOOKUP(D376,[1]DI!$A$4:$B$15000,2,FALSE),0)</f>
        <v>0.1265</v>
      </c>
      <c r="F376" s="14">
        <f t="shared" ca="1" si="151"/>
        <v>1.0004727899999999</v>
      </c>
      <c r="G376" s="14">
        <f ca="1">(TRUNC(PRODUCT($F$12:$F375),16))</f>
        <v>1.0831939041896299</v>
      </c>
      <c r="H376" s="14">
        <f t="shared" ca="1" si="152"/>
        <v>1.0314531502962301</v>
      </c>
      <c r="I376" s="14">
        <f t="shared" ca="1" si="153"/>
        <v>1.0501629699999999</v>
      </c>
      <c r="J376" s="13">
        <f t="shared" si="143"/>
        <v>0</v>
      </c>
      <c r="K376" s="29">
        <f t="shared" si="144"/>
        <v>44501</v>
      </c>
      <c r="L376" s="2">
        <f t="shared" si="145"/>
        <v>132</v>
      </c>
      <c r="M376" s="17">
        <f t="shared" si="146"/>
        <v>132</v>
      </c>
      <c r="N376" s="12">
        <f t="shared" si="135"/>
        <v>1</v>
      </c>
      <c r="O376" s="12">
        <f t="shared" ca="1" si="136"/>
        <v>1.0501629699999999</v>
      </c>
      <c r="P376" s="17">
        <f t="shared" si="147"/>
        <v>0</v>
      </c>
      <c r="Q376" s="14">
        <f t="shared" ca="1" si="137"/>
        <v>50.162969990000001</v>
      </c>
      <c r="R376" s="20">
        <f t="shared" si="138"/>
        <v>0</v>
      </c>
      <c r="S376" s="14">
        <f t="shared" si="139"/>
        <v>0</v>
      </c>
      <c r="T376" s="4" t="str">
        <f t="shared" si="148"/>
        <v>J=</v>
      </c>
      <c r="U376" s="29">
        <f t="shared" si="149"/>
        <v>44742</v>
      </c>
      <c r="V376" s="3"/>
      <c r="W376" s="3"/>
      <c r="X376" s="150">
        <f>[2]Plan1!$A446</f>
        <v>50034</v>
      </c>
      <c r="Y376" s="142" t="str">
        <f>[2]Plan1!$C446</f>
        <v>Natal</v>
      </c>
      <c r="Z376" s="133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24">
        <f t="shared" si="140"/>
        <v>44694</v>
      </c>
      <c r="B377" s="125">
        <f t="shared" ca="1" si="150"/>
        <v>1050.65948</v>
      </c>
      <c r="C377" s="7">
        <f t="shared" si="141"/>
        <v>1000</v>
      </c>
      <c r="D377" s="102">
        <f t="shared" si="142"/>
        <v>44691</v>
      </c>
      <c r="E377" s="100">
        <f ca="1">IF(D377&lt;$B$1,VLOOKUP(D377,[1]DI!$A$4:$B$15000,2,FALSE),0)</f>
        <v>0.1265</v>
      </c>
      <c r="F377" s="14">
        <f t="shared" ca="1" si="151"/>
        <v>1.0004727899999999</v>
      </c>
      <c r="G377" s="14">
        <f ca="1">(TRUNC(PRODUCT($F$12:$F376),16))</f>
        <v>1.0837060274355901</v>
      </c>
      <c r="H377" s="14">
        <f t="shared" ca="1" si="152"/>
        <v>1.0314531502962301</v>
      </c>
      <c r="I377" s="14">
        <f t="shared" ca="1" si="153"/>
        <v>1.05065948</v>
      </c>
      <c r="J377" s="13">
        <f t="shared" si="143"/>
        <v>0</v>
      </c>
      <c r="K377" s="29">
        <f t="shared" si="144"/>
        <v>44501</v>
      </c>
      <c r="L377" s="2">
        <f t="shared" si="145"/>
        <v>133</v>
      </c>
      <c r="M377" s="17">
        <f t="shared" si="146"/>
        <v>133</v>
      </c>
      <c r="N377" s="12">
        <f t="shared" si="135"/>
        <v>1</v>
      </c>
      <c r="O377" s="12">
        <f t="shared" ca="1" si="136"/>
        <v>1.05065948</v>
      </c>
      <c r="P377" s="17">
        <f t="shared" si="147"/>
        <v>0</v>
      </c>
      <c r="Q377" s="14">
        <f t="shared" ca="1" si="137"/>
        <v>50.659480000000002</v>
      </c>
      <c r="R377" s="20">
        <f t="shared" si="138"/>
        <v>0</v>
      </c>
      <c r="S377" s="14">
        <f t="shared" si="139"/>
        <v>0</v>
      </c>
      <c r="T377" s="4" t="str">
        <f t="shared" si="148"/>
        <v>J=</v>
      </c>
      <c r="U377" s="29">
        <f t="shared" si="149"/>
        <v>44742</v>
      </c>
      <c r="V377" s="21"/>
      <c r="W377" s="21"/>
      <c r="X377" s="150">
        <f>[2]Plan1!$A447</f>
        <v>50041</v>
      </c>
      <c r="Y377" s="142" t="str">
        <f>[2]Plan1!$C447</f>
        <v>Confraternização Universal</v>
      </c>
      <c r="Z377" s="133"/>
      <c r="AA377" s="1"/>
      <c r="AB377" s="3"/>
      <c r="AC377" s="3"/>
      <c r="AD377" s="3"/>
      <c r="AE377" s="3"/>
      <c r="AF377" s="21"/>
      <c r="AG377" s="22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</row>
    <row r="378" spans="1:153" x14ac:dyDescent="0.15">
      <c r="A378" s="124">
        <f t="shared" si="140"/>
        <v>44697</v>
      </c>
      <c r="B378" s="125">
        <f t="shared" ca="1" si="150"/>
        <v>1051.1562200000001</v>
      </c>
      <c r="C378" s="7">
        <f t="shared" si="141"/>
        <v>1000</v>
      </c>
      <c r="D378" s="102">
        <f t="shared" si="142"/>
        <v>44692</v>
      </c>
      <c r="E378" s="100">
        <f ca="1">IF(D378&lt;$B$1,VLOOKUP(D378,[1]DI!$A$4:$B$15000,2,FALSE),0)</f>
        <v>0.1265</v>
      </c>
      <c r="F378" s="14">
        <f t="shared" ca="1" si="151"/>
        <v>1.0004727899999999</v>
      </c>
      <c r="G378" s="14">
        <f ca="1">(TRUNC(PRODUCT($F$12:$F377),16))</f>
        <v>1.0842183928083</v>
      </c>
      <c r="H378" s="14">
        <f t="shared" ca="1" si="152"/>
        <v>1.0314531502962301</v>
      </c>
      <c r="I378" s="14">
        <f t="shared" ca="1" si="153"/>
        <v>1.05115622</v>
      </c>
      <c r="J378" s="13">
        <f t="shared" si="143"/>
        <v>0</v>
      </c>
      <c r="K378" s="29">
        <f t="shared" si="144"/>
        <v>44501</v>
      </c>
      <c r="L378" s="2">
        <f t="shared" si="145"/>
        <v>134</v>
      </c>
      <c r="M378" s="17">
        <f t="shared" si="146"/>
        <v>134</v>
      </c>
      <c r="N378" s="12">
        <f t="shared" si="135"/>
        <v>1</v>
      </c>
      <c r="O378" s="12">
        <f t="shared" ca="1" si="136"/>
        <v>1.05115622</v>
      </c>
      <c r="P378" s="17">
        <f t="shared" si="147"/>
        <v>0</v>
      </c>
      <c r="Q378" s="14">
        <f t="shared" ca="1" si="137"/>
        <v>51.156219999999998</v>
      </c>
      <c r="R378" s="20">
        <f t="shared" si="138"/>
        <v>0</v>
      </c>
      <c r="S378" s="14">
        <f t="shared" si="139"/>
        <v>0</v>
      </c>
      <c r="T378" s="4" t="str">
        <f t="shared" si="148"/>
        <v>J=</v>
      </c>
      <c r="U378" s="29">
        <f t="shared" si="149"/>
        <v>44742</v>
      </c>
      <c r="V378" s="21"/>
      <c r="W378" s="21"/>
      <c r="X378" s="150">
        <f>[2]Plan1!$A448</f>
        <v>50087</v>
      </c>
      <c r="Y378" s="142" t="str">
        <f>[2]Plan1!$C448</f>
        <v>Carnaval</v>
      </c>
      <c r="Z378" s="133"/>
      <c r="AA378" s="1"/>
      <c r="AB378" s="3"/>
      <c r="AC378" s="3"/>
      <c r="AD378" s="3"/>
      <c r="AE378" s="3"/>
      <c r="AF378" s="21"/>
      <c r="AG378" s="22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</row>
    <row r="379" spans="1:153" x14ac:dyDescent="0.15">
      <c r="A379" s="124">
        <f t="shared" si="140"/>
        <v>44698</v>
      </c>
      <c r="B379" s="125">
        <f t="shared" ca="1" si="150"/>
        <v>1051.6531899900001</v>
      </c>
      <c r="C379" s="7">
        <f t="shared" si="141"/>
        <v>1000</v>
      </c>
      <c r="D379" s="102">
        <f t="shared" si="142"/>
        <v>44693</v>
      </c>
      <c r="E379" s="100">
        <f ca="1">IF(D379&lt;$B$1,VLOOKUP(D379,[1]DI!$A$4:$B$15000,2,FALSE),0)</f>
        <v>0.1265</v>
      </c>
      <c r="F379" s="14">
        <f t="shared" ca="1" si="151"/>
        <v>1.0004727899999999</v>
      </c>
      <c r="G379" s="14">
        <f ca="1">(TRUNC(PRODUCT($F$12:$F378),16))</f>
        <v>1.0847310004222399</v>
      </c>
      <c r="H379" s="14">
        <f t="shared" ca="1" si="152"/>
        <v>1.0314531502962301</v>
      </c>
      <c r="I379" s="14">
        <f t="shared" ca="1" si="153"/>
        <v>1.0516531899999999</v>
      </c>
      <c r="J379" s="13">
        <f t="shared" si="143"/>
        <v>0</v>
      </c>
      <c r="K379" s="29">
        <f t="shared" si="144"/>
        <v>44501</v>
      </c>
      <c r="L379" s="2">
        <f t="shared" si="145"/>
        <v>135</v>
      </c>
      <c r="M379" s="17">
        <f t="shared" si="146"/>
        <v>135</v>
      </c>
      <c r="N379" s="12">
        <f t="shared" si="135"/>
        <v>1</v>
      </c>
      <c r="O379" s="12">
        <f t="shared" ca="1" si="136"/>
        <v>1.0516531899999999</v>
      </c>
      <c r="P379" s="17">
        <f t="shared" si="147"/>
        <v>0</v>
      </c>
      <c r="Q379" s="14">
        <f t="shared" ca="1" si="137"/>
        <v>51.653189990000001</v>
      </c>
      <c r="R379" s="20">
        <f t="shared" si="138"/>
        <v>0</v>
      </c>
      <c r="S379" s="14">
        <f t="shared" si="139"/>
        <v>0</v>
      </c>
      <c r="T379" s="4" t="str">
        <f t="shared" si="148"/>
        <v>J=</v>
      </c>
      <c r="U379" s="29">
        <f t="shared" si="149"/>
        <v>44742</v>
      </c>
      <c r="V379" s="3"/>
      <c r="W379" s="3"/>
      <c r="X379" s="150">
        <f>[2]Plan1!$A449</f>
        <v>50088</v>
      </c>
      <c r="Y379" s="142" t="str">
        <f>[2]Plan1!$C449</f>
        <v>Carnaval</v>
      </c>
      <c r="Z379" s="133"/>
      <c r="AA379" s="1"/>
      <c r="AB379" s="3"/>
      <c r="AC379" s="3"/>
      <c r="AD379" s="3"/>
      <c r="AE379" s="3"/>
      <c r="AF379" s="3"/>
      <c r="AG379" s="11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24">
        <f t="shared" si="140"/>
        <v>44699</v>
      </c>
      <c r="B380" s="125">
        <f t="shared" ca="1" si="150"/>
        <v>1052.15041</v>
      </c>
      <c r="C380" s="7">
        <f t="shared" si="141"/>
        <v>1000</v>
      </c>
      <c r="D380" s="102">
        <f t="shared" si="142"/>
        <v>44694</v>
      </c>
      <c r="E380" s="100">
        <f ca="1">IF(D380&lt;$B$1,VLOOKUP(D380,[1]DI!$A$4:$B$15000,2,FALSE),0)</f>
        <v>0.1265</v>
      </c>
      <c r="F380" s="14">
        <f t="shared" ca="1" si="151"/>
        <v>1.0004727899999999</v>
      </c>
      <c r="G380" s="14">
        <f ca="1">(TRUNC(PRODUCT($F$12:$F379),16))</f>
        <v>1.0852438503919299</v>
      </c>
      <c r="H380" s="14">
        <f t="shared" ca="1" si="152"/>
        <v>1.0314531502962301</v>
      </c>
      <c r="I380" s="14">
        <f t="shared" ca="1" si="153"/>
        <v>1.0521504100000001</v>
      </c>
      <c r="J380" s="13">
        <f t="shared" si="143"/>
        <v>0</v>
      </c>
      <c r="K380" s="29">
        <f t="shared" si="144"/>
        <v>44501</v>
      </c>
      <c r="L380" s="2">
        <f t="shared" si="145"/>
        <v>136</v>
      </c>
      <c r="M380" s="17">
        <f t="shared" si="146"/>
        <v>136</v>
      </c>
      <c r="N380" s="12">
        <f t="shared" si="135"/>
        <v>1</v>
      </c>
      <c r="O380" s="12">
        <f t="shared" ca="1" si="136"/>
        <v>1.0521504100000001</v>
      </c>
      <c r="P380" s="17">
        <f t="shared" si="147"/>
        <v>0</v>
      </c>
      <c r="Q380" s="14">
        <f t="shared" ca="1" si="137"/>
        <v>52.150410000000001</v>
      </c>
      <c r="R380" s="20">
        <f t="shared" si="138"/>
        <v>0</v>
      </c>
      <c r="S380" s="14">
        <f t="shared" si="139"/>
        <v>0</v>
      </c>
      <c r="T380" s="4" t="str">
        <f t="shared" si="148"/>
        <v>J=</v>
      </c>
      <c r="U380" s="29">
        <f t="shared" si="149"/>
        <v>44742</v>
      </c>
      <c r="V380" s="3"/>
      <c r="W380" s="3"/>
      <c r="X380" s="150">
        <f>[2]Plan1!$A450</f>
        <v>50133</v>
      </c>
      <c r="Y380" s="142" t="str">
        <f>[2]Plan1!$C450</f>
        <v>Paixão de Cristo</v>
      </c>
      <c r="Z380" s="133"/>
      <c r="AA380" s="1"/>
      <c r="AB380" s="3"/>
      <c r="AC380" s="3"/>
      <c r="AD380" s="3"/>
      <c r="AE380" s="3"/>
      <c r="AF380" s="3"/>
      <c r="AG380" s="11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24">
        <f t="shared" si="140"/>
        <v>44700</v>
      </c>
      <c r="B381" s="125">
        <f t="shared" ca="1" si="150"/>
        <v>1052.6478500000001</v>
      </c>
      <c r="C381" s="7">
        <f t="shared" si="141"/>
        <v>1000</v>
      </c>
      <c r="D381" s="102">
        <f t="shared" si="142"/>
        <v>44697</v>
      </c>
      <c r="E381" s="100">
        <f ca="1">IF(D381&lt;$B$1,VLOOKUP(D381,[1]DI!$A$4:$B$15000,2,FALSE),0)</f>
        <v>0.1265</v>
      </c>
      <c r="F381" s="14">
        <f t="shared" ca="1" si="151"/>
        <v>1.0004727899999999</v>
      </c>
      <c r="G381" s="14">
        <f ca="1">(TRUNC(PRODUCT($F$12:$F380),16))</f>
        <v>1.08575694283195</v>
      </c>
      <c r="H381" s="14">
        <f t="shared" ca="1" si="152"/>
        <v>1.0314531502962301</v>
      </c>
      <c r="I381" s="14">
        <f t="shared" ca="1" si="153"/>
        <v>1.0526478500000001</v>
      </c>
      <c r="J381" s="13">
        <f t="shared" si="143"/>
        <v>0</v>
      </c>
      <c r="K381" s="29">
        <f t="shared" si="144"/>
        <v>44501</v>
      </c>
      <c r="L381" s="2">
        <f t="shared" si="145"/>
        <v>137</v>
      </c>
      <c r="M381" s="17">
        <f t="shared" si="146"/>
        <v>137</v>
      </c>
      <c r="N381" s="12">
        <f t="shared" si="135"/>
        <v>1</v>
      </c>
      <c r="O381" s="12">
        <f t="shared" ca="1" si="136"/>
        <v>1.0526478500000001</v>
      </c>
      <c r="P381" s="17">
        <f t="shared" si="147"/>
        <v>0</v>
      </c>
      <c r="Q381" s="14">
        <f t="shared" ca="1" si="137"/>
        <v>52.647849999999998</v>
      </c>
      <c r="R381" s="20">
        <f t="shared" si="138"/>
        <v>0</v>
      </c>
      <c r="S381" s="14">
        <f t="shared" si="139"/>
        <v>0</v>
      </c>
      <c r="T381" s="4" t="str">
        <f t="shared" si="148"/>
        <v>J=</v>
      </c>
      <c r="U381" s="29">
        <f t="shared" si="149"/>
        <v>44742</v>
      </c>
      <c r="V381" s="3"/>
      <c r="W381" s="3"/>
      <c r="X381" s="150">
        <f>[2]Plan1!$A451</f>
        <v>50151</v>
      </c>
      <c r="Y381" s="142" t="str">
        <f>[2]Plan1!$C451</f>
        <v>Tiradentes</v>
      </c>
      <c r="Z381" s="133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24">
        <f t="shared" si="140"/>
        <v>44701</v>
      </c>
      <c r="B382" s="125">
        <f t="shared" ca="1" si="150"/>
        <v>1053.14553</v>
      </c>
      <c r="C382" s="7">
        <f t="shared" si="141"/>
        <v>1000</v>
      </c>
      <c r="D382" s="102">
        <f t="shared" si="142"/>
        <v>44698</v>
      </c>
      <c r="E382" s="100">
        <f ca="1">IF(D382&lt;$B$1,VLOOKUP(D382,[1]DI!$A$4:$B$15000,2,FALSE),0)</f>
        <v>0.1265</v>
      </c>
      <c r="F382" s="14">
        <f t="shared" ca="1" si="151"/>
        <v>1.0004727899999999</v>
      </c>
      <c r="G382" s="14">
        <f ca="1">(TRUNC(PRODUCT($F$12:$F381),16))</f>
        <v>1.08627027785695</v>
      </c>
      <c r="H382" s="14">
        <f t="shared" ca="1" si="152"/>
        <v>1.0314531502962301</v>
      </c>
      <c r="I382" s="14">
        <f t="shared" ca="1" si="153"/>
        <v>1.0531455300000001</v>
      </c>
      <c r="J382" s="13">
        <f t="shared" si="143"/>
        <v>0</v>
      </c>
      <c r="K382" s="29">
        <f t="shared" si="144"/>
        <v>44501</v>
      </c>
      <c r="L382" s="2">
        <f t="shared" si="145"/>
        <v>138</v>
      </c>
      <c r="M382" s="17">
        <f t="shared" si="146"/>
        <v>138</v>
      </c>
      <c r="N382" s="12">
        <f t="shared" si="135"/>
        <v>1</v>
      </c>
      <c r="O382" s="12">
        <f t="shared" ca="1" si="136"/>
        <v>1.0531455300000001</v>
      </c>
      <c r="P382" s="17">
        <f t="shared" si="147"/>
        <v>0</v>
      </c>
      <c r="Q382" s="14">
        <f t="shared" ca="1" si="137"/>
        <v>53.145530000000001</v>
      </c>
      <c r="R382" s="20">
        <f t="shared" si="138"/>
        <v>0</v>
      </c>
      <c r="S382" s="14">
        <f t="shared" si="139"/>
        <v>0</v>
      </c>
      <c r="T382" s="4" t="str">
        <f t="shared" si="148"/>
        <v>J=</v>
      </c>
      <c r="U382" s="29">
        <f t="shared" si="149"/>
        <v>44742</v>
      </c>
      <c r="V382" s="3"/>
      <c r="W382" s="3"/>
      <c r="X382" s="150">
        <f>[2]Plan1!$A452</f>
        <v>50161</v>
      </c>
      <c r="Y382" s="142" t="str">
        <f>[2]Plan1!$C452</f>
        <v>Dia do Trabalho</v>
      </c>
      <c r="Z382" s="133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24">
        <f t="shared" si="140"/>
        <v>44704</v>
      </c>
      <c r="B383" s="125">
        <f t="shared" ca="1" si="150"/>
        <v>1053.64345</v>
      </c>
      <c r="C383" s="7">
        <f t="shared" si="141"/>
        <v>1000</v>
      </c>
      <c r="D383" s="102">
        <f t="shared" si="142"/>
        <v>44699</v>
      </c>
      <c r="E383" s="100">
        <f ca="1">IF(D383&lt;$B$1,VLOOKUP(D383,[1]DI!$A$4:$B$15000,2,FALSE),0)</f>
        <v>0.1265</v>
      </c>
      <c r="F383" s="14">
        <f t="shared" ca="1" si="151"/>
        <v>1.0004727899999999</v>
      </c>
      <c r="G383" s="14">
        <f ca="1">(TRUNC(PRODUCT($F$12:$F382),16))</f>
        <v>1.0867838555816201</v>
      </c>
      <c r="H383" s="14">
        <f t="shared" ca="1" si="152"/>
        <v>1.0314531502962301</v>
      </c>
      <c r="I383" s="14">
        <f t="shared" ca="1" si="153"/>
        <v>1.05364345</v>
      </c>
      <c r="J383" s="13">
        <f t="shared" si="143"/>
        <v>0</v>
      </c>
      <c r="K383" s="29">
        <f t="shared" si="144"/>
        <v>44501</v>
      </c>
      <c r="L383" s="2">
        <f t="shared" si="145"/>
        <v>139</v>
      </c>
      <c r="M383" s="17">
        <f t="shared" si="146"/>
        <v>139</v>
      </c>
      <c r="N383" s="12">
        <f t="shared" si="135"/>
        <v>1</v>
      </c>
      <c r="O383" s="12">
        <f t="shared" ca="1" si="136"/>
        <v>1.05364345</v>
      </c>
      <c r="P383" s="17">
        <f t="shared" si="147"/>
        <v>0</v>
      </c>
      <c r="Q383" s="14">
        <f t="shared" ca="1" si="137"/>
        <v>53.643450000000001</v>
      </c>
      <c r="R383" s="20">
        <f t="shared" si="138"/>
        <v>0</v>
      </c>
      <c r="S383" s="14">
        <f t="shared" si="139"/>
        <v>0</v>
      </c>
      <c r="T383" s="4" t="str">
        <f t="shared" si="148"/>
        <v>J=</v>
      </c>
      <c r="U383" s="29">
        <f t="shared" si="149"/>
        <v>44742</v>
      </c>
      <c r="V383" s="3"/>
      <c r="W383" s="3"/>
      <c r="X383" s="150">
        <f>[2]Plan1!$A453</f>
        <v>50195</v>
      </c>
      <c r="Y383" s="142" t="str">
        <f>[2]Plan1!$C453</f>
        <v>Corpus Christi</v>
      </c>
      <c r="Z383" s="133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24">
        <f t="shared" si="140"/>
        <v>44705</v>
      </c>
      <c r="B384" s="125">
        <f t="shared" ca="1" si="150"/>
        <v>1054.14159999</v>
      </c>
      <c r="C384" s="7">
        <f t="shared" si="141"/>
        <v>1000</v>
      </c>
      <c r="D384" s="102">
        <f t="shared" si="142"/>
        <v>44700</v>
      </c>
      <c r="E384" s="100">
        <f ca="1">IF(D384&lt;$B$1,VLOOKUP(D384,[1]DI!$A$4:$B$15000,2,FALSE),0)</f>
        <v>0.1265</v>
      </c>
      <c r="F384" s="14">
        <f t="shared" ca="1" si="151"/>
        <v>1.0004727899999999</v>
      </c>
      <c r="G384" s="14">
        <f ca="1">(TRUNC(PRODUCT($F$12:$F383),16))</f>
        <v>1.0872976761207001</v>
      </c>
      <c r="H384" s="14">
        <f t="shared" ca="1" si="152"/>
        <v>1.0314531502962301</v>
      </c>
      <c r="I384" s="14">
        <f t="shared" ca="1" si="153"/>
        <v>1.0541415999999999</v>
      </c>
      <c r="J384" s="13">
        <f t="shared" si="143"/>
        <v>0</v>
      </c>
      <c r="K384" s="29">
        <f t="shared" si="144"/>
        <v>44501</v>
      </c>
      <c r="L384" s="2">
        <f t="shared" si="145"/>
        <v>140</v>
      </c>
      <c r="M384" s="17">
        <f t="shared" si="146"/>
        <v>140</v>
      </c>
      <c r="N384" s="12">
        <f t="shared" si="135"/>
        <v>1</v>
      </c>
      <c r="O384" s="12">
        <f t="shared" ca="1" si="136"/>
        <v>1.0541415999999999</v>
      </c>
      <c r="P384" s="17">
        <f t="shared" si="147"/>
        <v>0</v>
      </c>
      <c r="Q384" s="14">
        <f t="shared" ca="1" si="137"/>
        <v>54.141599990000003</v>
      </c>
      <c r="R384" s="20">
        <f t="shared" si="138"/>
        <v>0</v>
      </c>
      <c r="S384" s="14">
        <f t="shared" si="139"/>
        <v>0</v>
      </c>
      <c r="T384" s="4" t="str">
        <f t="shared" si="148"/>
        <v>J=</v>
      </c>
      <c r="U384" s="29">
        <f t="shared" si="149"/>
        <v>44742</v>
      </c>
      <c r="V384" s="3"/>
      <c r="W384" s="3"/>
      <c r="X384" s="150">
        <f>[2]Plan1!$A454</f>
        <v>50290</v>
      </c>
      <c r="Y384" s="142" t="str">
        <f>[2]Plan1!$C454</f>
        <v>Independência do Brasil</v>
      </c>
      <c r="Z384" s="133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24">
        <f t="shared" si="140"/>
        <v>44706</v>
      </c>
      <c r="B385" s="125">
        <f t="shared" ca="1" si="150"/>
        <v>1054.6399899999999</v>
      </c>
      <c r="C385" s="7">
        <f t="shared" si="141"/>
        <v>1000</v>
      </c>
      <c r="D385" s="102">
        <f t="shared" si="142"/>
        <v>44701</v>
      </c>
      <c r="E385" s="100">
        <f ca="1">IF(D385&lt;$B$1,VLOOKUP(D385,[1]DI!$A$4:$B$15000,2,FALSE),0)</f>
        <v>0.1265</v>
      </c>
      <c r="F385" s="14">
        <f t="shared" ca="1" si="151"/>
        <v>1.0004727899999999</v>
      </c>
      <c r="G385" s="14">
        <f ca="1">(TRUNC(PRODUCT($F$12:$F384),16))</f>
        <v>1.0878117395889999</v>
      </c>
      <c r="H385" s="14">
        <f t="shared" ca="1" si="152"/>
        <v>1.0314531502962301</v>
      </c>
      <c r="I385" s="14">
        <f t="shared" ca="1" si="153"/>
        <v>1.0546399900000001</v>
      </c>
      <c r="J385" s="13">
        <f t="shared" si="143"/>
        <v>0</v>
      </c>
      <c r="K385" s="29">
        <f t="shared" si="144"/>
        <v>44501</v>
      </c>
      <c r="L385" s="2">
        <f t="shared" si="145"/>
        <v>141</v>
      </c>
      <c r="M385" s="17">
        <f t="shared" si="146"/>
        <v>141</v>
      </c>
      <c r="N385" s="12">
        <f t="shared" si="135"/>
        <v>1</v>
      </c>
      <c r="O385" s="12">
        <f t="shared" ca="1" si="136"/>
        <v>1.0546399900000001</v>
      </c>
      <c r="P385" s="17">
        <f t="shared" si="147"/>
        <v>0</v>
      </c>
      <c r="Q385" s="14">
        <f t="shared" ca="1" si="137"/>
        <v>54.639989999999997</v>
      </c>
      <c r="R385" s="20">
        <f t="shared" si="138"/>
        <v>0</v>
      </c>
      <c r="S385" s="14">
        <f t="shared" si="139"/>
        <v>0</v>
      </c>
      <c r="T385" s="4" t="str">
        <f t="shared" si="148"/>
        <v>J=</v>
      </c>
      <c r="U385" s="29">
        <f t="shared" si="149"/>
        <v>44742</v>
      </c>
      <c r="V385" s="3"/>
      <c r="W385" s="3"/>
      <c r="X385" s="150">
        <f>[2]Plan1!$A455</f>
        <v>50325</v>
      </c>
      <c r="Y385" s="142" t="str">
        <f>[2]Plan1!$C455</f>
        <v>Nossa Sr.a Aparecida - Padroeira do Brasil</v>
      </c>
      <c r="Z385" s="133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24">
        <f t="shared" si="140"/>
        <v>44707</v>
      </c>
      <c r="B386" s="125">
        <f t="shared" ca="1" si="150"/>
        <v>1055.13861</v>
      </c>
      <c r="C386" s="7">
        <f t="shared" si="141"/>
        <v>1000</v>
      </c>
      <c r="D386" s="102">
        <f t="shared" si="142"/>
        <v>44704</v>
      </c>
      <c r="E386" s="100">
        <f ca="1">IF(D386&lt;$B$1,VLOOKUP(D386,[1]DI!$A$4:$B$15000,2,FALSE),0)</f>
        <v>0.1265</v>
      </c>
      <c r="F386" s="14">
        <f t="shared" ca="1" si="151"/>
        <v>1.0004727899999999</v>
      </c>
      <c r="G386" s="14">
        <f ca="1">(TRUNC(PRODUCT($F$12:$F385),16))</f>
        <v>1.08832604610136</v>
      </c>
      <c r="H386" s="14">
        <f t="shared" ca="1" si="152"/>
        <v>1.0314531502962301</v>
      </c>
      <c r="I386" s="14">
        <f t="shared" ca="1" si="153"/>
        <v>1.05513861</v>
      </c>
      <c r="J386" s="13">
        <f t="shared" si="143"/>
        <v>0</v>
      </c>
      <c r="K386" s="29">
        <f t="shared" si="144"/>
        <v>44501</v>
      </c>
      <c r="L386" s="2">
        <f t="shared" si="145"/>
        <v>142</v>
      </c>
      <c r="M386" s="17">
        <f t="shared" si="146"/>
        <v>142</v>
      </c>
      <c r="N386" s="12">
        <f t="shared" si="135"/>
        <v>1</v>
      </c>
      <c r="O386" s="12">
        <f t="shared" ca="1" si="136"/>
        <v>1.05513861</v>
      </c>
      <c r="P386" s="17">
        <f t="shared" si="147"/>
        <v>0</v>
      </c>
      <c r="Q386" s="14">
        <f t="shared" ca="1" si="137"/>
        <v>55.13861</v>
      </c>
      <c r="R386" s="20">
        <f t="shared" si="138"/>
        <v>0</v>
      </c>
      <c r="S386" s="14">
        <f t="shared" si="139"/>
        <v>0</v>
      </c>
      <c r="T386" s="4" t="str">
        <f t="shared" si="148"/>
        <v>J=</v>
      </c>
      <c r="U386" s="29">
        <f t="shared" si="149"/>
        <v>44742</v>
      </c>
      <c r="V386" s="3"/>
      <c r="W386" s="3"/>
      <c r="X386" s="150">
        <f>[2]Plan1!$A456</f>
        <v>50346</v>
      </c>
      <c r="Y386" s="142" t="str">
        <f>[2]Plan1!$C456</f>
        <v>Finados</v>
      </c>
      <c r="Z386" s="133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24">
        <f t="shared" si="140"/>
        <v>44708</v>
      </c>
      <c r="B387" s="125">
        <f t="shared" ca="1" si="150"/>
        <v>1055.6374699999999</v>
      </c>
      <c r="C387" s="7">
        <f t="shared" si="141"/>
        <v>1000</v>
      </c>
      <c r="D387" s="102">
        <f t="shared" si="142"/>
        <v>44705</v>
      </c>
      <c r="E387" s="100">
        <f ca="1">IF(D387&lt;$B$1,VLOOKUP(D387,[1]DI!$A$4:$B$15000,2,FALSE),0)</f>
        <v>0.1265</v>
      </c>
      <c r="F387" s="14">
        <f t="shared" ca="1" si="151"/>
        <v>1.0004727899999999</v>
      </c>
      <c r="G387" s="14">
        <f ca="1">(TRUNC(PRODUCT($F$12:$F386),16))</f>
        <v>1.0888405957726901</v>
      </c>
      <c r="H387" s="14">
        <f t="shared" ca="1" si="152"/>
        <v>1.0314531502962301</v>
      </c>
      <c r="I387" s="14">
        <f t="shared" ca="1" si="153"/>
        <v>1.05563747</v>
      </c>
      <c r="J387" s="13">
        <f t="shared" si="143"/>
        <v>0</v>
      </c>
      <c r="K387" s="29">
        <f t="shared" si="144"/>
        <v>44501</v>
      </c>
      <c r="L387" s="2">
        <f t="shared" si="145"/>
        <v>143</v>
      </c>
      <c r="M387" s="17">
        <f t="shared" si="146"/>
        <v>143</v>
      </c>
      <c r="N387" s="12">
        <f t="shared" si="135"/>
        <v>1</v>
      </c>
      <c r="O387" s="12">
        <f t="shared" ca="1" si="136"/>
        <v>1.05563747</v>
      </c>
      <c r="P387" s="17">
        <f t="shared" si="147"/>
        <v>0</v>
      </c>
      <c r="Q387" s="14">
        <f t="shared" ca="1" si="137"/>
        <v>55.63747</v>
      </c>
      <c r="R387" s="20">
        <f t="shared" si="138"/>
        <v>0</v>
      </c>
      <c r="S387" s="14">
        <f t="shared" si="139"/>
        <v>0</v>
      </c>
      <c r="T387" s="4" t="str">
        <f t="shared" si="148"/>
        <v>J=</v>
      </c>
      <c r="U387" s="29">
        <f t="shared" si="149"/>
        <v>44742</v>
      </c>
      <c r="V387" s="3"/>
      <c r="W387" s="3"/>
      <c r="X387" s="150">
        <f>[2]Plan1!$A457</f>
        <v>50359</v>
      </c>
      <c r="Y387" s="142" t="str">
        <f>[2]Plan1!$C457</f>
        <v>Proclamação da República</v>
      </c>
      <c r="Z387" s="133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24">
        <f t="shared" si="140"/>
        <v>44711</v>
      </c>
      <c r="B388" s="125">
        <f t="shared" ca="1" si="150"/>
        <v>1056.1365699999999</v>
      </c>
      <c r="C388" s="7">
        <f t="shared" si="141"/>
        <v>1000</v>
      </c>
      <c r="D388" s="102">
        <f t="shared" si="142"/>
        <v>44706</v>
      </c>
      <c r="E388" s="100">
        <f ca="1">IF(D388&lt;$B$1,VLOOKUP(D388,[1]DI!$A$4:$B$15000,2,FALSE),0)</f>
        <v>0.1265</v>
      </c>
      <c r="F388" s="14">
        <f t="shared" ca="1" si="151"/>
        <v>1.0004727899999999</v>
      </c>
      <c r="G388" s="14">
        <f ca="1">(TRUNC(PRODUCT($F$12:$F387),16))</f>
        <v>1.0893553887179701</v>
      </c>
      <c r="H388" s="14">
        <f t="shared" ca="1" si="152"/>
        <v>1.0314531502962301</v>
      </c>
      <c r="I388" s="14">
        <f t="shared" ca="1" si="153"/>
        <v>1.0561365700000001</v>
      </c>
      <c r="J388" s="13">
        <f t="shared" si="143"/>
        <v>0</v>
      </c>
      <c r="K388" s="29">
        <f t="shared" si="144"/>
        <v>44501</v>
      </c>
      <c r="L388" s="2">
        <f t="shared" si="145"/>
        <v>144</v>
      </c>
      <c r="M388" s="17">
        <f t="shared" si="146"/>
        <v>144</v>
      </c>
      <c r="N388" s="12">
        <f t="shared" si="135"/>
        <v>1</v>
      </c>
      <c r="O388" s="12">
        <f t="shared" ca="1" si="136"/>
        <v>1.0561365700000001</v>
      </c>
      <c r="P388" s="17">
        <f t="shared" si="147"/>
        <v>0</v>
      </c>
      <c r="Q388" s="14">
        <f t="shared" ca="1" si="137"/>
        <v>56.136569999999999</v>
      </c>
      <c r="R388" s="20">
        <f t="shared" si="138"/>
        <v>0</v>
      </c>
      <c r="S388" s="14">
        <f t="shared" si="139"/>
        <v>0</v>
      </c>
      <c r="T388" s="4" t="str">
        <f t="shared" si="148"/>
        <v>J=</v>
      </c>
      <c r="U388" s="29">
        <f t="shared" si="149"/>
        <v>44742</v>
      </c>
      <c r="V388" s="3"/>
      <c r="W388" s="3"/>
      <c r="X388" s="150">
        <f>[2]Plan1!$A458</f>
        <v>50364</v>
      </c>
      <c r="Y388" s="142" t="str">
        <f>[2]Plan1!$C458</f>
        <v>Dia Nacional de Zumbi e da Consciência Negra</v>
      </c>
      <c r="Z388" s="133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24">
        <f t="shared" si="140"/>
        <v>44712</v>
      </c>
      <c r="B389" s="125">
        <f t="shared" ca="1" si="150"/>
        <v>1056.6359</v>
      </c>
      <c r="C389" s="7">
        <f t="shared" si="141"/>
        <v>1000</v>
      </c>
      <c r="D389" s="102">
        <f t="shared" si="142"/>
        <v>44707</v>
      </c>
      <c r="E389" s="100">
        <f ca="1">IF(D389&lt;$B$1,VLOOKUP(D389,[1]DI!$A$4:$B$15000,2,FALSE),0)</f>
        <v>0.1265</v>
      </c>
      <c r="F389" s="14">
        <f t="shared" ca="1" si="151"/>
        <v>1.0004727899999999</v>
      </c>
      <c r="G389" s="14">
        <f ca="1">(TRUNC(PRODUCT($F$12:$F388),16))</f>
        <v>1.0898704250522</v>
      </c>
      <c r="H389" s="14">
        <f t="shared" ca="1" si="152"/>
        <v>1.0314531502962301</v>
      </c>
      <c r="I389" s="14">
        <f t="shared" ca="1" si="153"/>
        <v>1.0566359000000001</v>
      </c>
      <c r="J389" s="13">
        <f t="shared" si="143"/>
        <v>0</v>
      </c>
      <c r="K389" s="29">
        <f t="shared" si="144"/>
        <v>44501</v>
      </c>
      <c r="L389" s="2">
        <f t="shared" si="145"/>
        <v>145</v>
      </c>
      <c r="M389" s="17">
        <f t="shared" si="146"/>
        <v>145</v>
      </c>
      <c r="N389" s="12">
        <f t="shared" si="135"/>
        <v>1</v>
      </c>
      <c r="O389" s="12">
        <f t="shared" ca="1" si="136"/>
        <v>1.0566359000000001</v>
      </c>
      <c r="P389" s="17">
        <f t="shared" si="147"/>
        <v>0</v>
      </c>
      <c r="Q389" s="14">
        <f t="shared" ca="1" si="137"/>
        <v>56.635899999999999</v>
      </c>
      <c r="R389" s="20">
        <f t="shared" si="138"/>
        <v>0</v>
      </c>
      <c r="S389" s="14">
        <f t="shared" si="139"/>
        <v>0</v>
      </c>
      <c r="T389" s="4" t="str">
        <f t="shared" si="148"/>
        <v>J=</v>
      </c>
      <c r="U389" s="29">
        <f t="shared" si="149"/>
        <v>44742</v>
      </c>
      <c r="V389" s="3"/>
      <c r="W389" s="3"/>
      <c r="X389" s="150">
        <f>[2]Plan1!$A459</f>
        <v>50399</v>
      </c>
      <c r="Y389" s="142" t="str">
        <f>[2]Plan1!$C459</f>
        <v>Natal</v>
      </c>
      <c r="Z389" s="133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24">
        <f t="shared" si="140"/>
        <v>44713</v>
      </c>
      <c r="B390" s="125">
        <f t="shared" ca="1" si="150"/>
        <v>1057.13546</v>
      </c>
      <c r="C390" s="7">
        <f t="shared" si="141"/>
        <v>1000</v>
      </c>
      <c r="D390" s="102">
        <f t="shared" si="142"/>
        <v>44708</v>
      </c>
      <c r="E390" s="100">
        <f ca="1">IF(D390&lt;$B$1,VLOOKUP(D390,[1]DI!$A$4:$B$15000,2,FALSE),0)</f>
        <v>0.1265</v>
      </c>
      <c r="F390" s="14">
        <f t="shared" ca="1" si="151"/>
        <v>1.0004727899999999</v>
      </c>
      <c r="G390" s="14">
        <f ca="1">(TRUNC(PRODUCT($F$12:$F389),16))</f>
        <v>1.0903857048904599</v>
      </c>
      <c r="H390" s="14">
        <f t="shared" ca="1" si="152"/>
        <v>1.0314531502962301</v>
      </c>
      <c r="I390" s="14">
        <f t="shared" ca="1" si="153"/>
        <v>1.05713546</v>
      </c>
      <c r="J390" s="13">
        <f t="shared" si="143"/>
        <v>0</v>
      </c>
      <c r="K390" s="29">
        <f t="shared" si="144"/>
        <v>44501</v>
      </c>
      <c r="L390" s="2">
        <f t="shared" si="145"/>
        <v>146</v>
      </c>
      <c r="M390" s="17">
        <f t="shared" si="146"/>
        <v>146</v>
      </c>
      <c r="N390" s="12">
        <f t="shared" si="135"/>
        <v>1</v>
      </c>
      <c r="O390" s="12">
        <f t="shared" ca="1" si="136"/>
        <v>1.05713546</v>
      </c>
      <c r="P390" s="17">
        <f t="shared" si="147"/>
        <v>0</v>
      </c>
      <c r="Q390" s="14">
        <f t="shared" ca="1" si="137"/>
        <v>57.135460000000002</v>
      </c>
      <c r="R390" s="20">
        <f t="shared" si="138"/>
        <v>0</v>
      </c>
      <c r="S390" s="14">
        <f t="shared" si="139"/>
        <v>0</v>
      </c>
      <c r="T390" s="4" t="str">
        <f t="shared" si="148"/>
        <v>J=</v>
      </c>
      <c r="U390" s="29">
        <f t="shared" si="149"/>
        <v>44742</v>
      </c>
      <c r="V390" s="3"/>
      <c r="W390" s="3"/>
      <c r="X390" s="150">
        <f>[2]Plan1!$A460</f>
        <v>50406</v>
      </c>
      <c r="Y390" s="142" t="str">
        <f>[2]Plan1!$C460</f>
        <v>Confraternização Universal</v>
      </c>
      <c r="Z390" s="133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24">
        <f t="shared" si="140"/>
        <v>44714</v>
      </c>
      <c r="B391" s="125">
        <f t="shared" ca="1" si="150"/>
        <v>1057.63527</v>
      </c>
      <c r="C391" s="7">
        <f t="shared" si="141"/>
        <v>1000</v>
      </c>
      <c r="D391" s="102">
        <f t="shared" si="142"/>
        <v>44711</v>
      </c>
      <c r="E391" s="100">
        <f ca="1">IF(D391&lt;$B$1,VLOOKUP(D391,[1]DI!$A$4:$B$15000,2,FALSE),0)</f>
        <v>0.1265</v>
      </c>
      <c r="F391" s="14">
        <f t="shared" ca="1" si="151"/>
        <v>1.0004727899999999</v>
      </c>
      <c r="G391" s="14">
        <f ca="1">(TRUNC(PRODUCT($F$12:$F390),16))</f>
        <v>1.0909012283478701</v>
      </c>
      <c r="H391" s="14">
        <f t="shared" ca="1" si="152"/>
        <v>1.0314531502962301</v>
      </c>
      <c r="I391" s="14">
        <f t="shared" ca="1" si="153"/>
        <v>1.05763527</v>
      </c>
      <c r="J391" s="13">
        <f t="shared" si="143"/>
        <v>0</v>
      </c>
      <c r="K391" s="29">
        <f t="shared" si="144"/>
        <v>44501</v>
      </c>
      <c r="L391" s="2">
        <f t="shared" si="145"/>
        <v>147</v>
      </c>
      <c r="M391" s="17">
        <f t="shared" si="146"/>
        <v>147</v>
      </c>
      <c r="N391" s="12">
        <f t="shared" si="135"/>
        <v>1</v>
      </c>
      <c r="O391" s="12">
        <f t="shared" ca="1" si="136"/>
        <v>1.05763527</v>
      </c>
      <c r="P391" s="17">
        <f t="shared" si="147"/>
        <v>0</v>
      </c>
      <c r="Q391" s="14">
        <f t="shared" ca="1" si="137"/>
        <v>57.635269999999998</v>
      </c>
      <c r="R391" s="20">
        <f t="shared" si="138"/>
        <v>0</v>
      </c>
      <c r="S391" s="14">
        <f t="shared" si="139"/>
        <v>0</v>
      </c>
      <c r="T391" s="4" t="str">
        <f t="shared" si="148"/>
        <v>J=</v>
      </c>
      <c r="U391" s="29">
        <f t="shared" si="149"/>
        <v>44742</v>
      </c>
      <c r="V391" s="3"/>
      <c r="W391" s="3"/>
      <c r="X391" s="150">
        <f>[2]Plan1!$A461</f>
        <v>50472</v>
      </c>
      <c r="Y391" s="142" t="str">
        <f>[2]Plan1!$C461</f>
        <v>Carnaval</v>
      </c>
      <c r="Z391" s="133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24">
        <f t="shared" si="140"/>
        <v>44715</v>
      </c>
      <c r="B392" s="125">
        <f t="shared" ca="1" si="150"/>
        <v>1058.13530999</v>
      </c>
      <c r="C392" s="7">
        <f t="shared" si="141"/>
        <v>1000</v>
      </c>
      <c r="D392" s="102">
        <f t="shared" si="142"/>
        <v>44712</v>
      </c>
      <c r="E392" s="100">
        <f ca="1">IF(D392&lt;$B$1,VLOOKUP(D392,[1]DI!$A$4:$B$15000,2,FALSE),0)</f>
        <v>0.1265</v>
      </c>
      <c r="F392" s="14">
        <f t="shared" ca="1" si="151"/>
        <v>1.0004727899999999</v>
      </c>
      <c r="G392" s="14">
        <f ca="1">(TRUNC(PRODUCT($F$12:$F391),16))</f>
        <v>1.09141699553962</v>
      </c>
      <c r="H392" s="14">
        <f t="shared" ca="1" si="152"/>
        <v>1.0314531502962301</v>
      </c>
      <c r="I392" s="14">
        <f t="shared" ca="1" si="153"/>
        <v>1.0581353099999999</v>
      </c>
      <c r="J392" s="13">
        <f t="shared" si="143"/>
        <v>0</v>
      </c>
      <c r="K392" s="29">
        <f t="shared" si="144"/>
        <v>44501</v>
      </c>
      <c r="L392" s="2">
        <f t="shared" si="145"/>
        <v>148</v>
      </c>
      <c r="M392" s="17">
        <f t="shared" si="146"/>
        <v>148</v>
      </c>
      <c r="N392" s="12">
        <f t="shared" si="135"/>
        <v>1</v>
      </c>
      <c r="O392" s="12">
        <f t="shared" ca="1" si="136"/>
        <v>1.0581353099999999</v>
      </c>
      <c r="P392" s="17">
        <f t="shared" si="147"/>
        <v>0</v>
      </c>
      <c r="Q392" s="14">
        <f t="shared" ca="1" si="137"/>
        <v>58.135309990000003</v>
      </c>
      <c r="R392" s="20">
        <f t="shared" si="138"/>
        <v>0</v>
      </c>
      <c r="S392" s="14">
        <f t="shared" si="139"/>
        <v>0</v>
      </c>
      <c r="T392" s="4" t="str">
        <f t="shared" si="148"/>
        <v>J=</v>
      </c>
      <c r="U392" s="29">
        <f t="shared" si="149"/>
        <v>44742</v>
      </c>
      <c r="V392" s="3"/>
      <c r="W392" s="3"/>
      <c r="X392" s="150">
        <f>[2]Plan1!$A462</f>
        <v>50473</v>
      </c>
      <c r="Y392" s="142" t="str">
        <f>[2]Plan1!$C462</f>
        <v>Carnaval</v>
      </c>
      <c r="Z392" s="133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24">
        <f t="shared" si="140"/>
        <v>44718</v>
      </c>
      <c r="B393" s="125">
        <f t="shared" ca="1" si="150"/>
        <v>1058.6355799999999</v>
      </c>
      <c r="C393" s="7">
        <f t="shared" si="141"/>
        <v>1000</v>
      </c>
      <c r="D393" s="102">
        <f t="shared" si="142"/>
        <v>44713</v>
      </c>
      <c r="E393" s="100">
        <f ca="1">IF(D393&lt;$B$1,VLOOKUP(D393,[1]DI!$A$4:$B$15000,2,FALSE),0)</f>
        <v>0.1265</v>
      </c>
      <c r="F393" s="14">
        <f t="shared" ca="1" si="151"/>
        <v>1.0004727899999999</v>
      </c>
      <c r="G393" s="14">
        <f ca="1">(TRUNC(PRODUCT($F$12:$F392),16))</f>
        <v>1.09193300658095</v>
      </c>
      <c r="H393" s="14">
        <f t="shared" ca="1" si="152"/>
        <v>1.0314531502962301</v>
      </c>
      <c r="I393" s="14">
        <f t="shared" ca="1" si="153"/>
        <v>1.05863558</v>
      </c>
      <c r="J393" s="13">
        <f t="shared" si="143"/>
        <v>0</v>
      </c>
      <c r="K393" s="29">
        <f t="shared" si="144"/>
        <v>44501</v>
      </c>
      <c r="L393" s="2">
        <f t="shared" si="145"/>
        <v>149</v>
      </c>
      <c r="M393" s="17">
        <f t="shared" si="146"/>
        <v>149</v>
      </c>
      <c r="N393" s="12">
        <f t="shared" si="135"/>
        <v>1</v>
      </c>
      <c r="O393" s="12">
        <f t="shared" ca="1" si="136"/>
        <v>1.05863558</v>
      </c>
      <c r="P393" s="17">
        <f t="shared" si="147"/>
        <v>0</v>
      </c>
      <c r="Q393" s="14">
        <f t="shared" ca="1" si="137"/>
        <v>58.635579999999997</v>
      </c>
      <c r="R393" s="20">
        <f t="shared" si="138"/>
        <v>0</v>
      </c>
      <c r="S393" s="14">
        <f t="shared" si="139"/>
        <v>0</v>
      </c>
      <c r="T393" s="4" t="str">
        <f t="shared" si="148"/>
        <v>J=</v>
      </c>
      <c r="U393" s="29">
        <f t="shared" si="149"/>
        <v>44742</v>
      </c>
      <c r="V393" s="3"/>
      <c r="W393" s="3"/>
      <c r="X393" s="150">
        <f>[2]Plan1!$A463</f>
        <v>50516</v>
      </c>
      <c r="Y393" s="142" t="str">
        <f>[2]Plan1!$C463</f>
        <v>Tiradentes</v>
      </c>
      <c r="Z393" s="133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24">
        <f t="shared" si="140"/>
        <v>44719</v>
      </c>
      <c r="B394" s="125">
        <f t="shared" ca="1" si="150"/>
        <v>1059.13609</v>
      </c>
      <c r="C394" s="7">
        <f t="shared" si="141"/>
        <v>1000</v>
      </c>
      <c r="D394" s="102">
        <f t="shared" si="142"/>
        <v>44714</v>
      </c>
      <c r="E394" s="100">
        <f ca="1">IF(D394&lt;$B$1,VLOOKUP(D394,[1]DI!$A$4:$B$15000,2,FALSE),0)</f>
        <v>0.1265</v>
      </c>
      <c r="F394" s="14">
        <f t="shared" ca="1" si="151"/>
        <v>1.0004727899999999</v>
      </c>
      <c r="G394" s="14">
        <f ca="1">(TRUNC(PRODUCT($F$12:$F393),16))</f>
        <v>1.09244926158713</v>
      </c>
      <c r="H394" s="14">
        <f t="shared" ca="1" si="152"/>
        <v>1.0314531502962301</v>
      </c>
      <c r="I394" s="14">
        <f t="shared" ca="1" si="153"/>
        <v>1.05913609</v>
      </c>
      <c r="J394" s="13">
        <f t="shared" si="143"/>
        <v>0</v>
      </c>
      <c r="K394" s="29">
        <f t="shared" si="144"/>
        <v>44501</v>
      </c>
      <c r="L394" s="2">
        <f t="shared" si="145"/>
        <v>150</v>
      </c>
      <c r="M394" s="17">
        <f t="shared" si="146"/>
        <v>150</v>
      </c>
      <c r="N394" s="12">
        <f t="shared" si="135"/>
        <v>1</v>
      </c>
      <c r="O394" s="12">
        <f t="shared" ca="1" si="136"/>
        <v>1.05913609</v>
      </c>
      <c r="P394" s="17">
        <f t="shared" si="147"/>
        <v>0</v>
      </c>
      <c r="Q394" s="14">
        <f t="shared" ca="1" si="137"/>
        <v>59.136090000000003</v>
      </c>
      <c r="R394" s="20">
        <f t="shared" si="138"/>
        <v>0</v>
      </c>
      <c r="S394" s="14">
        <f t="shared" si="139"/>
        <v>0</v>
      </c>
      <c r="T394" s="4" t="str">
        <f t="shared" si="148"/>
        <v>J=</v>
      </c>
      <c r="U394" s="29">
        <f t="shared" si="149"/>
        <v>44742</v>
      </c>
      <c r="V394" s="3"/>
      <c r="W394" s="3"/>
      <c r="X394" s="150">
        <f>[2]Plan1!$A464</f>
        <v>50518</v>
      </c>
      <c r="Y394" s="142" t="str">
        <f>[2]Plan1!$C464</f>
        <v>Paixão de Cristo</v>
      </c>
      <c r="Z394" s="133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24">
        <f t="shared" si="140"/>
        <v>44720</v>
      </c>
      <c r="B395" s="125">
        <f t="shared" ca="1" si="150"/>
        <v>1059.6368399999999</v>
      </c>
      <c r="C395" s="7">
        <f t="shared" si="141"/>
        <v>1000</v>
      </c>
      <c r="D395" s="102">
        <f t="shared" si="142"/>
        <v>44715</v>
      </c>
      <c r="E395" s="100">
        <f ca="1">IF(D395&lt;$B$1,VLOOKUP(D395,[1]DI!$A$4:$B$15000,2,FALSE),0)</f>
        <v>0.1265</v>
      </c>
      <c r="F395" s="14">
        <f t="shared" ca="1" si="151"/>
        <v>1.0004727899999999</v>
      </c>
      <c r="G395" s="14">
        <f ca="1">(TRUNC(PRODUCT($F$12:$F394),16))</f>
        <v>1.0929657606735099</v>
      </c>
      <c r="H395" s="14">
        <f t="shared" ca="1" si="152"/>
        <v>1.0314531502962301</v>
      </c>
      <c r="I395" s="14">
        <f t="shared" ca="1" si="153"/>
        <v>1.05963684</v>
      </c>
      <c r="J395" s="13">
        <f t="shared" si="143"/>
        <v>0</v>
      </c>
      <c r="K395" s="29">
        <f t="shared" si="144"/>
        <v>44501</v>
      </c>
      <c r="L395" s="2">
        <f t="shared" si="145"/>
        <v>151</v>
      </c>
      <c r="M395" s="17">
        <f t="shared" si="146"/>
        <v>151</v>
      </c>
      <c r="N395" s="12">
        <f t="shared" si="135"/>
        <v>1</v>
      </c>
      <c r="O395" s="12">
        <f t="shared" ca="1" si="136"/>
        <v>1.05963684</v>
      </c>
      <c r="P395" s="17">
        <f t="shared" si="147"/>
        <v>0</v>
      </c>
      <c r="Q395" s="14">
        <f t="shared" ca="1" si="137"/>
        <v>59.636839999999999</v>
      </c>
      <c r="R395" s="20">
        <f t="shared" si="138"/>
        <v>0</v>
      </c>
      <c r="S395" s="14">
        <f t="shared" si="139"/>
        <v>0</v>
      </c>
      <c r="T395" s="4" t="str">
        <f t="shared" si="148"/>
        <v>J=</v>
      </c>
      <c r="U395" s="29">
        <f t="shared" si="149"/>
        <v>44742</v>
      </c>
      <c r="V395" s="3"/>
      <c r="W395" s="3"/>
      <c r="X395" s="150">
        <f>[2]Plan1!$A465</f>
        <v>50526</v>
      </c>
      <c r="Y395" s="142" t="str">
        <f>[2]Plan1!$C465</f>
        <v>Dia do Trabalho</v>
      </c>
      <c r="Z395" s="133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24">
        <f t="shared" si="140"/>
        <v>44721</v>
      </c>
      <c r="B396" s="125">
        <f t="shared" ca="1" si="150"/>
        <v>1060.1378299999999</v>
      </c>
      <c r="C396" s="7">
        <f t="shared" si="141"/>
        <v>1000</v>
      </c>
      <c r="D396" s="102">
        <f t="shared" si="142"/>
        <v>44718</v>
      </c>
      <c r="E396" s="100">
        <f ca="1">IF(D396&lt;$B$1,VLOOKUP(D396,[1]DI!$A$4:$B$15000,2,FALSE),0)</f>
        <v>0.1265</v>
      </c>
      <c r="F396" s="14">
        <f t="shared" ca="1" si="151"/>
        <v>1.0004727899999999</v>
      </c>
      <c r="G396" s="14">
        <f ca="1">(TRUNC(PRODUCT($F$12:$F395),16))</f>
        <v>1.0934825039555001</v>
      </c>
      <c r="H396" s="14">
        <f t="shared" ca="1" si="152"/>
        <v>1.0314531502962301</v>
      </c>
      <c r="I396" s="14">
        <f t="shared" ca="1" si="153"/>
        <v>1.0601378299999999</v>
      </c>
      <c r="J396" s="13">
        <f t="shared" si="143"/>
        <v>0</v>
      </c>
      <c r="K396" s="29">
        <f t="shared" si="144"/>
        <v>44501</v>
      </c>
      <c r="L396" s="2">
        <f t="shared" si="145"/>
        <v>152</v>
      </c>
      <c r="M396" s="17">
        <f t="shared" si="146"/>
        <v>152</v>
      </c>
      <c r="N396" s="12">
        <f t="shared" ref="N396:N459" si="154">ROUND((J396+1)^(M396/252),9)</f>
        <v>1</v>
      </c>
      <c r="O396" s="12">
        <f t="shared" ref="O396:O459" ca="1" si="155">ROUND(I396*N396,9)</f>
        <v>1.0601378299999999</v>
      </c>
      <c r="P396" s="17">
        <f t="shared" si="147"/>
        <v>0</v>
      </c>
      <c r="Q396" s="14">
        <f t="shared" ref="Q396:Q459" ca="1" si="156">TRUNC(((O396-1)*C396),8)</f>
        <v>60.137830000000001</v>
      </c>
      <c r="R396" s="20">
        <f t="shared" ref="R396:R459" si="157">IF($P396&gt;0,VLOOKUP($P396,$X$12:$AD$150,7),0)</f>
        <v>0</v>
      </c>
      <c r="S396" s="14">
        <f t="shared" ref="S396:S459" si="158">IF(R396&gt;0,TRUNC(R396*C396,8),0)</f>
        <v>0</v>
      </c>
      <c r="T396" s="4" t="str">
        <f t="shared" si="148"/>
        <v>J=</v>
      </c>
      <c r="U396" s="29">
        <f t="shared" si="149"/>
        <v>44742</v>
      </c>
      <c r="V396" s="3"/>
      <c r="W396" s="3"/>
      <c r="X396" s="150">
        <f>[2]Plan1!$A466</f>
        <v>50580</v>
      </c>
      <c r="Y396" s="142" t="str">
        <f>[2]Plan1!$C466</f>
        <v>Corpus Christi</v>
      </c>
      <c r="Z396" s="133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24">
        <f t="shared" ref="A397:A460" si="159">WORKDAY($A396,1,$X$166:$X$544)</f>
        <v>44722</v>
      </c>
      <c r="B397" s="125">
        <f t="shared" ca="1" si="150"/>
        <v>1060.63905</v>
      </c>
      <c r="C397" s="7">
        <f t="shared" ref="C397:C460" si="160">(C396-S396)</f>
        <v>1000</v>
      </c>
      <c r="D397" s="102">
        <f t="shared" ref="D397:D460" si="161">WORKDAY($A397,-3,$X$160:$X$544)</f>
        <v>44719</v>
      </c>
      <c r="E397" s="100">
        <f ca="1">IF(D397&lt;$B$1,VLOOKUP(D397,[1]DI!$A$4:$B$15000,2,FALSE),0)</f>
        <v>0.1265</v>
      </c>
      <c r="F397" s="14">
        <f t="shared" ca="1" si="151"/>
        <v>1.0004727899999999</v>
      </c>
      <c r="G397" s="14">
        <f ca="1">(TRUNC(PRODUCT($F$12:$F396),16))</f>
        <v>1.09399949154855</v>
      </c>
      <c r="H397" s="14">
        <f t="shared" ca="1" si="152"/>
        <v>1.0314531502962301</v>
      </c>
      <c r="I397" s="14">
        <f t="shared" ca="1" si="153"/>
        <v>1.06063905</v>
      </c>
      <c r="J397" s="13">
        <f t="shared" ref="J397:J460" si="162">J396</f>
        <v>0</v>
      </c>
      <c r="K397" s="29">
        <f t="shared" ref="K397:K460" si="163">IF(P396&gt;0,VLOOKUP(P396,X$12:AH$150,2),K396)</f>
        <v>44501</v>
      </c>
      <c r="L397" s="2">
        <f t="shared" ref="L397:L460" si="164">IF(A397&gt;K397,IF(NETWORKDAYS(K397,A397,$X$160:$X$544)-1=0,1,NETWORKDAYS(K397,A397,$X$160:$X$544)-1),0)</f>
        <v>153</v>
      </c>
      <c r="M397" s="17">
        <f t="shared" ref="M397:M460" si="165">IF(AND(L397=1,L396=1),1,IF(L397&gt;0,IF(L397=L396,L397+1,L397),0))</f>
        <v>153</v>
      </c>
      <c r="N397" s="12">
        <f t="shared" si="154"/>
        <v>1</v>
      </c>
      <c r="O397" s="12">
        <f t="shared" ca="1" si="155"/>
        <v>1.06063905</v>
      </c>
      <c r="P397" s="17">
        <f t="shared" ref="P397:P460" si="166">IF(VLOOKUP(A397,Y$12:AF$150,8)=VLOOKUP(A396,Y$12:AF$150,8),0,VLOOKUP(A397,Y$12:AF$150,8))</f>
        <v>0</v>
      </c>
      <c r="Q397" s="14">
        <f t="shared" ca="1" si="156"/>
        <v>60.639049999999997</v>
      </c>
      <c r="R397" s="20">
        <f t="shared" si="157"/>
        <v>0</v>
      </c>
      <c r="S397" s="14">
        <f t="shared" si="158"/>
        <v>0</v>
      </c>
      <c r="T397" s="4" t="str">
        <f t="shared" ref="T397:T460" si="167">IF(P396&gt;0,VLOOKUP(P396,X$12:AH$150,10),T396)</f>
        <v>J=</v>
      </c>
      <c r="U397" s="29">
        <f t="shared" ref="U397:U460" si="168">IF(P396&gt;0,VLOOKUP(P396,X$12:AH$150,11),U396)</f>
        <v>44742</v>
      </c>
      <c r="V397" s="3"/>
      <c r="W397" s="3"/>
      <c r="X397" s="150">
        <f>[2]Plan1!$A467</f>
        <v>50655</v>
      </c>
      <c r="Y397" s="142" t="str">
        <f>[2]Plan1!$C467</f>
        <v>Independência do Brasil</v>
      </c>
      <c r="Z397" s="133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24">
        <f t="shared" si="159"/>
        <v>44725</v>
      </c>
      <c r="B398" s="125">
        <f t="shared" ref="B398:B461" ca="1" si="169">IF(D398&lt;=TODAY(),C398+Q398,IF(AND(D398&gt;TODAY(),A398&lt;=$B$1),IF(VLOOKUP(TODAY(),$A$10:$E$5000,4,FALSE)=0,"n.d",C398+Q398),"n.d"))</f>
        <v>1061.1405099999999</v>
      </c>
      <c r="C398" s="7">
        <f t="shared" si="160"/>
        <v>1000</v>
      </c>
      <c r="D398" s="102">
        <f t="shared" si="161"/>
        <v>44720</v>
      </c>
      <c r="E398" s="100">
        <f ca="1">IF(D398&lt;$B$1,VLOOKUP(D398,[1]DI!$A$4:$B$15000,2,FALSE),0)</f>
        <v>0.1265</v>
      </c>
      <c r="F398" s="14">
        <f t="shared" ref="F398:F461" ca="1" si="170">ROUND(((1+E398)^(1/252)),8)</f>
        <v>1.0004727899999999</v>
      </c>
      <c r="G398" s="14">
        <f ca="1">(TRUNC(PRODUCT($F$12:$F397),16))</f>
        <v>1.0945167235681601</v>
      </c>
      <c r="H398" s="14">
        <f t="shared" ref="H398:H461" ca="1" si="171">IF(P397&gt;0,G397,H397)</f>
        <v>1.0314531502962301</v>
      </c>
      <c r="I398" s="14">
        <f t="shared" ref="I398:I461" ca="1" si="172">ROUND(G398/H398,8)</f>
        <v>1.06114051</v>
      </c>
      <c r="J398" s="13">
        <f t="shared" si="162"/>
        <v>0</v>
      </c>
      <c r="K398" s="29">
        <f t="shared" si="163"/>
        <v>44501</v>
      </c>
      <c r="L398" s="2">
        <f t="shared" si="164"/>
        <v>154</v>
      </c>
      <c r="M398" s="17">
        <f t="shared" si="165"/>
        <v>154</v>
      </c>
      <c r="N398" s="12">
        <f t="shared" si="154"/>
        <v>1</v>
      </c>
      <c r="O398" s="12">
        <f t="shared" ca="1" si="155"/>
        <v>1.06114051</v>
      </c>
      <c r="P398" s="17">
        <f t="shared" si="166"/>
        <v>0</v>
      </c>
      <c r="Q398" s="14">
        <f t="shared" ca="1" si="156"/>
        <v>61.140509999999999</v>
      </c>
      <c r="R398" s="20">
        <f t="shared" si="157"/>
        <v>0</v>
      </c>
      <c r="S398" s="14">
        <f t="shared" si="158"/>
        <v>0</v>
      </c>
      <c r="T398" s="4" t="str">
        <f t="shared" si="167"/>
        <v>J=</v>
      </c>
      <c r="U398" s="29">
        <f t="shared" si="168"/>
        <v>44742</v>
      </c>
      <c r="V398" s="3"/>
      <c r="W398" s="3"/>
      <c r="X398" s="150">
        <f>[2]Plan1!$A468</f>
        <v>50690</v>
      </c>
      <c r="Y398" s="142" t="str">
        <f>[2]Plan1!$C468</f>
        <v>Nossa Sr.a Aparecida - Padroeira do Brasil</v>
      </c>
      <c r="Z398" s="133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24">
        <f t="shared" si="159"/>
        <v>44726</v>
      </c>
      <c r="B399" s="125">
        <f t="shared" ca="1" si="169"/>
        <v>1061.64221</v>
      </c>
      <c r="C399" s="7">
        <f t="shared" si="160"/>
        <v>1000</v>
      </c>
      <c r="D399" s="102">
        <f t="shared" si="161"/>
        <v>44721</v>
      </c>
      <c r="E399" s="100">
        <f ca="1">IF(D399&lt;$B$1,VLOOKUP(D399,[1]DI!$A$4:$B$15000,2,FALSE),0)</f>
        <v>0.1265</v>
      </c>
      <c r="F399" s="14">
        <f t="shared" ca="1" si="170"/>
        <v>1.0004727899999999</v>
      </c>
      <c r="G399" s="14">
        <f ca="1">(TRUNC(PRODUCT($F$12:$F398),16))</f>
        <v>1.0950342001298901</v>
      </c>
      <c r="H399" s="14">
        <f t="shared" ca="1" si="171"/>
        <v>1.0314531502962301</v>
      </c>
      <c r="I399" s="14">
        <f t="shared" ca="1" si="172"/>
        <v>1.06164221</v>
      </c>
      <c r="J399" s="13">
        <f t="shared" si="162"/>
        <v>0</v>
      </c>
      <c r="K399" s="29">
        <f t="shared" si="163"/>
        <v>44501</v>
      </c>
      <c r="L399" s="2">
        <f t="shared" si="164"/>
        <v>155</v>
      </c>
      <c r="M399" s="17">
        <f t="shared" si="165"/>
        <v>155</v>
      </c>
      <c r="N399" s="12">
        <f t="shared" si="154"/>
        <v>1</v>
      </c>
      <c r="O399" s="12">
        <f t="shared" ca="1" si="155"/>
        <v>1.06164221</v>
      </c>
      <c r="P399" s="17">
        <f t="shared" si="166"/>
        <v>0</v>
      </c>
      <c r="Q399" s="14">
        <f t="shared" ca="1" si="156"/>
        <v>61.642209999999999</v>
      </c>
      <c r="R399" s="20">
        <f t="shared" si="157"/>
        <v>0</v>
      </c>
      <c r="S399" s="14">
        <f t="shared" si="158"/>
        <v>0</v>
      </c>
      <c r="T399" s="4" t="str">
        <f t="shared" si="167"/>
        <v>J=</v>
      </c>
      <c r="U399" s="29">
        <f t="shared" si="168"/>
        <v>44742</v>
      </c>
      <c r="V399" s="3"/>
      <c r="W399" s="3"/>
      <c r="X399" s="150">
        <f>[2]Plan1!$A469</f>
        <v>50711</v>
      </c>
      <c r="Y399" s="142" t="str">
        <f>[2]Plan1!$C469</f>
        <v>Finados</v>
      </c>
      <c r="Z399" s="133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24">
        <f t="shared" si="159"/>
        <v>44727</v>
      </c>
      <c r="B400" s="125">
        <f t="shared" ca="1" si="169"/>
        <v>1062.1441400000001</v>
      </c>
      <c r="C400" s="7">
        <f t="shared" si="160"/>
        <v>1000</v>
      </c>
      <c r="D400" s="102">
        <f t="shared" si="161"/>
        <v>44722</v>
      </c>
      <c r="E400" s="100">
        <f ca="1">IF(D400&lt;$B$1,VLOOKUP(D400,[1]DI!$A$4:$B$15000,2,FALSE),0)</f>
        <v>0.1265</v>
      </c>
      <c r="F400" s="14">
        <f t="shared" ca="1" si="170"/>
        <v>1.0004727899999999</v>
      </c>
      <c r="G400" s="14">
        <f ca="1">(TRUNC(PRODUCT($F$12:$F399),16))</f>
        <v>1.0955519213493701</v>
      </c>
      <c r="H400" s="14">
        <f t="shared" ca="1" si="171"/>
        <v>1.0314531502962301</v>
      </c>
      <c r="I400" s="14">
        <f t="shared" ca="1" si="172"/>
        <v>1.06214414</v>
      </c>
      <c r="J400" s="13">
        <f t="shared" si="162"/>
        <v>0</v>
      </c>
      <c r="K400" s="29">
        <f t="shared" si="163"/>
        <v>44501</v>
      </c>
      <c r="L400" s="2">
        <f t="shared" si="164"/>
        <v>156</v>
      </c>
      <c r="M400" s="17">
        <f t="shared" si="165"/>
        <v>156</v>
      </c>
      <c r="N400" s="12">
        <f t="shared" si="154"/>
        <v>1</v>
      </c>
      <c r="O400" s="12">
        <f t="shared" ca="1" si="155"/>
        <v>1.06214414</v>
      </c>
      <c r="P400" s="17">
        <f t="shared" si="166"/>
        <v>0</v>
      </c>
      <c r="Q400" s="14">
        <f t="shared" ca="1" si="156"/>
        <v>62.14414</v>
      </c>
      <c r="R400" s="20">
        <f t="shared" si="157"/>
        <v>0</v>
      </c>
      <c r="S400" s="14">
        <f t="shared" si="158"/>
        <v>0</v>
      </c>
      <c r="T400" s="4" t="str">
        <f t="shared" si="167"/>
        <v>J=</v>
      </c>
      <c r="U400" s="29">
        <f t="shared" si="168"/>
        <v>44742</v>
      </c>
      <c r="V400" s="3"/>
      <c r="W400" s="3"/>
      <c r="X400" s="150">
        <f>[2]Plan1!$A470</f>
        <v>50724</v>
      </c>
      <c r="Y400" s="142" t="str">
        <f>[2]Plan1!$C470</f>
        <v>Proclamação da República</v>
      </c>
      <c r="Z400" s="133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24">
        <f t="shared" si="159"/>
        <v>44729</v>
      </c>
      <c r="B401" s="125">
        <f t="shared" ca="1" si="169"/>
        <v>1062.6463100000001</v>
      </c>
      <c r="C401" s="7">
        <f t="shared" si="160"/>
        <v>1000</v>
      </c>
      <c r="D401" s="102">
        <f t="shared" si="161"/>
        <v>44725</v>
      </c>
      <c r="E401" s="100">
        <f ca="1">IF(D401&lt;$B$1,VLOOKUP(D401,[1]DI!$A$4:$B$15000,2,FALSE),0)</f>
        <v>0.1265</v>
      </c>
      <c r="F401" s="14">
        <f t="shared" ca="1" si="170"/>
        <v>1.0004727899999999</v>
      </c>
      <c r="G401" s="14">
        <f ca="1">(TRUNC(PRODUCT($F$12:$F400),16))</f>
        <v>1.0960698873422701</v>
      </c>
      <c r="H401" s="14">
        <f t="shared" ca="1" si="171"/>
        <v>1.0314531502962301</v>
      </c>
      <c r="I401" s="14">
        <f t="shared" ca="1" si="172"/>
        <v>1.0626463100000001</v>
      </c>
      <c r="J401" s="13">
        <f t="shared" si="162"/>
        <v>0</v>
      </c>
      <c r="K401" s="29">
        <f t="shared" si="163"/>
        <v>44501</v>
      </c>
      <c r="L401" s="2">
        <f t="shared" si="164"/>
        <v>157</v>
      </c>
      <c r="M401" s="17">
        <f t="shared" si="165"/>
        <v>157</v>
      </c>
      <c r="N401" s="12">
        <f t="shared" si="154"/>
        <v>1</v>
      </c>
      <c r="O401" s="12">
        <f t="shared" ca="1" si="155"/>
        <v>1.0626463100000001</v>
      </c>
      <c r="P401" s="17">
        <f t="shared" si="166"/>
        <v>0</v>
      </c>
      <c r="Q401" s="14">
        <f t="shared" ca="1" si="156"/>
        <v>62.64631</v>
      </c>
      <c r="R401" s="20">
        <f t="shared" si="157"/>
        <v>0</v>
      </c>
      <c r="S401" s="14">
        <f t="shared" si="158"/>
        <v>0</v>
      </c>
      <c r="T401" s="4" t="str">
        <f t="shared" si="167"/>
        <v>J=</v>
      </c>
      <c r="U401" s="29">
        <f t="shared" si="168"/>
        <v>44742</v>
      </c>
      <c r="V401" s="3"/>
      <c r="W401" s="3"/>
      <c r="X401" s="150">
        <f>[2]Plan1!$A471</f>
        <v>50729</v>
      </c>
      <c r="Y401" s="142" t="str">
        <f>[2]Plan1!$C471</f>
        <v>Dia Nacional de Zumbi e da Consciência Negra</v>
      </c>
      <c r="Z401" s="133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24">
        <f t="shared" si="159"/>
        <v>44732</v>
      </c>
      <c r="B402" s="125">
        <f t="shared" ca="1" si="169"/>
        <v>1063.1487199999999</v>
      </c>
      <c r="C402" s="7">
        <f t="shared" si="160"/>
        <v>1000</v>
      </c>
      <c r="D402" s="102">
        <f t="shared" si="161"/>
        <v>44726</v>
      </c>
      <c r="E402" s="100">
        <f ca="1">IF(D402&lt;$B$1,VLOOKUP(D402,[1]DI!$A$4:$B$15000,2,FALSE),0)</f>
        <v>0.1265</v>
      </c>
      <c r="F402" s="14">
        <f t="shared" ca="1" si="170"/>
        <v>1.0004727899999999</v>
      </c>
      <c r="G402" s="14">
        <f ca="1">(TRUNC(PRODUCT($F$12:$F401),16))</f>
        <v>1.0965880982242999</v>
      </c>
      <c r="H402" s="14">
        <f t="shared" ca="1" si="171"/>
        <v>1.0314531502962301</v>
      </c>
      <c r="I402" s="14">
        <f t="shared" ca="1" si="172"/>
        <v>1.06314872</v>
      </c>
      <c r="J402" s="13">
        <f t="shared" si="162"/>
        <v>0</v>
      </c>
      <c r="K402" s="29">
        <f t="shared" si="163"/>
        <v>44501</v>
      </c>
      <c r="L402" s="2">
        <f t="shared" si="164"/>
        <v>158</v>
      </c>
      <c r="M402" s="17">
        <f t="shared" si="165"/>
        <v>158</v>
      </c>
      <c r="N402" s="12">
        <f t="shared" si="154"/>
        <v>1</v>
      </c>
      <c r="O402" s="12">
        <f t="shared" ca="1" si="155"/>
        <v>1.06314872</v>
      </c>
      <c r="P402" s="17">
        <f t="shared" si="166"/>
        <v>0</v>
      </c>
      <c r="Q402" s="14">
        <f t="shared" ca="1" si="156"/>
        <v>63.148719999999997</v>
      </c>
      <c r="R402" s="20">
        <f t="shared" si="157"/>
        <v>0</v>
      </c>
      <c r="S402" s="14">
        <f t="shared" si="158"/>
        <v>0</v>
      </c>
      <c r="T402" s="4" t="str">
        <f t="shared" si="167"/>
        <v>J=</v>
      </c>
      <c r="U402" s="29">
        <f t="shared" si="168"/>
        <v>44742</v>
      </c>
      <c r="V402" s="3"/>
      <c r="W402" s="3"/>
      <c r="X402" s="150">
        <f>[2]Plan1!$A472</f>
        <v>50764</v>
      </c>
      <c r="Y402" s="142" t="str">
        <f>[2]Plan1!$C472</f>
        <v>Natal</v>
      </c>
      <c r="Z402" s="133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24">
        <f t="shared" si="159"/>
        <v>44733</v>
      </c>
      <c r="B403" s="125">
        <f t="shared" ca="1" si="169"/>
        <v>1063.65137</v>
      </c>
      <c r="C403" s="7">
        <f t="shared" si="160"/>
        <v>1000</v>
      </c>
      <c r="D403" s="102">
        <f t="shared" si="161"/>
        <v>44727</v>
      </c>
      <c r="E403" s="100">
        <f ca="1">IF(D403&lt;$B$1,VLOOKUP(D403,[1]DI!$A$4:$B$15000,2,FALSE),0)</f>
        <v>0.1265</v>
      </c>
      <c r="F403" s="14">
        <f t="shared" ca="1" si="170"/>
        <v>1.0004727899999999</v>
      </c>
      <c r="G403" s="14">
        <f ca="1">(TRUNC(PRODUCT($F$12:$F402),16))</f>
        <v>1.0971065541112599</v>
      </c>
      <c r="H403" s="14">
        <f t="shared" ca="1" si="171"/>
        <v>1.0314531502962301</v>
      </c>
      <c r="I403" s="14">
        <f t="shared" ca="1" si="172"/>
        <v>1.0636513700000001</v>
      </c>
      <c r="J403" s="13">
        <f t="shared" si="162"/>
        <v>0</v>
      </c>
      <c r="K403" s="29">
        <f t="shared" si="163"/>
        <v>44501</v>
      </c>
      <c r="L403" s="2">
        <f t="shared" si="164"/>
        <v>159</v>
      </c>
      <c r="M403" s="17">
        <f t="shared" si="165"/>
        <v>159</v>
      </c>
      <c r="N403" s="12">
        <f t="shared" si="154"/>
        <v>1</v>
      </c>
      <c r="O403" s="12">
        <f t="shared" ca="1" si="155"/>
        <v>1.0636513700000001</v>
      </c>
      <c r="P403" s="17">
        <f t="shared" si="166"/>
        <v>0</v>
      </c>
      <c r="Q403" s="14">
        <f t="shared" ca="1" si="156"/>
        <v>63.65137</v>
      </c>
      <c r="R403" s="20">
        <f t="shared" si="157"/>
        <v>0</v>
      </c>
      <c r="S403" s="14">
        <f t="shared" si="158"/>
        <v>0</v>
      </c>
      <c r="T403" s="4" t="str">
        <f t="shared" si="167"/>
        <v>J=</v>
      </c>
      <c r="U403" s="29">
        <f t="shared" si="168"/>
        <v>44742</v>
      </c>
      <c r="V403" s="3"/>
      <c r="W403" s="3"/>
      <c r="X403" s="150">
        <f>[2]Plan1!$A473</f>
        <v>50771</v>
      </c>
      <c r="Y403" s="142" t="str">
        <f>[2]Plan1!$C473</f>
        <v>Confraternização Universal</v>
      </c>
      <c r="Z403" s="133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24">
        <f t="shared" si="159"/>
        <v>44734</v>
      </c>
      <c r="B404" s="125">
        <f t="shared" ca="1" si="169"/>
        <v>1064.15425</v>
      </c>
      <c r="C404" s="7">
        <f t="shared" si="160"/>
        <v>1000</v>
      </c>
      <c r="D404" s="102">
        <f t="shared" si="161"/>
        <v>44729</v>
      </c>
      <c r="E404" s="100">
        <f ca="1">IF(D404&lt;$B$1,VLOOKUP(D404,[1]DI!$A$4:$B$15000,2,FALSE),0)</f>
        <v>0.13150000000000001</v>
      </c>
      <c r="F404" s="14">
        <f t="shared" ca="1" si="170"/>
        <v>1.0004903700000001</v>
      </c>
      <c r="G404" s="14">
        <f ca="1">(TRUNC(PRODUCT($F$12:$F403),16))</f>
        <v>1.09762525511898</v>
      </c>
      <c r="H404" s="14">
        <f t="shared" ca="1" si="171"/>
        <v>1.0314531502962301</v>
      </c>
      <c r="I404" s="14">
        <f t="shared" ca="1" si="172"/>
        <v>1.0641542500000001</v>
      </c>
      <c r="J404" s="13">
        <f t="shared" si="162"/>
        <v>0</v>
      </c>
      <c r="K404" s="29">
        <f t="shared" si="163"/>
        <v>44501</v>
      </c>
      <c r="L404" s="2">
        <f t="shared" si="164"/>
        <v>160</v>
      </c>
      <c r="M404" s="17">
        <f t="shared" si="165"/>
        <v>160</v>
      </c>
      <c r="N404" s="12">
        <f t="shared" si="154"/>
        <v>1</v>
      </c>
      <c r="O404" s="12">
        <f t="shared" ca="1" si="155"/>
        <v>1.0641542500000001</v>
      </c>
      <c r="P404" s="17">
        <f t="shared" si="166"/>
        <v>0</v>
      </c>
      <c r="Q404" s="14">
        <f t="shared" ca="1" si="156"/>
        <v>64.154250000000005</v>
      </c>
      <c r="R404" s="20">
        <f t="shared" si="157"/>
        <v>0</v>
      </c>
      <c r="S404" s="14">
        <f t="shared" si="158"/>
        <v>0</v>
      </c>
      <c r="T404" s="4" t="str">
        <f t="shared" si="167"/>
        <v>J=</v>
      </c>
      <c r="U404" s="29">
        <f t="shared" si="168"/>
        <v>44742</v>
      </c>
      <c r="V404" s="3"/>
      <c r="W404" s="3"/>
      <c r="X404" s="150">
        <f>[2]Plan1!$A474</f>
        <v>50822</v>
      </c>
      <c r="Y404" s="142" t="str">
        <f>[2]Plan1!$C474</f>
        <v>Carnaval</v>
      </c>
      <c r="Z404" s="133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24">
        <f t="shared" si="159"/>
        <v>44735</v>
      </c>
      <c r="B405" s="125">
        <f t="shared" ca="1" si="169"/>
        <v>1064.6760799900001</v>
      </c>
      <c r="C405" s="7">
        <f t="shared" si="160"/>
        <v>1000</v>
      </c>
      <c r="D405" s="102">
        <f t="shared" si="161"/>
        <v>44732</v>
      </c>
      <c r="E405" s="100">
        <f ca="1">IF(D405&lt;$B$1,VLOOKUP(D405,[1]DI!$A$4:$B$15000,2,FALSE),0)</f>
        <v>0.13150000000000001</v>
      </c>
      <c r="F405" s="14">
        <f t="shared" ca="1" si="170"/>
        <v>1.0004903700000001</v>
      </c>
      <c r="G405" s="14">
        <f ca="1">(TRUNC(PRODUCT($F$12:$F404),16))</f>
        <v>1.0981634976153301</v>
      </c>
      <c r="H405" s="14">
        <f t="shared" ca="1" si="171"/>
        <v>1.0314531502962301</v>
      </c>
      <c r="I405" s="14">
        <f t="shared" ca="1" si="172"/>
        <v>1.0646760799999999</v>
      </c>
      <c r="J405" s="13">
        <f t="shared" si="162"/>
        <v>0</v>
      </c>
      <c r="K405" s="29">
        <f t="shared" si="163"/>
        <v>44501</v>
      </c>
      <c r="L405" s="2">
        <f t="shared" si="164"/>
        <v>161</v>
      </c>
      <c r="M405" s="17">
        <f t="shared" si="165"/>
        <v>161</v>
      </c>
      <c r="N405" s="12">
        <f t="shared" si="154"/>
        <v>1</v>
      </c>
      <c r="O405" s="12">
        <f t="shared" ca="1" si="155"/>
        <v>1.0646760799999999</v>
      </c>
      <c r="P405" s="17">
        <f t="shared" si="166"/>
        <v>0</v>
      </c>
      <c r="Q405" s="14">
        <f t="shared" ca="1" si="156"/>
        <v>64.676079990000005</v>
      </c>
      <c r="R405" s="20">
        <f t="shared" si="157"/>
        <v>0</v>
      </c>
      <c r="S405" s="14">
        <f t="shared" si="158"/>
        <v>0</v>
      </c>
      <c r="T405" s="4" t="str">
        <f t="shared" si="167"/>
        <v>J=</v>
      </c>
      <c r="U405" s="29">
        <f t="shared" si="168"/>
        <v>44742</v>
      </c>
      <c r="V405" s="3"/>
      <c r="W405" s="3"/>
      <c r="X405" s="150">
        <f>[2]Plan1!$A475</f>
        <v>50823</v>
      </c>
      <c r="Y405" s="142" t="str">
        <f>[2]Plan1!$C475</f>
        <v>Carnaval</v>
      </c>
      <c r="Z405" s="133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24">
        <f t="shared" si="159"/>
        <v>44736</v>
      </c>
      <c r="B406" s="125">
        <f t="shared" ca="1" si="169"/>
        <v>1065.19816999</v>
      </c>
      <c r="C406" s="7">
        <f t="shared" si="160"/>
        <v>1000</v>
      </c>
      <c r="D406" s="102">
        <f t="shared" si="161"/>
        <v>44733</v>
      </c>
      <c r="E406" s="100">
        <f ca="1">IF(D406&lt;$B$1,VLOOKUP(D406,[1]DI!$A$4:$B$15000,2,FALSE),0)</f>
        <v>0.13150000000000001</v>
      </c>
      <c r="F406" s="14">
        <f t="shared" ca="1" si="170"/>
        <v>1.0004903700000001</v>
      </c>
      <c r="G406" s="14">
        <f ca="1">(TRUNC(PRODUCT($F$12:$F405),16))</f>
        <v>1.09870200404966</v>
      </c>
      <c r="H406" s="14">
        <f t="shared" ca="1" si="171"/>
        <v>1.0314531502962301</v>
      </c>
      <c r="I406" s="14">
        <f t="shared" ca="1" si="172"/>
        <v>1.0651981699999999</v>
      </c>
      <c r="J406" s="13">
        <f t="shared" si="162"/>
        <v>0</v>
      </c>
      <c r="K406" s="29">
        <f t="shared" si="163"/>
        <v>44501</v>
      </c>
      <c r="L406" s="2">
        <f t="shared" si="164"/>
        <v>162</v>
      </c>
      <c r="M406" s="17">
        <f t="shared" si="165"/>
        <v>162</v>
      </c>
      <c r="N406" s="12">
        <f t="shared" si="154"/>
        <v>1</v>
      </c>
      <c r="O406" s="12">
        <f t="shared" ca="1" si="155"/>
        <v>1.0651981699999999</v>
      </c>
      <c r="P406" s="17">
        <f t="shared" si="166"/>
        <v>0</v>
      </c>
      <c r="Q406" s="14">
        <f t="shared" ca="1" si="156"/>
        <v>65.198169989999997</v>
      </c>
      <c r="R406" s="20">
        <f t="shared" si="157"/>
        <v>0</v>
      </c>
      <c r="S406" s="14">
        <f t="shared" si="158"/>
        <v>0</v>
      </c>
      <c r="T406" s="4" t="str">
        <f t="shared" si="167"/>
        <v>J=</v>
      </c>
      <c r="U406" s="29">
        <f t="shared" si="168"/>
        <v>44742</v>
      </c>
      <c r="V406" s="3"/>
      <c r="W406" s="3"/>
      <c r="X406" s="150">
        <f>[2]Plan1!$A476</f>
        <v>50868</v>
      </c>
      <c r="Y406" s="142" t="str">
        <f>[2]Plan1!$C476</f>
        <v>Paixão de Cristo</v>
      </c>
      <c r="Z406" s="133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24">
        <f t="shared" si="159"/>
        <v>44739</v>
      </c>
      <c r="B407" s="125">
        <f t="shared" ca="1" si="169"/>
        <v>1065.7205100000001</v>
      </c>
      <c r="C407" s="7">
        <f t="shared" si="160"/>
        <v>1000</v>
      </c>
      <c r="D407" s="102">
        <f t="shared" si="161"/>
        <v>44734</v>
      </c>
      <c r="E407" s="100">
        <f ca="1">IF(D407&lt;$B$1,VLOOKUP(D407,[1]DI!$A$4:$B$15000,2,FALSE),0)</f>
        <v>0.13150000000000001</v>
      </c>
      <c r="F407" s="14">
        <f t="shared" ca="1" si="170"/>
        <v>1.0004903700000001</v>
      </c>
      <c r="G407" s="14">
        <f ca="1">(TRUNC(PRODUCT($F$12:$F406),16))</f>
        <v>1.0992407745513799</v>
      </c>
      <c r="H407" s="14">
        <f t="shared" ca="1" si="171"/>
        <v>1.0314531502962301</v>
      </c>
      <c r="I407" s="14">
        <f t="shared" ca="1" si="172"/>
        <v>1.06572051</v>
      </c>
      <c r="J407" s="13">
        <f t="shared" si="162"/>
        <v>0</v>
      </c>
      <c r="K407" s="29">
        <f t="shared" si="163"/>
        <v>44501</v>
      </c>
      <c r="L407" s="2">
        <f t="shared" si="164"/>
        <v>163</v>
      </c>
      <c r="M407" s="17">
        <f t="shared" si="165"/>
        <v>163</v>
      </c>
      <c r="N407" s="12">
        <f t="shared" si="154"/>
        <v>1</v>
      </c>
      <c r="O407" s="12">
        <f t="shared" ca="1" si="155"/>
        <v>1.06572051</v>
      </c>
      <c r="P407" s="17">
        <f t="shared" si="166"/>
        <v>0</v>
      </c>
      <c r="Q407" s="14">
        <f t="shared" ca="1" si="156"/>
        <v>65.720510000000004</v>
      </c>
      <c r="R407" s="20">
        <f t="shared" si="157"/>
        <v>0</v>
      </c>
      <c r="S407" s="14">
        <f t="shared" si="158"/>
        <v>0</v>
      </c>
      <c r="T407" s="4" t="str">
        <f t="shared" si="167"/>
        <v>J=</v>
      </c>
      <c r="U407" s="29">
        <f t="shared" si="168"/>
        <v>44742</v>
      </c>
      <c r="V407" s="3"/>
      <c r="W407" s="3"/>
      <c r="X407" s="150">
        <f>[2]Plan1!$A477</f>
        <v>50881</v>
      </c>
      <c r="Y407" s="142" t="str">
        <f>[2]Plan1!$C477</f>
        <v>Tiradentes</v>
      </c>
      <c r="Z407" s="133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24">
        <f t="shared" si="159"/>
        <v>44740</v>
      </c>
      <c r="B408" s="125">
        <f t="shared" ca="1" si="169"/>
        <v>1066.2430999999999</v>
      </c>
      <c r="C408" s="7">
        <f t="shared" si="160"/>
        <v>1000</v>
      </c>
      <c r="D408" s="102">
        <f t="shared" si="161"/>
        <v>44735</v>
      </c>
      <c r="E408" s="100">
        <f ca="1">IF(D408&lt;$B$1,VLOOKUP(D408,[1]DI!$A$4:$B$15000,2,FALSE),0)</f>
        <v>0.13150000000000001</v>
      </c>
      <c r="F408" s="14">
        <f t="shared" ca="1" si="170"/>
        <v>1.0004903700000001</v>
      </c>
      <c r="G408" s="14">
        <f ca="1">(TRUNC(PRODUCT($F$12:$F407),16))</f>
        <v>1.09977980925</v>
      </c>
      <c r="H408" s="14">
        <f t="shared" ca="1" si="171"/>
        <v>1.0314531502962301</v>
      </c>
      <c r="I408" s="14">
        <f t="shared" ca="1" si="172"/>
        <v>1.0662431000000001</v>
      </c>
      <c r="J408" s="13">
        <f t="shared" si="162"/>
        <v>0</v>
      </c>
      <c r="K408" s="29">
        <f t="shared" si="163"/>
        <v>44501</v>
      </c>
      <c r="L408" s="2">
        <f t="shared" si="164"/>
        <v>164</v>
      </c>
      <c r="M408" s="17">
        <f t="shared" si="165"/>
        <v>164</v>
      </c>
      <c r="N408" s="12">
        <f t="shared" si="154"/>
        <v>1</v>
      </c>
      <c r="O408" s="12">
        <f t="shared" ca="1" si="155"/>
        <v>1.0662431000000001</v>
      </c>
      <c r="P408" s="17">
        <f t="shared" si="166"/>
        <v>0</v>
      </c>
      <c r="Q408" s="14">
        <f t="shared" ca="1" si="156"/>
        <v>66.243099999999998</v>
      </c>
      <c r="R408" s="20">
        <f t="shared" si="157"/>
        <v>0</v>
      </c>
      <c r="S408" s="14">
        <f t="shared" si="158"/>
        <v>0</v>
      </c>
      <c r="T408" s="4" t="str">
        <f t="shared" si="167"/>
        <v>J=</v>
      </c>
      <c r="U408" s="29">
        <f t="shared" si="168"/>
        <v>44742</v>
      </c>
      <c r="V408" s="3"/>
      <c r="W408" s="3"/>
      <c r="X408" s="150">
        <f>[2]Plan1!$A478</f>
        <v>50891</v>
      </c>
      <c r="Y408" s="142" t="str">
        <f>[2]Plan1!$C478</f>
        <v>Dia do Trabalho</v>
      </c>
      <c r="Z408" s="133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24">
        <f t="shared" si="159"/>
        <v>44741</v>
      </c>
      <c r="B409" s="125">
        <f t="shared" ca="1" si="169"/>
        <v>1066.7659599900001</v>
      </c>
      <c r="C409" s="7">
        <f t="shared" si="160"/>
        <v>1000</v>
      </c>
      <c r="D409" s="102">
        <f t="shared" si="161"/>
        <v>44736</v>
      </c>
      <c r="E409" s="100">
        <f ca="1">IF(D409&lt;$B$1,VLOOKUP(D409,[1]DI!$A$4:$B$15000,2,FALSE),0)</f>
        <v>0.13150000000000001</v>
      </c>
      <c r="F409" s="14">
        <f t="shared" ca="1" si="170"/>
        <v>1.0004903700000001</v>
      </c>
      <c r="G409" s="14">
        <f ca="1">(TRUNC(PRODUCT($F$12:$F408),16))</f>
        <v>1.1003191082750601</v>
      </c>
      <c r="H409" s="14">
        <f t="shared" ca="1" si="171"/>
        <v>1.0314531502962301</v>
      </c>
      <c r="I409" s="14">
        <f t="shared" ca="1" si="172"/>
        <v>1.0667659599999999</v>
      </c>
      <c r="J409" s="13">
        <f t="shared" si="162"/>
        <v>0</v>
      </c>
      <c r="K409" s="29">
        <f t="shared" si="163"/>
        <v>44501</v>
      </c>
      <c r="L409" s="2">
        <f t="shared" si="164"/>
        <v>165</v>
      </c>
      <c r="M409" s="17">
        <f t="shared" si="165"/>
        <v>165</v>
      </c>
      <c r="N409" s="12">
        <f t="shared" si="154"/>
        <v>1</v>
      </c>
      <c r="O409" s="12">
        <f t="shared" ca="1" si="155"/>
        <v>1.0667659599999999</v>
      </c>
      <c r="P409" s="17">
        <f t="shared" si="166"/>
        <v>0</v>
      </c>
      <c r="Q409" s="14">
        <f t="shared" ca="1" si="156"/>
        <v>66.765959989999999</v>
      </c>
      <c r="R409" s="20">
        <f t="shared" si="157"/>
        <v>0</v>
      </c>
      <c r="S409" s="14">
        <f t="shared" si="158"/>
        <v>0</v>
      </c>
      <c r="T409" s="4" t="str">
        <f t="shared" si="167"/>
        <v>J=</v>
      </c>
      <c r="U409" s="29">
        <f t="shared" si="168"/>
        <v>44742</v>
      </c>
      <c r="V409" s="3"/>
      <c r="W409" s="3"/>
      <c r="X409" s="150">
        <f>[2]Plan1!$A479</f>
        <v>50930</v>
      </c>
      <c r="Y409" s="142" t="str">
        <f>[2]Plan1!$C479</f>
        <v>Corpus Christi</v>
      </c>
      <c r="Z409" s="133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24">
        <f t="shared" si="159"/>
        <v>44742</v>
      </c>
      <c r="B410" s="125">
        <f t="shared" ca="1" si="169"/>
        <v>1067.28907</v>
      </c>
      <c r="C410" s="7">
        <f t="shared" si="160"/>
        <v>1000</v>
      </c>
      <c r="D410" s="102">
        <f t="shared" si="161"/>
        <v>44739</v>
      </c>
      <c r="E410" s="100">
        <f ca="1">IF(D410&lt;$B$1,VLOOKUP(D410,[1]DI!$A$4:$B$15000,2,FALSE),0)</f>
        <v>0.13150000000000001</v>
      </c>
      <c r="F410" s="14">
        <f t="shared" ca="1" si="170"/>
        <v>1.0004903700000001</v>
      </c>
      <c r="G410" s="14">
        <f ca="1">(TRUNC(PRODUCT($F$12:$F409),16))</f>
        <v>1.1008586717561899</v>
      </c>
      <c r="H410" s="14">
        <f t="shared" ca="1" si="171"/>
        <v>1.0314531502962301</v>
      </c>
      <c r="I410" s="14">
        <f t="shared" ca="1" si="172"/>
        <v>1.06728907</v>
      </c>
      <c r="J410" s="13">
        <f t="shared" si="162"/>
        <v>0</v>
      </c>
      <c r="K410" s="29">
        <f t="shared" si="163"/>
        <v>44501</v>
      </c>
      <c r="L410" s="2">
        <f t="shared" si="164"/>
        <v>166</v>
      </c>
      <c r="M410" s="17">
        <f t="shared" si="165"/>
        <v>166</v>
      </c>
      <c r="N410" s="12">
        <f t="shared" si="154"/>
        <v>1</v>
      </c>
      <c r="O410" s="12">
        <f t="shared" ca="1" si="155"/>
        <v>1.06728907</v>
      </c>
      <c r="P410" s="17">
        <f t="shared" si="166"/>
        <v>3</v>
      </c>
      <c r="Q410" s="14">
        <f t="shared" ca="1" si="156"/>
        <v>67.289069999999995</v>
      </c>
      <c r="R410" s="20">
        <f t="shared" si="157"/>
        <v>0</v>
      </c>
      <c r="S410" s="14">
        <f t="shared" si="158"/>
        <v>0</v>
      </c>
      <c r="T410" s="4" t="str">
        <f t="shared" si="167"/>
        <v>J=</v>
      </c>
      <c r="U410" s="29">
        <f t="shared" si="168"/>
        <v>44742</v>
      </c>
      <c r="V410" s="3"/>
      <c r="W410" s="3"/>
      <c r="X410" s="150">
        <f>[2]Plan1!$A480</f>
        <v>51020</v>
      </c>
      <c r="Y410" s="142" t="str">
        <f>[2]Plan1!$C480</f>
        <v>Independência do Brasil</v>
      </c>
      <c r="Z410" s="133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24">
        <f t="shared" si="159"/>
        <v>44743</v>
      </c>
      <c r="B411" s="125">
        <f t="shared" ca="1" si="169"/>
        <v>1000.49037</v>
      </c>
      <c r="C411" s="7">
        <f t="shared" si="160"/>
        <v>1000</v>
      </c>
      <c r="D411" s="102">
        <f t="shared" si="161"/>
        <v>44740</v>
      </c>
      <c r="E411" s="100">
        <f ca="1">IF(D411&lt;$B$1,VLOOKUP(D411,[1]DI!$A$4:$B$15000,2,FALSE),0)</f>
        <v>0.13150000000000001</v>
      </c>
      <c r="F411" s="14">
        <f t="shared" ca="1" si="170"/>
        <v>1.0004903700000001</v>
      </c>
      <c r="G411" s="14">
        <f ca="1">(TRUNC(PRODUCT($F$12:$F410),16))</f>
        <v>1.1013984998230599</v>
      </c>
      <c r="H411" s="14">
        <f t="shared" ca="1" si="171"/>
        <v>1.1008586717561899</v>
      </c>
      <c r="I411" s="14">
        <f t="shared" ca="1" si="172"/>
        <v>1.0004903700000001</v>
      </c>
      <c r="J411" s="13">
        <f t="shared" si="162"/>
        <v>0</v>
      </c>
      <c r="K411" s="29">
        <f t="shared" si="163"/>
        <v>44742</v>
      </c>
      <c r="L411" s="2">
        <f t="shared" si="164"/>
        <v>1</v>
      </c>
      <c r="M411" s="17">
        <f t="shared" si="165"/>
        <v>1</v>
      </c>
      <c r="N411" s="12">
        <f t="shared" si="154"/>
        <v>1</v>
      </c>
      <c r="O411" s="12">
        <f t="shared" ca="1" si="155"/>
        <v>1.0004903700000001</v>
      </c>
      <c r="P411" s="17">
        <f t="shared" si="166"/>
        <v>0</v>
      </c>
      <c r="Q411" s="14">
        <f t="shared" ca="1" si="156"/>
        <v>0.49036999999999997</v>
      </c>
      <c r="R411" s="20">
        <f t="shared" si="157"/>
        <v>0</v>
      </c>
      <c r="S411" s="14">
        <f t="shared" si="158"/>
        <v>0</v>
      </c>
      <c r="T411" s="4" t="str">
        <f t="shared" si="167"/>
        <v>J=</v>
      </c>
      <c r="U411" s="29">
        <f t="shared" si="168"/>
        <v>44865</v>
      </c>
      <c r="V411" s="3"/>
      <c r="W411" s="3"/>
      <c r="X411" s="150">
        <f>[2]Plan1!$A481</f>
        <v>51055</v>
      </c>
      <c r="Y411" s="142" t="str">
        <f>[2]Plan1!$C481</f>
        <v>Nossa Sr.a Aparecida - Padroeira do Brasil</v>
      </c>
      <c r="Z411" s="133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24">
        <f t="shared" si="159"/>
        <v>44746</v>
      </c>
      <c r="B412" s="125">
        <f t="shared" ca="1" si="169"/>
        <v>1000.98098</v>
      </c>
      <c r="C412" s="7">
        <f t="shared" si="160"/>
        <v>1000</v>
      </c>
      <c r="D412" s="102">
        <f t="shared" si="161"/>
        <v>44741</v>
      </c>
      <c r="E412" s="100">
        <f ca="1">IF(D412&lt;$B$1,VLOOKUP(D412,[1]DI!$A$4:$B$15000,2,FALSE),0)</f>
        <v>0.13150000000000001</v>
      </c>
      <c r="F412" s="14">
        <f t="shared" ca="1" si="170"/>
        <v>1.0004903700000001</v>
      </c>
      <c r="G412" s="14">
        <f ca="1">(TRUNC(PRODUCT($F$12:$F411),16))</f>
        <v>1.1019385926054199</v>
      </c>
      <c r="H412" s="14">
        <f t="shared" ca="1" si="171"/>
        <v>1.1008586717561899</v>
      </c>
      <c r="I412" s="14">
        <f t="shared" ca="1" si="172"/>
        <v>1.00098098</v>
      </c>
      <c r="J412" s="13">
        <f t="shared" si="162"/>
        <v>0</v>
      </c>
      <c r="K412" s="29">
        <f t="shared" si="163"/>
        <v>44742</v>
      </c>
      <c r="L412" s="2">
        <f t="shared" si="164"/>
        <v>2</v>
      </c>
      <c r="M412" s="17">
        <f t="shared" si="165"/>
        <v>2</v>
      </c>
      <c r="N412" s="12">
        <f t="shared" si="154"/>
        <v>1</v>
      </c>
      <c r="O412" s="12">
        <f t="shared" ca="1" si="155"/>
        <v>1.00098098</v>
      </c>
      <c r="P412" s="17">
        <f t="shared" si="166"/>
        <v>0</v>
      </c>
      <c r="Q412" s="14">
        <f t="shared" ca="1" si="156"/>
        <v>0.98097999999999996</v>
      </c>
      <c r="R412" s="20">
        <f t="shared" si="157"/>
        <v>0</v>
      </c>
      <c r="S412" s="14">
        <f t="shared" si="158"/>
        <v>0</v>
      </c>
      <c r="T412" s="4" t="str">
        <f t="shared" si="167"/>
        <v>J=</v>
      </c>
      <c r="U412" s="29">
        <f t="shared" si="168"/>
        <v>44865</v>
      </c>
      <c r="V412" s="3"/>
      <c r="W412" s="3"/>
      <c r="X412" s="150">
        <f>[2]Plan1!$A482</f>
        <v>51076</v>
      </c>
      <c r="Y412" s="142" t="str">
        <f>[2]Plan1!$C482</f>
        <v>Finados</v>
      </c>
      <c r="Z412" s="133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24">
        <f t="shared" si="159"/>
        <v>44747</v>
      </c>
      <c r="B413" s="125">
        <f t="shared" ca="1" si="169"/>
        <v>1001.47183</v>
      </c>
      <c r="C413" s="7">
        <f t="shared" si="160"/>
        <v>1000</v>
      </c>
      <c r="D413" s="102">
        <f t="shared" si="161"/>
        <v>44742</v>
      </c>
      <c r="E413" s="100">
        <f ca="1">IF(D413&lt;$B$1,VLOOKUP(D413,[1]DI!$A$4:$B$15000,2,FALSE),0)</f>
        <v>0.13150000000000001</v>
      </c>
      <c r="F413" s="14">
        <f t="shared" ca="1" si="170"/>
        <v>1.0004903700000001</v>
      </c>
      <c r="G413" s="14">
        <f ca="1">(TRUNC(PRODUCT($F$12:$F412),16))</f>
        <v>1.1024789502330701</v>
      </c>
      <c r="H413" s="14">
        <f t="shared" ca="1" si="171"/>
        <v>1.1008586717561899</v>
      </c>
      <c r="I413" s="14">
        <f t="shared" ca="1" si="172"/>
        <v>1.0014718300000001</v>
      </c>
      <c r="J413" s="13">
        <f t="shared" si="162"/>
        <v>0</v>
      </c>
      <c r="K413" s="29">
        <f t="shared" si="163"/>
        <v>44742</v>
      </c>
      <c r="L413" s="2">
        <f t="shared" si="164"/>
        <v>3</v>
      </c>
      <c r="M413" s="17">
        <f t="shared" si="165"/>
        <v>3</v>
      </c>
      <c r="N413" s="12">
        <f t="shared" si="154"/>
        <v>1</v>
      </c>
      <c r="O413" s="12">
        <f t="shared" ca="1" si="155"/>
        <v>1.0014718300000001</v>
      </c>
      <c r="P413" s="17">
        <f t="shared" si="166"/>
        <v>0</v>
      </c>
      <c r="Q413" s="14">
        <f t="shared" ca="1" si="156"/>
        <v>1.47183</v>
      </c>
      <c r="R413" s="20">
        <f t="shared" si="157"/>
        <v>0</v>
      </c>
      <c r="S413" s="14">
        <f t="shared" si="158"/>
        <v>0</v>
      </c>
      <c r="T413" s="4" t="str">
        <f t="shared" si="167"/>
        <v>J=</v>
      </c>
      <c r="U413" s="29">
        <f t="shared" si="168"/>
        <v>44865</v>
      </c>
      <c r="V413" s="3"/>
      <c r="W413" s="3"/>
      <c r="X413" s="150">
        <f>[2]Plan1!$A483</f>
        <v>51089</v>
      </c>
      <c r="Y413" s="142" t="str">
        <f>[2]Plan1!$C483</f>
        <v>Proclamação da República</v>
      </c>
      <c r="Z413" s="133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24">
        <f t="shared" si="159"/>
        <v>44748</v>
      </c>
      <c r="B414" s="125">
        <f t="shared" ca="1" si="169"/>
        <v>1001.96291999</v>
      </c>
      <c r="C414" s="7">
        <f t="shared" si="160"/>
        <v>1000</v>
      </c>
      <c r="D414" s="102">
        <f t="shared" si="161"/>
        <v>44743</v>
      </c>
      <c r="E414" s="100">
        <f ca="1">IF(D414&lt;$B$1,VLOOKUP(D414,[1]DI!$A$4:$B$15000,2,FALSE),0)</f>
        <v>0.13150000000000001</v>
      </c>
      <c r="F414" s="14">
        <f t="shared" ca="1" si="170"/>
        <v>1.0004903700000001</v>
      </c>
      <c r="G414" s="14">
        <f ca="1">(TRUNC(PRODUCT($F$12:$F413),16))</f>
        <v>1.1030195728359</v>
      </c>
      <c r="H414" s="14">
        <f t="shared" ca="1" si="171"/>
        <v>1.1008586717561899</v>
      </c>
      <c r="I414" s="14">
        <f t="shared" ca="1" si="172"/>
        <v>1.00196292</v>
      </c>
      <c r="J414" s="13">
        <f t="shared" si="162"/>
        <v>0</v>
      </c>
      <c r="K414" s="29">
        <f t="shared" si="163"/>
        <v>44742</v>
      </c>
      <c r="L414" s="2">
        <f t="shared" si="164"/>
        <v>4</v>
      </c>
      <c r="M414" s="17">
        <f t="shared" si="165"/>
        <v>4</v>
      </c>
      <c r="N414" s="12">
        <f t="shared" si="154"/>
        <v>1</v>
      </c>
      <c r="O414" s="12">
        <f t="shared" ca="1" si="155"/>
        <v>1.00196292</v>
      </c>
      <c r="P414" s="17">
        <f t="shared" si="166"/>
        <v>0</v>
      </c>
      <c r="Q414" s="14">
        <f t="shared" ca="1" si="156"/>
        <v>1.9629199900000001</v>
      </c>
      <c r="R414" s="20">
        <f t="shared" si="157"/>
        <v>0</v>
      </c>
      <c r="S414" s="14">
        <f t="shared" si="158"/>
        <v>0</v>
      </c>
      <c r="T414" s="4" t="str">
        <f t="shared" si="167"/>
        <v>J=</v>
      </c>
      <c r="U414" s="29">
        <f t="shared" si="168"/>
        <v>44865</v>
      </c>
      <c r="V414" s="3"/>
      <c r="W414" s="3"/>
      <c r="X414" s="150">
        <f>[2]Plan1!$A484</f>
        <v>51094</v>
      </c>
      <c r="Y414" s="142" t="str">
        <f>[2]Plan1!$C484</f>
        <v>Dia Nacional de Zumbi e da Consciência Negra</v>
      </c>
      <c r="Z414" s="133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24">
        <f t="shared" si="159"/>
        <v>44749</v>
      </c>
      <c r="B415" s="125">
        <f t="shared" ca="1" si="169"/>
        <v>1002.45425999</v>
      </c>
      <c r="C415" s="7">
        <f t="shared" si="160"/>
        <v>1000</v>
      </c>
      <c r="D415" s="102">
        <f t="shared" si="161"/>
        <v>44746</v>
      </c>
      <c r="E415" s="100">
        <f ca="1">IF(D415&lt;$B$1,VLOOKUP(D415,[1]DI!$A$4:$B$15000,2,FALSE),0)</f>
        <v>0.13150000000000001</v>
      </c>
      <c r="F415" s="14">
        <f t="shared" ca="1" si="170"/>
        <v>1.0004903700000001</v>
      </c>
      <c r="G415" s="14">
        <f ca="1">(TRUNC(PRODUCT($F$12:$F414),16))</f>
        <v>1.1035604605438301</v>
      </c>
      <c r="H415" s="14">
        <f t="shared" ca="1" si="171"/>
        <v>1.1008586717561899</v>
      </c>
      <c r="I415" s="14">
        <f t="shared" ca="1" si="172"/>
        <v>1.0024542599999999</v>
      </c>
      <c r="J415" s="13">
        <f t="shared" si="162"/>
        <v>0</v>
      </c>
      <c r="K415" s="29">
        <f t="shared" si="163"/>
        <v>44742</v>
      </c>
      <c r="L415" s="2">
        <f t="shared" si="164"/>
        <v>5</v>
      </c>
      <c r="M415" s="17">
        <f t="shared" si="165"/>
        <v>5</v>
      </c>
      <c r="N415" s="12">
        <f t="shared" si="154"/>
        <v>1</v>
      </c>
      <c r="O415" s="12">
        <f t="shared" ca="1" si="155"/>
        <v>1.0024542599999999</v>
      </c>
      <c r="P415" s="17">
        <f t="shared" si="166"/>
        <v>0</v>
      </c>
      <c r="Q415" s="14">
        <f t="shared" ca="1" si="156"/>
        <v>2.4542599900000002</v>
      </c>
      <c r="R415" s="20">
        <f t="shared" si="157"/>
        <v>0</v>
      </c>
      <c r="S415" s="14">
        <f t="shared" si="158"/>
        <v>0</v>
      </c>
      <c r="T415" s="4" t="str">
        <f t="shared" si="167"/>
        <v>J=</v>
      </c>
      <c r="U415" s="29">
        <f t="shared" si="168"/>
        <v>44865</v>
      </c>
      <c r="V415" s="3"/>
      <c r="W415" s="3"/>
      <c r="X415" s="150">
        <f>[2]Plan1!$A485</f>
        <v>51129</v>
      </c>
      <c r="Y415" s="142" t="str">
        <f>[2]Plan1!$C485</f>
        <v>Natal</v>
      </c>
      <c r="Z415" s="133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24">
        <f t="shared" si="159"/>
        <v>44750</v>
      </c>
      <c r="B416" s="125">
        <f t="shared" ca="1" si="169"/>
        <v>1002.94583</v>
      </c>
      <c r="C416" s="7">
        <f t="shared" si="160"/>
        <v>1000</v>
      </c>
      <c r="D416" s="102">
        <f t="shared" si="161"/>
        <v>44747</v>
      </c>
      <c r="E416" s="100">
        <f ca="1">IF(D416&lt;$B$1,VLOOKUP(D416,[1]DI!$A$4:$B$15000,2,FALSE),0)</f>
        <v>0.13150000000000001</v>
      </c>
      <c r="F416" s="14">
        <f t="shared" ca="1" si="170"/>
        <v>1.0004903700000001</v>
      </c>
      <c r="G416" s="14">
        <f ca="1">(TRUNC(PRODUCT($F$12:$F415),16))</f>
        <v>1.10410161348687</v>
      </c>
      <c r="H416" s="14">
        <f t="shared" ca="1" si="171"/>
        <v>1.1008586717561899</v>
      </c>
      <c r="I416" s="14">
        <f t="shared" ca="1" si="172"/>
        <v>1.00294583</v>
      </c>
      <c r="J416" s="13">
        <f t="shared" si="162"/>
        <v>0</v>
      </c>
      <c r="K416" s="29">
        <f t="shared" si="163"/>
        <v>44742</v>
      </c>
      <c r="L416" s="2">
        <f t="shared" si="164"/>
        <v>6</v>
      </c>
      <c r="M416" s="17">
        <f t="shared" si="165"/>
        <v>6</v>
      </c>
      <c r="N416" s="12">
        <f t="shared" si="154"/>
        <v>1</v>
      </c>
      <c r="O416" s="12">
        <f t="shared" ca="1" si="155"/>
        <v>1.00294583</v>
      </c>
      <c r="P416" s="17">
        <f t="shared" si="166"/>
        <v>0</v>
      </c>
      <c r="Q416" s="14">
        <f t="shared" ca="1" si="156"/>
        <v>2.9458299999999999</v>
      </c>
      <c r="R416" s="20">
        <f t="shared" si="157"/>
        <v>0</v>
      </c>
      <c r="S416" s="14">
        <f t="shared" si="158"/>
        <v>0</v>
      </c>
      <c r="T416" s="4" t="str">
        <f t="shared" si="167"/>
        <v>J=</v>
      </c>
      <c r="U416" s="29">
        <f t="shared" si="168"/>
        <v>44865</v>
      </c>
      <c r="V416" s="3"/>
      <c r="W416" s="3"/>
      <c r="X416" s="150">
        <f>[2]Plan1!$A486</f>
        <v>51136</v>
      </c>
      <c r="Y416" s="142" t="str">
        <f>[2]Plan1!$C486</f>
        <v>Confraternização Universal</v>
      </c>
      <c r="Z416" s="133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24">
        <f t="shared" si="159"/>
        <v>44753</v>
      </c>
      <c r="B417" s="125">
        <f t="shared" ca="1" si="169"/>
        <v>1003.43764</v>
      </c>
      <c r="C417" s="7">
        <f t="shared" si="160"/>
        <v>1000</v>
      </c>
      <c r="D417" s="102">
        <f t="shared" si="161"/>
        <v>44748</v>
      </c>
      <c r="E417" s="100">
        <f ca="1">IF(D417&lt;$B$1,VLOOKUP(D417,[1]DI!$A$4:$B$15000,2,FALSE),0)</f>
        <v>0.13150000000000001</v>
      </c>
      <c r="F417" s="14">
        <f t="shared" ca="1" si="170"/>
        <v>1.0004903700000001</v>
      </c>
      <c r="G417" s="14">
        <f ca="1">(TRUNC(PRODUCT($F$12:$F416),16))</f>
        <v>1.10464303179507</v>
      </c>
      <c r="H417" s="14">
        <f t="shared" ca="1" si="171"/>
        <v>1.1008586717561899</v>
      </c>
      <c r="I417" s="14">
        <f t="shared" ca="1" si="172"/>
        <v>1.00343764</v>
      </c>
      <c r="J417" s="13">
        <f t="shared" si="162"/>
        <v>0</v>
      </c>
      <c r="K417" s="29">
        <f t="shared" si="163"/>
        <v>44742</v>
      </c>
      <c r="L417" s="2">
        <f t="shared" si="164"/>
        <v>7</v>
      </c>
      <c r="M417" s="17">
        <f t="shared" si="165"/>
        <v>7</v>
      </c>
      <c r="N417" s="12">
        <f t="shared" si="154"/>
        <v>1</v>
      </c>
      <c r="O417" s="12">
        <f t="shared" ca="1" si="155"/>
        <v>1.00343764</v>
      </c>
      <c r="P417" s="17">
        <f t="shared" si="166"/>
        <v>0</v>
      </c>
      <c r="Q417" s="14">
        <f t="shared" ca="1" si="156"/>
        <v>3.43764</v>
      </c>
      <c r="R417" s="20">
        <f t="shared" si="157"/>
        <v>0</v>
      </c>
      <c r="S417" s="14">
        <f t="shared" si="158"/>
        <v>0</v>
      </c>
      <c r="T417" s="4" t="str">
        <f t="shared" si="167"/>
        <v>J=</v>
      </c>
      <c r="U417" s="29">
        <f t="shared" si="168"/>
        <v>44865</v>
      </c>
      <c r="V417" s="3"/>
      <c r="W417" s="3"/>
      <c r="X417" s="150">
        <f>[2]Plan1!$A487</f>
        <v>51179</v>
      </c>
      <c r="Y417" s="142" t="str">
        <f>[2]Plan1!$C487</f>
        <v>Carnaval</v>
      </c>
      <c r="Z417" s="133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24">
        <f t="shared" si="159"/>
        <v>44754</v>
      </c>
      <c r="B418" s="125">
        <f t="shared" ca="1" si="169"/>
        <v>1003.9297</v>
      </c>
      <c r="C418" s="7">
        <f t="shared" si="160"/>
        <v>1000</v>
      </c>
      <c r="D418" s="102">
        <f t="shared" si="161"/>
        <v>44749</v>
      </c>
      <c r="E418" s="100">
        <f ca="1">IF(D418&lt;$B$1,VLOOKUP(D418,[1]DI!$A$4:$B$15000,2,FALSE),0)</f>
        <v>0.13150000000000001</v>
      </c>
      <c r="F418" s="14">
        <f t="shared" ca="1" si="170"/>
        <v>1.0004903700000001</v>
      </c>
      <c r="G418" s="14">
        <f ca="1">(TRUNC(PRODUCT($F$12:$F417),16))</f>
        <v>1.1051847155985699</v>
      </c>
      <c r="H418" s="14">
        <f t="shared" ca="1" si="171"/>
        <v>1.1008586717561899</v>
      </c>
      <c r="I418" s="14">
        <f t="shared" ca="1" si="172"/>
        <v>1.0039297</v>
      </c>
      <c r="J418" s="13">
        <f t="shared" si="162"/>
        <v>0</v>
      </c>
      <c r="K418" s="29">
        <f t="shared" si="163"/>
        <v>44742</v>
      </c>
      <c r="L418" s="2">
        <f t="shared" si="164"/>
        <v>8</v>
      </c>
      <c r="M418" s="17">
        <f t="shared" si="165"/>
        <v>8</v>
      </c>
      <c r="N418" s="12">
        <f t="shared" si="154"/>
        <v>1</v>
      </c>
      <c r="O418" s="12">
        <f t="shared" ca="1" si="155"/>
        <v>1.0039297</v>
      </c>
      <c r="P418" s="17">
        <f t="shared" si="166"/>
        <v>0</v>
      </c>
      <c r="Q418" s="14">
        <f t="shared" ca="1" si="156"/>
        <v>3.9297</v>
      </c>
      <c r="R418" s="20">
        <f t="shared" si="157"/>
        <v>0</v>
      </c>
      <c r="S418" s="14">
        <f t="shared" si="158"/>
        <v>0</v>
      </c>
      <c r="T418" s="4" t="str">
        <f t="shared" si="167"/>
        <v>J=</v>
      </c>
      <c r="U418" s="29">
        <f t="shared" si="168"/>
        <v>44865</v>
      </c>
      <c r="V418" s="3"/>
      <c r="W418" s="3"/>
      <c r="X418" s="150">
        <f>[2]Plan1!$A488</f>
        <v>51180</v>
      </c>
      <c r="Y418" s="142" t="str">
        <f>[2]Plan1!$C488</f>
        <v>Carnaval</v>
      </c>
      <c r="Z418" s="133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24">
        <f t="shared" si="159"/>
        <v>44755</v>
      </c>
      <c r="B419" s="125">
        <f t="shared" ca="1" si="169"/>
        <v>1004.42199999</v>
      </c>
      <c r="C419" s="7">
        <f t="shared" si="160"/>
        <v>1000</v>
      </c>
      <c r="D419" s="102">
        <f t="shared" si="161"/>
        <v>44750</v>
      </c>
      <c r="E419" s="100">
        <f ca="1">IF(D419&lt;$B$1,VLOOKUP(D419,[1]DI!$A$4:$B$15000,2,FALSE),0)</f>
        <v>0.13150000000000001</v>
      </c>
      <c r="F419" s="14">
        <f t="shared" ca="1" si="170"/>
        <v>1.0004903700000001</v>
      </c>
      <c r="G419" s="14">
        <f ca="1">(TRUNC(PRODUCT($F$12:$F418),16))</f>
        <v>1.1057266650275599</v>
      </c>
      <c r="H419" s="14">
        <f t="shared" ca="1" si="171"/>
        <v>1.1008586717561899</v>
      </c>
      <c r="I419" s="14">
        <f t="shared" ca="1" si="172"/>
        <v>1.0044219999999999</v>
      </c>
      <c r="J419" s="13">
        <f t="shared" si="162"/>
        <v>0</v>
      </c>
      <c r="K419" s="29">
        <f t="shared" si="163"/>
        <v>44742</v>
      </c>
      <c r="L419" s="2">
        <f t="shared" si="164"/>
        <v>9</v>
      </c>
      <c r="M419" s="17">
        <f t="shared" si="165"/>
        <v>9</v>
      </c>
      <c r="N419" s="12">
        <f t="shared" si="154"/>
        <v>1</v>
      </c>
      <c r="O419" s="12">
        <f t="shared" ca="1" si="155"/>
        <v>1.0044219999999999</v>
      </c>
      <c r="P419" s="17">
        <f t="shared" si="166"/>
        <v>0</v>
      </c>
      <c r="Q419" s="14">
        <f t="shared" ca="1" si="156"/>
        <v>4.4219999899999998</v>
      </c>
      <c r="R419" s="20">
        <f t="shared" si="157"/>
        <v>0</v>
      </c>
      <c r="S419" s="14">
        <f t="shared" si="158"/>
        <v>0</v>
      </c>
      <c r="T419" s="4" t="str">
        <f t="shared" si="167"/>
        <v>J=</v>
      </c>
      <c r="U419" s="29">
        <f t="shared" si="168"/>
        <v>44865</v>
      </c>
      <c r="V419" s="3"/>
      <c r="W419" s="3"/>
      <c r="X419" s="150">
        <f>[2]Plan1!$A489</f>
        <v>51225</v>
      </c>
      <c r="Y419" s="142" t="str">
        <f>[2]Plan1!$C489</f>
        <v>Paixão de Cristo</v>
      </c>
      <c r="Z419" s="133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24">
        <f t="shared" si="159"/>
        <v>44756</v>
      </c>
      <c r="B420" s="125">
        <f t="shared" ca="1" si="169"/>
        <v>1004.91452999</v>
      </c>
      <c r="C420" s="7">
        <f t="shared" si="160"/>
        <v>1000</v>
      </c>
      <c r="D420" s="102">
        <f t="shared" si="161"/>
        <v>44753</v>
      </c>
      <c r="E420" s="100">
        <f ca="1">IF(D420&lt;$B$1,VLOOKUP(D420,[1]DI!$A$4:$B$15000,2,FALSE),0)</f>
        <v>0.13150000000000001</v>
      </c>
      <c r="F420" s="14">
        <f t="shared" ca="1" si="170"/>
        <v>1.0004903700000001</v>
      </c>
      <c r="G420" s="14">
        <f ca="1">(TRUNC(PRODUCT($F$12:$F419),16))</f>
        <v>1.10626888021229</v>
      </c>
      <c r="H420" s="14">
        <f t="shared" ca="1" si="171"/>
        <v>1.1008586717561899</v>
      </c>
      <c r="I420" s="14">
        <f t="shared" ca="1" si="172"/>
        <v>1.00491453</v>
      </c>
      <c r="J420" s="13">
        <f t="shared" si="162"/>
        <v>0</v>
      </c>
      <c r="K420" s="29">
        <f t="shared" si="163"/>
        <v>44742</v>
      </c>
      <c r="L420" s="2">
        <f t="shared" si="164"/>
        <v>10</v>
      </c>
      <c r="M420" s="17">
        <f t="shared" si="165"/>
        <v>10</v>
      </c>
      <c r="N420" s="12">
        <f t="shared" si="154"/>
        <v>1</v>
      </c>
      <c r="O420" s="12">
        <f t="shared" ca="1" si="155"/>
        <v>1.00491453</v>
      </c>
      <c r="P420" s="17">
        <f t="shared" si="166"/>
        <v>0</v>
      </c>
      <c r="Q420" s="14">
        <f t="shared" ca="1" si="156"/>
        <v>4.9145299900000001</v>
      </c>
      <c r="R420" s="20">
        <f t="shared" si="157"/>
        <v>0</v>
      </c>
      <c r="S420" s="14">
        <f t="shared" si="158"/>
        <v>0</v>
      </c>
      <c r="T420" s="4" t="str">
        <f t="shared" si="167"/>
        <v>J=</v>
      </c>
      <c r="U420" s="29">
        <f t="shared" si="168"/>
        <v>44865</v>
      </c>
      <c r="V420" s="3"/>
      <c r="W420" s="3"/>
      <c r="X420" s="150">
        <f>[2]Plan1!$A490</f>
        <v>51247</v>
      </c>
      <c r="Y420" s="142" t="str">
        <f>[2]Plan1!$C490</f>
        <v>Tiradentes</v>
      </c>
      <c r="Z420" s="133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24">
        <f t="shared" si="159"/>
        <v>44757</v>
      </c>
      <c r="B421" s="125">
        <f t="shared" ca="1" si="169"/>
        <v>1005.4073100000001</v>
      </c>
      <c r="C421" s="7">
        <f t="shared" si="160"/>
        <v>1000</v>
      </c>
      <c r="D421" s="102">
        <f t="shared" si="161"/>
        <v>44754</v>
      </c>
      <c r="E421" s="100">
        <f ca="1">IF(D421&lt;$B$1,VLOOKUP(D421,[1]DI!$A$4:$B$15000,2,FALSE),0)</f>
        <v>0.13150000000000001</v>
      </c>
      <c r="F421" s="14">
        <f t="shared" ca="1" si="170"/>
        <v>1.0004903700000001</v>
      </c>
      <c r="G421" s="14">
        <f ca="1">(TRUNC(PRODUCT($F$12:$F420),16))</f>
        <v>1.1068113612830801</v>
      </c>
      <c r="H421" s="14">
        <f t="shared" ca="1" si="171"/>
        <v>1.1008586717561899</v>
      </c>
      <c r="I421" s="14">
        <f t="shared" ca="1" si="172"/>
        <v>1.0054073100000001</v>
      </c>
      <c r="J421" s="13">
        <f t="shared" si="162"/>
        <v>0</v>
      </c>
      <c r="K421" s="29">
        <f t="shared" si="163"/>
        <v>44742</v>
      </c>
      <c r="L421" s="2">
        <f t="shared" si="164"/>
        <v>11</v>
      </c>
      <c r="M421" s="17">
        <f t="shared" si="165"/>
        <v>11</v>
      </c>
      <c r="N421" s="12">
        <f t="shared" si="154"/>
        <v>1</v>
      </c>
      <c r="O421" s="12">
        <f t="shared" ca="1" si="155"/>
        <v>1.0054073100000001</v>
      </c>
      <c r="P421" s="17">
        <f t="shared" si="166"/>
        <v>0</v>
      </c>
      <c r="Q421" s="14">
        <f t="shared" ca="1" si="156"/>
        <v>5.4073099999999998</v>
      </c>
      <c r="R421" s="20">
        <f t="shared" si="157"/>
        <v>0</v>
      </c>
      <c r="S421" s="14">
        <f t="shared" si="158"/>
        <v>0</v>
      </c>
      <c r="T421" s="4" t="str">
        <f t="shared" si="167"/>
        <v>J=</v>
      </c>
      <c r="U421" s="29">
        <f t="shared" si="168"/>
        <v>44865</v>
      </c>
      <c r="V421" s="3"/>
      <c r="W421" s="3"/>
      <c r="X421" s="150">
        <f>[2]Plan1!$A491</f>
        <v>51257</v>
      </c>
      <c r="Y421" s="142" t="str">
        <f>[2]Plan1!$C491</f>
        <v>Dia do Trabalho</v>
      </c>
      <c r="Z421" s="133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24">
        <f t="shared" si="159"/>
        <v>44760</v>
      </c>
      <c r="B422" s="125">
        <f t="shared" ca="1" si="169"/>
        <v>1005.90033999</v>
      </c>
      <c r="C422" s="7">
        <f t="shared" si="160"/>
        <v>1000</v>
      </c>
      <c r="D422" s="102">
        <f t="shared" si="161"/>
        <v>44755</v>
      </c>
      <c r="E422" s="100">
        <f ca="1">IF(D422&lt;$B$1,VLOOKUP(D422,[1]DI!$A$4:$B$15000,2,FALSE),0)</f>
        <v>0.13150000000000001</v>
      </c>
      <c r="F422" s="14">
        <f t="shared" ca="1" si="170"/>
        <v>1.0004903700000001</v>
      </c>
      <c r="G422" s="14">
        <f ca="1">(TRUNC(PRODUCT($F$12:$F421),16))</f>
        <v>1.10735410837031</v>
      </c>
      <c r="H422" s="14">
        <f t="shared" ca="1" si="171"/>
        <v>1.1008586717561899</v>
      </c>
      <c r="I422" s="14">
        <f t="shared" ca="1" si="172"/>
        <v>1.0059003399999999</v>
      </c>
      <c r="J422" s="13">
        <f t="shared" si="162"/>
        <v>0</v>
      </c>
      <c r="K422" s="29">
        <f t="shared" si="163"/>
        <v>44742</v>
      </c>
      <c r="L422" s="2">
        <f t="shared" si="164"/>
        <v>12</v>
      </c>
      <c r="M422" s="17">
        <f t="shared" si="165"/>
        <v>12</v>
      </c>
      <c r="N422" s="12">
        <f t="shared" si="154"/>
        <v>1</v>
      </c>
      <c r="O422" s="12">
        <f t="shared" ca="1" si="155"/>
        <v>1.0059003399999999</v>
      </c>
      <c r="P422" s="17">
        <f t="shared" si="166"/>
        <v>0</v>
      </c>
      <c r="Q422" s="14">
        <f t="shared" ca="1" si="156"/>
        <v>5.90033999</v>
      </c>
      <c r="R422" s="20">
        <f t="shared" si="157"/>
        <v>0</v>
      </c>
      <c r="S422" s="14">
        <f t="shared" si="158"/>
        <v>0</v>
      </c>
      <c r="T422" s="4" t="str">
        <f t="shared" si="167"/>
        <v>J=</v>
      </c>
      <c r="U422" s="29">
        <f t="shared" si="168"/>
        <v>44865</v>
      </c>
      <c r="V422" s="3"/>
      <c r="W422" s="3"/>
      <c r="X422" s="150">
        <f>[2]Plan1!$A492</f>
        <v>51287</v>
      </c>
      <c r="Y422" s="142" t="str">
        <f>[2]Plan1!$C492</f>
        <v>Corpus Christi</v>
      </c>
      <c r="Z422" s="133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24">
        <f t="shared" si="159"/>
        <v>44761</v>
      </c>
      <c r="B423" s="125">
        <f t="shared" ca="1" si="169"/>
        <v>1006.3936</v>
      </c>
      <c r="C423" s="7">
        <f t="shared" si="160"/>
        <v>1000</v>
      </c>
      <c r="D423" s="102">
        <f t="shared" si="161"/>
        <v>44756</v>
      </c>
      <c r="E423" s="100">
        <f ca="1">IF(D423&lt;$B$1,VLOOKUP(D423,[1]DI!$A$4:$B$15000,2,FALSE),0)</f>
        <v>0.13150000000000001</v>
      </c>
      <c r="F423" s="14">
        <f t="shared" ca="1" si="170"/>
        <v>1.0004903700000001</v>
      </c>
      <c r="G423" s="14">
        <f ca="1">(TRUNC(PRODUCT($F$12:$F422),16))</f>
        <v>1.10789712160443</v>
      </c>
      <c r="H423" s="14">
        <f t="shared" ca="1" si="171"/>
        <v>1.1008586717561899</v>
      </c>
      <c r="I423" s="14">
        <f t="shared" ca="1" si="172"/>
        <v>1.0063936</v>
      </c>
      <c r="J423" s="13">
        <f t="shared" si="162"/>
        <v>0</v>
      </c>
      <c r="K423" s="29">
        <f t="shared" si="163"/>
        <v>44742</v>
      </c>
      <c r="L423" s="2">
        <f t="shared" si="164"/>
        <v>13</v>
      </c>
      <c r="M423" s="17">
        <f t="shared" si="165"/>
        <v>13</v>
      </c>
      <c r="N423" s="12">
        <f t="shared" si="154"/>
        <v>1</v>
      </c>
      <c r="O423" s="12">
        <f t="shared" ca="1" si="155"/>
        <v>1.0063936</v>
      </c>
      <c r="P423" s="17">
        <f t="shared" si="166"/>
        <v>0</v>
      </c>
      <c r="Q423" s="14">
        <f t="shared" ca="1" si="156"/>
        <v>6.3936000000000002</v>
      </c>
      <c r="R423" s="20">
        <f t="shared" si="157"/>
        <v>0</v>
      </c>
      <c r="S423" s="14">
        <f t="shared" si="158"/>
        <v>0</v>
      </c>
      <c r="T423" s="4" t="str">
        <f t="shared" si="167"/>
        <v>J=</v>
      </c>
      <c r="U423" s="29">
        <f t="shared" si="168"/>
        <v>44865</v>
      </c>
      <c r="V423" s="3"/>
      <c r="W423" s="3"/>
      <c r="X423" s="150">
        <f>[2]Plan1!$A493</f>
        <v>51386</v>
      </c>
      <c r="Y423" s="142" t="str">
        <f>[2]Plan1!$C493</f>
        <v>Independência do Brasil</v>
      </c>
      <c r="Z423" s="133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24">
        <f t="shared" si="159"/>
        <v>44762</v>
      </c>
      <c r="B424" s="125">
        <f t="shared" ca="1" si="169"/>
        <v>1006.88711</v>
      </c>
      <c r="C424" s="7">
        <f t="shared" si="160"/>
        <v>1000</v>
      </c>
      <c r="D424" s="102">
        <f t="shared" si="161"/>
        <v>44757</v>
      </c>
      <c r="E424" s="100">
        <f ca="1">IF(D424&lt;$B$1,VLOOKUP(D424,[1]DI!$A$4:$B$15000,2,FALSE),0)</f>
        <v>0.13150000000000001</v>
      </c>
      <c r="F424" s="14">
        <f t="shared" ca="1" si="170"/>
        <v>1.0004903700000001</v>
      </c>
      <c r="G424" s="14">
        <f ca="1">(TRUNC(PRODUCT($F$12:$F423),16))</f>
        <v>1.1084404011159601</v>
      </c>
      <c r="H424" s="14">
        <f t="shared" ca="1" si="171"/>
        <v>1.1008586717561899</v>
      </c>
      <c r="I424" s="14">
        <f t="shared" ca="1" si="172"/>
        <v>1.0068871100000001</v>
      </c>
      <c r="J424" s="13">
        <f t="shared" si="162"/>
        <v>0</v>
      </c>
      <c r="K424" s="29">
        <f t="shared" si="163"/>
        <v>44742</v>
      </c>
      <c r="L424" s="2">
        <f t="shared" si="164"/>
        <v>14</v>
      </c>
      <c r="M424" s="17">
        <f t="shared" si="165"/>
        <v>14</v>
      </c>
      <c r="N424" s="12">
        <f t="shared" si="154"/>
        <v>1</v>
      </c>
      <c r="O424" s="12">
        <f t="shared" ca="1" si="155"/>
        <v>1.0068871100000001</v>
      </c>
      <c r="P424" s="17">
        <f t="shared" si="166"/>
        <v>0</v>
      </c>
      <c r="Q424" s="14">
        <f t="shared" ca="1" si="156"/>
        <v>6.8871099999999998</v>
      </c>
      <c r="R424" s="20">
        <f t="shared" si="157"/>
        <v>0</v>
      </c>
      <c r="S424" s="14">
        <f t="shared" si="158"/>
        <v>0</v>
      </c>
      <c r="T424" s="4" t="str">
        <f t="shared" si="167"/>
        <v>J=</v>
      </c>
      <c r="U424" s="29">
        <f t="shared" si="168"/>
        <v>44865</v>
      </c>
      <c r="V424" s="3"/>
      <c r="W424" s="3"/>
      <c r="X424" s="150">
        <f>[2]Plan1!$A494</f>
        <v>51421</v>
      </c>
      <c r="Y424" s="142" t="str">
        <f>[2]Plan1!$C494</f>
        <v>Nossa Sr.a Aparecida - Padroeira do Brasil</v>
      </c>
      <c r="Z424" s="133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24">
        <f t="shared" si="159"/>
        <v>44763</v>
      </c>
      <c r="B425" s="125">
        <f t="shared" ca="1" si="169"/>
        <v>1007.38085</v>
      </c>
      <c r="C425" s="7">
        <f t="shared" si="160"/>
        <v>1000</v>
      </c>
      <c r="D425" s="102">
        <f t="shared" si="161"/>
        <v>44760</v>
      </c>
      <c r="E425" s="100">
        <f ca="1">IF(D425&lt;$B$1,VLOOKUP(D425,[1]DI!$A$4:$B$15000,2,FALSE),0)</f>
        <v>0.13150000000000001</v>
      </c>
      <c r="F425" s="14">
        <f t="shared" ca="1" si="170"/>
        <v>1.0004903700000001</v>
      </c>
      <c r="G425" s="14">
        <f ca="1">(TRUNC(PRODUCT($F$12:$F424),16))</f>
        <v>1.1089839470354499</v>
      </c>
      <c r="H425" s="14">
        <f t="shared" ca="1" si="171"/>
        <v>1.1008586717561899</v>
      </c>
      <c r="I425" s="14">
        <f t="shared" ca="1" si="172"/>
        <v>1.0073808500000001</v>
      </c>
      <c r="J425" s="13">
        <f t="shared" si="162"/>
        <v>0</v>
      </c>
      <c r="K425" s="29">
        <f t="shared" si="163"/>
        <v>44742</v>
      </c>
      <c r="L425" s="2">
        <f t="shared" si="164"/>
        <v>15</v>
      </c>
      <c r="M425" s="17">
        <f t="shared" si="165"/>
        <v>15</v>
      </c>
      <c r="N425" s="12">
        <f t="shared" si="154"/>
        <v>1</v>
      </c>
      <c r="O425" s="12">
        <f t="shared" ca="1" si="155"/>
        <v>1.0073808500000001</v>
      </c>
      <c r="P425" s="17">
        <f t="shared" si="166"/>
        <v>0</v>
      </c>
      <c r="Q425" s="14">
        <f t="shared" ca="1" si="156"/>
        <v>7.3808499999999997</v>
      </c>
      <c r="R425" s="20">
        <f t="shared" si="157"/>
        <v>0</v>
      </c>
      <c r="S425" s="14">
        <f t="shared" si="158"/>
        <v>0</v>
      </c>
      <c r="T425" s="4" t="str">
        <f t="shared" si="167"/>
        <v>J=</v>
      </c>
      <c r="U425" s="29">
        <f t="shared" si="168"/>
        <v>44865</v>
      </c>
      <c r="V425" s="3"/>
      <c r="W425" s="3"/>
      <c r="X425" s="150">
        <f>[2]Plan1!$A495</f>
        <v>51442</v>
      </c>
      <c r="Y425" s="142" t="str">
        <f>[2]Plan1!$C495</f>
        <v>Finados</v>
      </c>
      <c r="Z425" s="133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24">
        <f t="shared" si="159"/>
        <v>44764</v>
      </c>
      <c r="B426" s="125">
        <f t="shared" ca="1" si="169"/>
        <v>1007.8748399900001</v>
      </c>
      <c r="C426" s="7">
        <f t="shared" si="160"/>
        <v>1000</v>
      </c>
      <c r="D426" s="102">
        <f t="shared" si="161"/>
        <v>44761</v>
      </c>
      <c r="E426" s="100">
        <f ca="1">IF(D426&lt;$B$1,VLOOKUP(D426,[1]DI!$A$4:$B$15000,2,FALSE),0)</f>
        <v>0.13150000000000001</v>
      </c>
      <c r="F426" s="14">
        <f t="shared" ca="1" si="170"/>
        <v>1.0004903700000001</v>
      </c>
      <c r="G426" s="14">
        <f ca="1">(TRUNC(PRODUCT($F$12:$F425),16))</f>
        <v>1.10952775949356</v>
      </c>
      <c r="H426" s="14">
        <f t="shared" ca="1" si="171"/>
        <v>1.1008586717561899</v>
      </c>
      <c r="I426" s="14">
        <f t="shared" ca="1" si="172"/>
        <v>1.0078748399999999</v>
      </c>
      <c r="J426" s="13">
        <f t="shared" si="162"/>
        <v>0</v>
      </c>
      <c r="K426" s="29">
        <f t="shared" si="163"/>
        <v>44742</v>
      </c>
      <c r="L426" s="2">
        <f t="shared" si="164"/>
        <v>16</v>
      </c>
      <c r="M426" s="17">
        <f t="shared" si="165"/>
        <v>16</v>
      </c>
      <c r="N426" s="12">
        <f t="shared" si="154"/>
        <v>1</v>
      </c>
      <c r="O426" s="12">
        <f t="shared" ca="1" si="155"/>
        <v>1.0078748399999999</v>
      </c>
      <c r="P426" s="17">
        <f t="shared" si="166"/>
        <v>0</v>
      </c>
      <c r="Q426" s="14">
        <f t="shared" ca="1" si="156"/>
        <v>7.8748399899999999</v>
      </c>
      <c r="R426" s="20">
        <f t="shared" si="157"/>
        <v>0</v>
      </c>
      <c r="S426" s="14">
        <f t="shared" si="158"/>
        <v>0</v>
      </c>
      <c r="T426" s="4" t="str">
        <f t="shared" si="167"/>
        <v>J=</v>
      </c>
      <c r="U426" s="29">
        <f t="shared" si="168"/>
        <v>44865</v>
      </c>
      <c r="V426" s="3"/>
      <c r="W426" s="3"/>
      <c r="X426" s="150">
        <f>[2]Plan1!$A496</f>
        <v>51455</v>
      </c>
      <c r="Y426" s="142" t="str">
        <f>[2]Plan1!$C496</f>
        <v>Proclamação da República</v>
      </c>
      <c r="Z426" s="133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24">
        <f t="shared" si="159"/>
        <v>44767</v>
      </c>
      <c r="B427" s="125">
        <f t="shared" ca="1" si="169"/>
        <v>1008.36907</v>
      </c>
      <c r="C427" s="7">
        <f t="shared" si="160"/>
        <v>1000</v>
      </c>
      <c r="D427" s="102">
        <f t="shared" si="161"/>
        <v>44762</v>
      </c>
      <c r="E427" s="100">
        <f ca="1">IF(D427&lt;$B$1,VLOOKUP(D427,[1]DI!$A$4:$B$15000,2,FALSE),0)</f>
        <v>0.13150000000000001</v>
      </c>
      <c r="F427" s="14">
        <f t="shared" ca="1" si="170"/>
        <v>1.0004903700000001</v>
      </c>
      <c r="G427" s="14">
        <f ca="1">(TRUNC(PRODUCT($F$12:$F426),16))</f>
        <v>1.11007183862098</v>
      </c>
      <c r="H427" s="14">
        <f t="shared" ca="1" si="171"/>
        <v>1.1008586717561899</v>
      </c>
      <c r="I427" s="14">
        <f t="shared" ca="1" si="172"/>
        <v>1.0083690700000001</v>
      </c>
      <c r="J427" s="13">
        <f t="shared" si="162"/>
        <v>0</v>
      </c>
      <c r="K427" s="29">
        <f t="shared" si="163"/>
        <v>44742</v>
      </c>
      <c r="L427" s="2">
        <f t="shared" si="164"/>
        <v>17</v>
      </c>
      <c r="M427" s="17">
        <f t="shared" si="165"/>
        <v>17</v>
      </c>
      <c r="N427" s="12">
        <f t="shared" si="154"/>
        <v>1</v>
      </c>
      <c r="O427" s="12">
        <f t="shared" ca="1" si="155"/>
        <v>1.0083690700000001</v>
      </c>
      <c r="P427" s="17">
        <f t="shared" si="166"/>
        <v>0</v>
      </c>
      <c r="Q427" s="14">
        <f t="shared" ca="1" si="156"/>
        <v>8.3690700000000007</v>
      </c>
      <c r="R427" s="20">
        <f t="shared" si="157"/>
        <v>0</v>
      </c>
      <c r="S427" s="14">
        <f t="shared" si="158"/>
        <v>0</v>
      </c>
      <c r="T427" s="4" t="str">
        <f t="shared" si="167"/>
        <v>J=</v>
      </c>
      <c r="U427" s="29">
        <f t="shared" si="168"/>
        <v>44865</v>
      </c>
      <c r="V427" s="3"/>
      <c r="W427" s="3"/>
      <c r="X427" s="150">
        <f>[2]Plan1!$A497</f>
        <v>51460</v>
      </c>
      <c r="Y427" s="142" t="str">
        <f>[2]Plan1!$C497</f>
        <v>Dia Nacional de Zumbi e da Consciência Negra</v>
      </c>
      <c r="Z427" s="133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24">
        <f t="shared" si="159"/>
        <v>44768</v>
      </c>
      <c r="B428" s="125">
        <f t="shared" ca="1" si="169"/>
        <v>1008.86355</v>
      </c>
      <c r="C428" s="7">
        <f t="shared" si="160"/>
        <v>1000</v>
      </c>
      <c r="D428" s="102">
        <f t="shared" si="161"/>
        <v>44763</v>
      </c>
      <c r="E428" s="100">
        <f ca="1">IF(D428&lt;$B$1,VLOOKUP(D428,[1]DI!$A$4:$B$15000,2,FALSE),0)</f>
        <v>0.13150000000000001</v>
      </c>
      <c r="F428" s="14">
        <f t="shared" ca="1" si="170"/>
        <v>1.0004903700000001</v>
      </c>
      <c r="G428" s="14">
        <f ca="1">(TRUNC(PRODUCT($F$12:$F427),16))</f>
        <v>1.1106161845484901</v>
      </c>
      <c r="H428" s="14">
        <f t="shared" ca="1" si="171"/>
        <v>1.1008586717561899</v>
      </c>
      <c r="I428" s="14">
        <f t="shared" ca="1" si="172"/>
        <v>1.0088635500000001</v>
      </c>
      <c r="J428" s="13">
        <f t="shared" si="162"/>
        <v>0</v>
      </c>
      <c r="K428" s="29">
        <f t="shared" si="163"/>
        <v>44742</v>
      </c>
      <c r="L428" s="2">
        <f t="shared" si="164"/>
        <v>18</v>
      </c>
      <c r="M428" s="17">
        <f t="shared" si="165"/>
        <v>18</v>
      </c>
      <c r="N428" s="12">
        <f t="shared" si="154"/>
        <v>1</v>
      </c>
      <c r="O428" s="12">
        <f t="shared" ca="1" si="155"/>
        <v>1.0088635500000001</v>
      </c>
      <c r="P428" s="17">
        <f t="shared" si="166"/>
        <v>0</v>
      </c>
      <c r="Q428" s="14">
        <f t="shared" ca="1" si="156"/>
        <v>8.86355</v>
      </c>
      <c r="R428" s="20">
        <f t="shared" si="157"/>
        <v>0</v>
      </c>
      <c r="S428" s="14">
        <f t="shared" si="158"/>
        <v>0</v>
      </c>
      <c r="T428" s="4" t="str">
        <f t="shared" si="167"/>
        <v>J=</v>
      </c>
      <c r="U428" s="29">
        <f t="shared" si="168"/>
        <v>44865</v>
      </c>
      <c r="V428" s="3"/>
      <c r="W428" s="3"/>
      <c r="X428" s="150">
        <f>[2]Plan1!$A498</f>
        <v>51495</v>
      </c>
      <c r="Y428" s="142" t="str">
        <f>[2]Plan1!$C498</f>
        <v>Natal</v>
      </c>
      <c r="Z428" s="133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24">
        <f t="shared" si="159"/>
        <v>44769</v>
      </c>
      <c r="B429" s="125">
        <f t="shared" ca="1" si="169"/>
        <v>1009.35825999</v>
      </c>
      <c r="C429" s="7">
        <f t="shared" si="160"/>
        <v>1000</v>
      </c>
      <c r="D429" s="102">
        <f t="shared" si="161"/>
        <v>44764</v>
      </c>
      <c r="E429" s="100">
        <f ca="1">IF(D429&lt;$B$1,VLOOKUP(D429,[1]DI!$A$4:$B$15000,2,FALSE),0)</f>
        <v>0.13150000000000001</v>
      </c>
      <c r="F429" s="14">
        <f t="shared" ca="1" si="170"/>
        <v>1.0004903700000001</v>
      </c>
      <c r="G429" s="14">
        <f ca="1">(TRUNC(PRODUCT($F$12:$F428),16))</f>
        <v>1.1111607974069</v>
      </c>
      <c r="H429" s="14">
        <f t="shared" ca="1" si="171"/>
        <v>1.1008586717561899</v>
      </c>
      <c r="I429" s="14">
        <f t="shared" ca="1" si="172"/>
        <v>1.00935826</v>
      </c>
      <c r="J429" s="13">
        <f t="shared" si="162"/>
        <v>0</v>
      </c>
      <c r="K429" s="29">
        <f t="shared" si="163"/>
        <v>44742</v>
      </c>
      <c r="L429" s="2">
        <f t="shared" si="164"/>
        <v>19</v>
      </c>
      <c r="M429" s="17">
        <f t="shared" si="165"/>
        <v>19</v>
      </c>
      <c r="N429" s="12">
        <f t="shared" si="154"/>
        <v>1</v>
      </c>
      <c r="O429" s="12">
        <f t="shared" ca="1" si="155"/>
        <v>1.00935826</v>
      </c>
      <c r="P429" s="17">
        <f t="shared" si="166"/>
        <v>0</v>
      </c>
      <c r="Q429" s="14">
        <f t="shared" ca="1" si="156"/>
        <v>9.3582599900000005</v>
      </c>
      <c r="R429" s="20">
        <f t="shared" si="157"/>
        <v>0</v>
      </c>
      <c r="S429" s="14">
        <f t="shared" si="158"/>
        <v>0</v>
      </c>
      <c r="T429" s="4" t="str">
        <f t="shared" si="167"/>
        <v>J=</v>
      </c>
      <c r="U429" s="29">
        <f t="shared" si="168"/>
        <v>44865</v>
      </c>
      <c r="V429" s="3"/>
      <c r="W429" s="3"/>
      <c r="X429" s="150">
        <f>[2]Plan1!$A499</f>
        <v>51502</v>
      </c>
      <c r="Y429" s="142" t="str">
        <f>[2]Plan1!$C499</f>
        <v>Confraternização Universal</v>
      </c>
      <c r="Z429" s="133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24">
        <f t="shared" si="159"/>
        <v>44770</v>
      </c>
      <c r="B430" s="125">
        <f t="shared" ca="1" si="169"/>
        <v>1009.85322</v>
      </c>
      <c r="C430" s="7">
        <f t="shared" si="160"/>
        <v>1000</v>
      </c>
      <c r="D430" s="102">
        <f t="shared" si="161"/>
        <v>44767</v>
      </c>
      <c r="E430" s="100">
        <f ca="1">IF(D430&lt;$B$1,VLOOKUP(D430,[1]DI!$A$4:$B$15000,2,FALSE),0)</f>
        <v>0.13150000000000001</v>
      </c>
      <c r="F430" s="14">
        <f t="shared" ca="1" si="170"/>
        <v>1.0004903700000001</v>
      </c>
      <c r="G430" s="14">
        <f ca="1">(TRUNC(PRODUCT($F$12:$F429),16))</f>
        <v>1.1117056773271301</v>
      </c>
      <c r="H430" s="14">
        <f t="shared" ca="1" si="171"/>
        <v>1.1008586717561899</v>
      </c>
      <c r="I430" s="14">
        <f t="shared" ca="1" si="172"/>
        <v>1.0098532200000001</v>
      </c>
      <c r="J430" s="13">
        <f t="shared" si="162"/>
        <v>0</v>
      </c>
      <c r="K430" s="29">
        <f t="shared" si="163"/>
        <v>44742</v>
      </c>
      <c r="L430" s="2">
        <f t="shared" si="164"/>
        <v>20</v>
      </c>
      <c r="M430" s="17">
        <f t="shared" si="165"/>
        <v>20</v>
      </c>
      <c r="N430" s="12">
        <f t="shared" si="154"/>
        <v>1</v>
      </c>
      <c r="O430" s="12">
        <f t="shared" ca="1" si="155"/>
        <v>1.0098532200000001</v>
      </c>
      <c r="P430" s="17">
        <f t="shared" si="166"/>
        <v>0</v>
      </c>
      <c r="Q430" s="14">
        <f t="shared" ca="1" si="156"/>
        <v>9.8532200000000003</v>
      </c>
      <c r="R430" s="20">
        <f t="shared" si="157"/>
        <v>0</v>
      </c>
      <c r="S430" s="14">
        <f t="shared" si="158"/>
        <v>0</v>
      </c>
      <c r="T430" s="4" t="str">
        <f t="shared" si="167"/>
        <v>J=</v>
      </c>
      <c r="U430" s="29">
        <f t="shared" si="168"/>
        <v>44865</v>
      </c>
      <c r="V430" s="3"/>
      <c r="W430" s="3"/>
      <c r="X430" s="150">
        <f>[2]Plan1!$A500</f>
        <v>51564</v>
      </c>
      <c r="Y430" s="142" t="str">
        <f>[2]Plan1!$C500</f>
        <v>Carnaval</v>
      </c>
      <c r="Z430" s="133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24">
        <f t="shared" si="159"/>
        <v>44771</v>
      </c>
      <c r="B431" s="125">
        <f t="shared" ca="1" si="169"/>
        <v>1010.34841999</v>
      </c>
      <c r="C431" s="7">
        <f t="shared" si="160"/>
        <v>1000</v>
      </c>
      <c r="D431" s="102">
        <f t="shared" si="161"/>
        <v>44768</v>
      </c>
      <c r="E431" s="100">
        <f ca="1">IF(D431&lt;$B$1,VLOOKUP(D431,[1]DI!$A$4:$B$15000,2,FALSE),0)</f>
        <v>0.13150000000000001</v>
      </c>
      <c r="F431" s="14">
        <f t="shared" ca="1" si="170"/>
        <v>1.0004903700000001</v>
      </c>
      <c r="G431" s="14">
        <f ca="1">(TRUNC(PRODUCT($F$12:$F430),16))</f>
        <v>1.1122508244401199</v>
      </c>
      <c r="H431" s="14">
        <f t="shared" ca="1" si="171"/>
        <v>1.1008586717561899</v>
      </c>
      <c r="I431" s="14">
        <f t="shared" ca="1" si="172"/>
        <v>1.0103484199999999</v>
      </c>
      <c r="J431" s="13">
        <f t="shared" si="162"/>
        <v>0</v>
      </c>
      <c r="K431" s="29">
        <f t="shared" si="163"/>
        <v>44742</v>
      </c>
      <c r="L431" s="2">
        <f t="shared" si="164"/>
        <v>21</v>
      </c>
      <c r="M431" s="17">
        <f t="shared" si="165"/>
        <v>21</v>
      </c>
      <c r="N431" s="12">
        <f t="shared" si="154"/>
        <v>1</v>
      </c>
      <c r="O431" s="12">
        <f t="shared" ca="1" si="155"/>
        <v>1.0103484199999999</v>
      </c>
      <c r="P431" s="17">
        <f t="shared" si="166"/>
        <v>0</v>
      </c>
      <c r="Q431" s="14">
        <f t="shared" ca="1" si="156"/>
        <v>10.34841999</v>
      </c>
      <c r="R431" s="20">
        <f t="shared" si="157"/>
        <v>0</v>
      </c>
      <c r="S431" s="14">
        <f t="shared" si="158"/>
        <v>0</v>
      </c>
      <c r="T431" s="4" t="str">
        <f t="shared" si="167"/>
        <v>J=</v>
      </c>
      <c r="U431" s="29">
        <f t="shared" si="168"/>
        <v>44865</v>
      </c>
      <c r="V431" s="3"/>
      <c r="W431" s="3"/>
      <c r="X431" s="150">
        <f>[2]Plan1!$A501</f>
        <v>51565</v>
      </c>
      <c r="Y431" s="142" t="str">
        <f>[2]Plan1!$C501</f>
        <v>Carnaval</v>
      </c>
      <c r="Z431" s="133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24">
        <f t="shared" si="159"/>
        <v>44774</v>
      </c>
      <c r="B432" s="125">
        <f t="shared" ca="1" si="169"/>
        <v>1010.84387</v>
      </c>
      <c r="C432" s="7">
        <f t="shared" si="160"/>
        <v>1000</v>
      </c>
      <c r="D432" s="102">
        <f t="shared" si="161"/>
        <v>44769</v>
      </c>
      <c r="E432" s="100">
        <f ca="1">IF(D432&lt;$B$1,VLOOKUP(D432,[1]DI!$A$4:$B$15000,2,FALSE),0)</f>
        <v>0.13150000000000001</v>
      </c>
      <c r="F432" s="14">
        <f t="shared" ca="1" si="170"/>
        <v>1.0004903700000001</v>
      </c>
      <c r="G432" s="14">
        <f ca="1">(TRUNC(PRODUCT($F$12:$F431),16))</f>
        <v>1.1127962388768999</v>
      </c>
      <c r="H432" s="14">
        <f t="shared" ca="1" si="171"/>
        <v>1.1008586717561899</v>
      </c>
      <c r="I432" s="14">
        <f t="shared" ca="1" si="172"/>
        <v>1.01084387</v>
      </c>
      <c r="J432" s="13">
        <f t="shared" si="162"/>
        <v>0</v>
      </c>
      <c r="K432" s="29">
        <f t="shared" si="163"/>
        <v>44742</v>
      </c>
      <c r="L432" s="2">
        <f t="shared" si="164"/>
        <v>22</v>
      </c>
      <c r="M432" s="17">
        <f t="shared" si="165"/>
        <v>22</v>
      </c>
      <c r="N432" s="12">
        <f t="shared" si="154"/>
        <v>1</v>
      </c>
      <c r="O432" s="12">
        <f t="shared" ca="1" si="155"/>
        <v>1.01084387</v>
      </c>
      <c r="P432" s="17">
        <f t="shared" si="166"/>
        <v>0</v>
      </c>
      <c r="Q432" s="14">
        <f t="shared" ca="1" si="156"/>
        <v>10.843870000000001</v>
      </c>
      <c r="R432" s="20">
        <f t="shared" si="157"/>
        <v>0</v>
      </c>
      <c r="S432" s="14">
        <f t="shared" si="158"/>
        <v>0</v>
      </c>
      <c r="T432" s="4" t="str">
        <f t="shared" si="167"/>
        <v>J=</v>
      </c>
      <c r="U432" s="29">
        <f t="shared" si="168"/>
        <v>44865</v>
      </c>
      <c r="V432" s="3"/>
      <c r="W432" s="3"/>
      <c r="X432" s="150">
        <f>[2]Plan1!$A502</f>
        <v>51610</v>
      </c>
      <c r="Y432" s="142" t="str">
        <f>[2]Plan1!$C502</f>
        <v>Paixão de Cristo</v>
      </c>
      <c r="Z432" s="133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24">
        <f t="shared" si="159"/>
        <v>44775</v>
      </c>
      <c r="B433" s="125">
        <f t="shared" ca="1" si="169"/>
        <v>1011.33955999</v>
      </c>
      <c r="C433" s="7">
        <f t="shared" si="160"/>
        <v>1000</v>
      </c>
      <c r="D433" s="102">
        <f t="shared" si="161"/>
        <v>44770</v>
      </c>
      <c r="E433" s="100">
        <f ca="1">IF(D433&lt;$B$1,VLOOKUP(D433,[1]DI!$A$4:$B$15000,2,FALSE),0)</f>
        <v>0.13150000000000001</v>
      </c>
      <c r="F433" s="14">
        <f t="shared" ca="1" si="170"/>
        <v>1.0004903700000001</v>
      </c>
      <c r="G433" s="14">
        <f ca="1">(TRUNC(PRODUCT($F$12:$F432),16))</f>
        <v>1.11334192076856</v>
      </c>
      <c r="H433" s="14">
        <f t="shared" ca="1" si="171"/>
        <v>1.1008586717561899</v>
      </c>
      <c r="I433" s="14">
        <f t="shared" ca="1" si="172"/>
        <v>1.0113395599999999</v>
      </c>
      <c r="J433" s="13">
        <f t="shared" si="162"/>
        <v>0</v>
      </c>
      <c r="K433" s="29">
        <f t="shared" si="163"/>
        <v>44742</v>
      </c>
      <c r="L433" s="2">
        <f t="shared" si="164"/>
        <v>23</v>
      </c>
      <c r="M433" s="17">
        <f t="shared" si="165"/>
        <v>23</v>
      </c>
      <c r="N433" s="12">
        <f t="shared" si="154"/>
        <v>1</v>
      </c>
      <c r="O433" s="12">
        <f t="shared" ca="1" si="155"/>
        <v>1.0113395599999999</v>
      </c>
      <c r="P433" s="17">
        <f t="shared" si="166"/>
        <v>0</v>
      </c>
      <c r="Q433" s="14">
        <f t="shared" ca="1" si="156"/>
        <v>11.33955999</v>
      </c>
      <c r="R433" s="20">
        <f t="shared" si="157"/>
        <v>0</v>
      </c>
      <c r="S433" s="14">
        <f t="shared" si="158"/>
        <v>0</v>
      </c>
      <c r="T433" s="4" t="str">
        <f t="shared" si="167"/>
        <v>J=</v>
      </c>
      <c r="U433" s="29">
        <f t="shared" si="168"/>
        <v>44865</v>
      </c>
      <c r="V433" s="3"/>
      <c r="W433" s="3"/>
      <c r="X433" s="150">
        <f>[2]Plan1!$A503</f>
        <v>51612</v>
      </c>
      <c r="Y433" s="142" t="str">
        <f>[2]Plan1!$C503</f>
        <v>Tiradentes</v>
      </c>
      <c r="Z433" s="133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24">
        <f t="shared" si="159"/>
        <v>44776</v>
      </c>
      <c r="B434" s="125">
        <f t="shared" ca="1" si="169"/>
        <v>1011.83548999</v>
      </c>
      <c r="C434" s="7">
        <f t="shared" si="160"/>
        <v>1000</v>
      </c>
      <c r="D434" s="102">
        <f t="shared" si="161"/>
        <v>44771</v>
      </c>
      <c r="E434" s="100">
        <f ca="1">IF(D434&lt;$B$1,VLOOKUP(D434,[1]DI!$A$4:$B$15000,2,FALSE),0)</f>
        <v>0.13150000000000001</v>
      </c>
      <c r="F434" s="14">
        <f t="shared" ca="1" si="170"/>
        <v>1.0004903700000001</v>
      </c>
      <c r="G434" s="14">
        <f ca="1">(TRUNC(PRODUCT($F$12:$F433),16))</f>
        <v>1.11388787024625</v>
      </c>
      <c r="H434" s="14">
        <f t="shared" ca="1" si="171"/>
        <v>1.1008586717561899</v>
      </c>
      <c r="I434" s="14">
        <f t="shared" ca="1" si="172"/>
        <v>1.0118354899999999</v>
      </c>
      <c r="J434" s="13">
        <f t="shared" si="162"/>
        <v>0</v>
      </c>
      <c r="K434" s="29">
        <f t="shared" si="163"/>
        <v>44742</v>
      </c>
      <c r="L434" s="2">
        <f t="shared" si="164"/>
        <v>24</v>
      </c>
      <c r="M434" s="17">
        <f t="shared" si="165"/>
        <v>24</v>
      </c>
      <c r="N434" s="12">
        <f t="shared" si="154"/>
        <v>1</v>
      </c>
      <c r="O434" s="12">
        <f t="shared" ca="1" si="155"/>
        <v>1.0118354899999999</v>
      </c>
      <c r="P434" s="17">
        <f t="shared" si="166"/>
        <v>0</v>
      </c>
      <c r="Q434" s="14">
        <f t="shared" ca="1" si="156"/>
        <v>11.835489989999999</v>
      </c>
      <c r="R434" s="20">
        <f t="shared" si="157"/>
        <v>0</v>
      </c>
      <c r="S434" s="14">
        <f t="shared" si="158"/>
        <v>0</v>
      </c>
      <c r="T434" s="4" t="str">
        <f t="shared" si="167"/>
        <v>J=</v>
      </c>
      <c r="U434" s="29">
        <f t="shared" si="168"/>
        <v>44865</v>
      </c>
      <c r="V434" s="3"/>
      <c r="W434" s="3"/>
      <c r="X434" s="150">
        <f>[2]Plan1!$A504</f>
        <v>51622</v>
      </c>
      <c r="Y434" s="142" t="str">
        <f>[2]Plan1!$C504</f>
        <v>Dia do Trabalho</v>
      </c>
      <c r="Z434" s="133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24">
        <f t="shared" si="159"/>
        <v>44777</v>
      </c>
      <c r="B435" s="125">
        <f t="shared" ca="1" si="169"/>
        <v>1012.3316600000001</v>
      </c>
      <c r="C435" s="7">
        <f t="shared" si="160"/>
        <v>1000</v>
      </c>
      <c r="D435" s="102">
        <f t="shared" si="161"/>
        <v>44774</v>
      </c>
      <c r="E435" s="100">
        <f ca="1">IF(D435&lt;$B$1,VLOOKUP(D435,[1]DI!$A$4:$B$15000,2,FALSE),0)</f>
        <v>0.13150000000000001</v>
      </c>
      <c r="F435" s="14">
        <f t="shared" ca="1" si="170"/>
        <v>1.0004903700000001</v>
      </c>
      <c r="G435" s="14">
        <f ca="1">(TRUNC(PRODUCT($F$12:$F434),16))</f>
        <v>1.11443408744118</v>
      </c>
      <c r="H435" s="14">
        <f t="shared" ca="1" si="171"/>
        <v>1.1008586717561899</v>
      </c>
      <c r="I435" s="14">
        <f t="shared" ca="1" si="172"/>
        <v>1.0123316600000001</v>
      </c>
      <c r="J435" s="13">
        <f t="shared" si="162"/>
        <v>0</v>
      </c>
      <c r="K435" s="29">
        <f t="shared" si="163"/>
        <v>44742</v>
      </c>
      <c r="L435" s="2">
        <f t="shared" si="164"/>
        <v>25</v>
      </c>
      <c r="M435" s="17">
        <f t="shared" si="165"/>
        <v>25</v>
      </c>
      <c r="N435" s="12">
        <f t="shared" si="154"/>
        <v>1</v>
      </c>
      <c r="O435" s="12">
        <f t="shared" ca="1" si="155"/>
        <v>1.0123316600000001</v>
      </c>
      <c r="P435" s="17">
        <f t="shared" si="166"/>
        <v>0</v>
      </c>
      <c r="Q435" s="14">
        <f t="shared" ca="1" si="156"/>
        <v>12.331659999999999</v>
      </c>
      <c r="R435" s="20">
        <f t="shared" si="157"/>
        <v>0</v>
      </c>
      <c r="S435" s="14">
        <f t="shared" si="158"/>
        <v>0</v>
      </c>
      <c r="T435" s="4" t="str">
        <f t="shared" si="167"/>
        <v>J=</v>
      </c>
      <c r="U435" s="29">
        <f t="shared" si="168"/>
        <v>44865</v>
      </c>
      <c r="V435" s="3"/>
      <c r="W435" s="3"/>
      <c r="X435" s="150">
        <f>[2]Plan1!$A505</f>
        <v>51672</v>
      </c>
      <c r="Y435" s="142" t="str">
        <f>[2]Plan1!$C505</f>
        <v>Corpus Christi</v>
      </c>
      <c r="Z435" s="133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24">
        <f t="shared" si="159"/>
        <v>44778</v>
      </c>
      <c r="B436" s="125">
        <f t="shared" ca="1" si="169"/>
        <v>1012.82808</v>
      </c>
      <c r="C436" s="7">
        <f t="shared" si="160"/>
        <v>1000</v>
      </c>
      <c r="D436" s="102">
        <f t="shared" si="161"/>
        <v>44775</v>
      </c>
      <c r="E436" s="100">
        <f ca="1">IF(D436&lt;$B$1,VLOOKUP(D436,[1]DI!$A$4:$B$15000,2,FALSE),0)</f>
        <v>0.13150000000000001</v>
      </c>
      <c r="F436" s="14">
        <f t="shared" ca="1" si="170"/>
        <v>1.0004903700000001</v>
      </c>
      <c r="G436" s="14">
        <f ca="1">(TRUNC(PRODUCT($F$12:$F435),16))</f>
        <v>1.11498057248464</v>
      </c>
      <c r="H436" s="14">
        <f t="shared" ca="1" si="171"/>
        <v>1.1008586717561899</v>
      </c>
      <c r="I436" s="14">
        <f t="shared" ca="1" si="172"/>
        <v>1.01282808</v>
      </c>
      <c r="J436" s="13">
        <f t="shared" si="162"/>
        <v>0</v>
      </c>
      <c r="K436" s="29">
        <f t="shared" si="163"/>
        <v>44742</v>
      </c>
      <c r="L436" s="2">
        <f t="shared" si="164"/>
        <v>26</v>
      </c>
      <c r="M436" s="17">
        <f t="shared" si="165"/>
        <v>26</v>
      </c>
      <c r="N436" s="12">
        <f t="shared" si="154"/>
        <v>1</v>
      </c>
      <c r="O436" s="12">
        <f t="shared" ca="1" si="155"/>
        <v>1.01282808</v>
      </c>
      <c r="P436" s="17">
        <f t="shared" si="166"/>
        <v>0</v>
      </c>
      <c r="Q436" s="14">
        <f t="shared" ca="1" si="156"/>
        <v>12.82808</v>
      </c>
      <c r="R436" s="20">
        <f t="shared" si="157"/>
        <v>0</v>
      </c>
      <c r="S436" s="14">
        <f t="shared" si="158"/>
        <v>0</v>
      </c>
      <c r="T436" s="4" t="str">
        <f t="shared" si="167"/>
        <v>J=</v>
      </c>
      <c r="U436" s="29">
        <f t="shared" si="168"/>
        <v>44865</v>
      </c>
      <c r="V436" s="3"/>
      <c r="W436" s="3"/>
      <c r="X436" s="150">
        <f>[2]Plan1!$A506</f>
        <v>51751</v>
      </c>
      <c r="Y436" s="142" t="str">
        <f>[2]Plan1!$C506</f>
        <v>Independência do Brasil</v>
      </c>
      <c r="Z436" s="133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24">
        <f t="shared" si="159"/>
        <v>44781</v>
      </c>
      <c r="B437" s="125">
        <f t="shared" ca="1" si="169"/>
        <v>1013.32474</v>
      </c>
      <c r="C437" s="7">
        <f t="shared" si="160"/>
        <v>1000</v>
      </c>
      <c r="D437" s="102">
        <f t="shared" si="161"/>
        <v>44776</v>
      </c>
      <c r="E437" s="100">
        <f ca="1">IF(D437&lt;$B$1,VLOOKUP(D437,[1]DI!$A$4:$B$15000,2,FALSE),0)</f>
        <v>0.13150000000000001</v>
      </c>
      <c r="F437" s="14">
        <f t="shared" ca="1" si="170"/>
        <v>1.0004903700000001</v>
      </c>
      <c r="G437" s="14">
        <f ca="1">(TRUNC(PRODUCT($F$12:$F436),16))</f>
        <v>1.1155273255079701</v>
      </c>
      <c r="H437" s="14">
        <f t="shared" ca="1" si="171"/>
        <v>1.1008586717561899</v>
      </c>
      <c r="I437" s="14">
        <f t="shared" ca="1" si="172"/>
        <v>1.0133247400000001</v>
      </c>
      <c r="J437" s="13">
        <f t="shared" si="162"/>
        <v>0</v>
      </c>
      <c r="K437" s="29">
        <f t="shared" si="163"/>
        <v>44742</v>
      </c>
      <c r="L437" s="2">
        <f t="shared" si="164"/>
        <v>27</v>
      </c>
      <c r="M437" s="17">
        <f t="shared" si="165"/>
        <v>27</v>
      </c>
      <c r="N437" s="12">
        <f t="shared" si="154"/>
        <v>1</v>
      </c>
      <c r="O437" s="12">
        <f t="shared" ca="1" si="155"/>
        <v>1.0133247400000001</v>
      </c>
      <c r="P437" s="17">
        <f t="shared" si="166"/>
        <v>0</v>
      </c>
      <c r="Q437" s="14">
        <f t="shared" ca="1" si="156"/>
        <v>13.32474</v>
      </c>
      <c r="R437" s="20">
        <f t="shared" si="157"/>
        <v>0</v>
      </c>
      <c r="S437" s="14">
        <f t="shared" si="158"/>
        <v>0</v>
      </c>
      <c r="T437" s="4" t="str">
        <f t="shared" si="167"/>
        <v>J=</v>
      </c>
      <c r="U437" s="29">
        <f t="shared" si="168"/>
        <v>44865</v>
      </c>
      <c r="V437" s="3"/>
      <c r="W437" s="3"/>
      <c r="X437" s="150">
        <f>[2]Plan1!$A507</f>
        <v>51786</v>
      </c>
      <c r="Y437" s="142" t="str">
        <f>[2]Plan1!$C507</f>
        <v>Nossa Sr.a Aparecida - Padroeira do Brasil</v>
      </c>
      <c r="Z437" s="133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24">
        <f t="shared" si="159"/>
        <v>44782</v>
      </c>
      <c r="B438" s="125">
        <f t="shared" ca="1" si="169"/>
        <v>1013.82164</v>
      </c>
      <c r="C438" s="7">
        <f t="shared" si="160"/>
        <v>1000</v>
      </c>
      <c r="D438" s="102">
        <f t="shared" si="161"/>
        <v>44777</v>
      </c>
      <c r="E438" s="100">
        <f ca="1">IF(D438&lt;$B$1,VLOOKUP(D438,[1]DI!$A$4:$B$15000,2,FALSE),0)</f>
        <v>0.13650000000000001</v>
      </c>
      <c r="F438" s="14">
        <f t="shared" ca="1" si="170"/>
        <v>1.00050788</v>
      </c>
      <c r="G438" s="14">
        <f ca="1">(TRUNC(PRODUCT($F$12:$F437),16))</f>
        <v>1.11607434664258</v>
      </c>
      <c r="H438" s="14">
        <f t="shared" ca="1" si="171"/>
        <v>1.1008586717561899</v>
      </c>
      <c r="I438" s="14">
        <f t="shared" ca="1" si="172"/>
        <v>1.01382164</v>
      </c>
      <c r="J438" s="13">
        <f t="shared" si="162"/>
        <v>0</v>
      </c>
      <c r="K438" s="29">
        <f t="shared" si="163"/>
        <v>44742</v>
      </c>
      <c r="L438" s="2">
        <f t="shared" si="164"/>
        <v>28</v>
      </c>
      <c r="M438" s="17">
        <f t="shared" si="165"/>
        <v>28</v>
      </c>
      <c r="N438" s="12">
        <f t="shared" si="154"/>
        <v>1</v>
      </c>
      <c r="O438" s="12">
        <f t="shared" ca="1" si="155"/>
        <v>1.01382164</v>
      </c>
      <c r="P438" s="17">
        <f t="shared" si="166"/>
        <v>0</v>
      </c>
      <c r="Q438" s="14">
        <f t="shared" ca="1" si="156"/>
        <v>13.82164</v>
      </c>
      <c r="R438" s="20">
        <f t="shared" si="157"/>
        <v>0</v>
      </c>
      <c r="S438" s="14">
        <f t="shared" si="158"/>
        <v>0</v>
      </c>
      <c r="T438" s="4" t="str">
        <f t="shared" si="167"/>
        <v>J=</v>
      </c>
      <c r="U438" s="29">
        <f t="shared" si="168"/>
        <v>44865</v>
      </c>
      <c r="V438" s="3"/>
      <c r="W438" s="3"/>
      <c r="X438" s="150">
        <f>[2]Plan1!$A508</f>
        <v>51807</v>
      </c>
      <c r="Y438" s="142" t="str">
        <f>[2]Plan1!$C508</f>
        <v>Finados</v>
      </c>
      <c r="Z438" s="133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24">
        <f t="shared" si="159"/>
        <v>44783</v>
      </c>
      <c r="B439" s="125">
        <f t="shared" ca="1" si="169"/>
        <v>1014.33654</v>
      </c>
      <c r="C439" s="7">
        <f t="shared" si="160"/>
        <v>1000</v>
      </c>
      <c r="D439" s="102">
        <f t="shared" si="161"/>
        <v>44778</v>
      </c>
      <c r="E439" s="100">
        <f ca="1">IF(D439&lt;$B$1,VLOOKUP(D439,[1]DI!$A$4:$B$15000,2,FALSE),0)</f>
        <v>0.13650000000000001</v>
      </c>
      <c r="F439" s="14">
        <f t="shared" ca="1" si="170"/>
        <v>1.00050788</v>
      </c>
      <c r="G439" s="14">
        <f ca="1">(TRUNC(PRODUCT($F$12:$F438),16))</f>
        <v>1.11664117848175</v>
      </c>
      <c r="H439" s="14">
        <f t="shared" ca="1" si="171"/>
        <v>1.1008586717561899</v>
      </c>
      <c r="I439" s="14">
        <f t="shared" ca="1" si="172"/>
        <v>1.01433654</v>
      </c>
      <c r="J439" s="13">
        <f t="shared" si="162"/>
        <v>0</v>
      </c>
      <c r="K439" s="29">
        <f t="shared" si="163"/>
        <v>44742</v>
      </c>
      <c r="L439" s="2">
        <f t="shared" si="164"/>
        <v>29</v>
      </c>
      <c r="M439" s="17">
        <f t="shared" si="165"/>
        <v>29</v>
      </c>
      <c r="N439" s="12">
        <f t="shared" si="154"/>
        <v>1</v>
      </c>
      <c r="O439" s="12">
        <f t="shared" ca="1" si="155"/>
        <v>1.01433654</v>
      </c>
      <c r="P439" s="17">
        <f t="shared" si="166"/>
        <v>0</v>
      </c>
      <c r="Q439" s="14">
        <f t="shared" ca="1" si="156"/>
        <v>14.336539999999999</v>
      </c>
      <c r="R439" s="20">
        <f t="shared" si="157"/>
        <v>0</v>
      </c>
      <c r="S439" s="14">
        <f t="shared" si="158"/>
        <v>0</v>
      </c>
      <c r="T439" s="4" t="str">
        <f t="shared" si="167"/>
        <v>J=</v>
      </c>
      <c r="U439" s="29">
        <f t="shared" si="168"/>
        <v>44865</v>
      </c>
      <c r="V439" s="3"/>
      <c r="W439" s="3"/>
      <c r="X439" s="150">
        <f>[2]Plan1!$A509</f>
        <v>51820</v>
      </c>
      <c r="Y439" s="142" t="str">
        <f>[2]Plan1!$C509</f>
        <v>Proclamação da República</v>
      </c>
      <c r="Z439" s="133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24">
        <f t="shared" si="159"/>
        <v>44784</v>
      </c>
      <c r="B440" s="125">
        <f t="shared" ca="1" si="169"/>
        <v>1014.85169999</v>
      </c>
      <c r="C440" s="7">
        <f t="shared" si="160"/>
        <v>1000</v>
      </c>
      <c r="D440" s="102">
        <f t="shared" si="161"/>
        <v>44781</v>
      </c>
      <c r="E440" s="100">
        <f ca="1">IF(D440&lt;$B$1,VLOOKUP(D440,[1]DI!$A$4:$B$15000,2,FALSE),0)</f>
        <v>0.13650000000000001</v>
      </c>
      <c r="F440" s="14">
        <f t="shared" ca="1" si="170"/>
        <v>1.00050788</v>
      </c>
      <c r="G440" s="14">
        <f ca="1">(TRUNC(PRODUCT($F$12:$F439),16))</f>
        <v>1.1172082982034801</v>
      </c>
      <c r="H440" s="14">
        <f t="shared" ca="1" si="171"/>
        <v>1.1008586717561899</v>
      </c>
      <c r="I440" s="14">
        <f t="shared" ca="1" si="172"/>
        <v>1.0148516999999999</v>
      </c>
      <c r="J440" s="13">
        <f t="shared" si="162"/>
        <v>0</v>
      </c>
      <c r="K440" s="29">
        <f t="shared" si="163"/>
        <v>44742</v>
      </c>
      <c r="L440" s="2">
        <f t="shared" si="164"/>
        <v>30</v>
      </c>
      <c r="M440" s="17">
        <f t="shared" si="165"/>
        <v>30</v>
      </c>
      <c r="N440" s="12">
        <f t="shared" si="154"/>
        <v>1</v>
      </c>
      <c r="O440" s="12">
        <f t="shared" ca="1" si="155"/>
        <v>1.0148516999999999</v>
      </c>
      <c r="P440" s="17">
        <f t="shared" si="166"/>
        <v>0</v>
      </c>
      <c r="Q440" s="14">
        <f t="shared" ca="1" si="156"/>
        <v>14.85169999</v>
      </c>
      <c r="R440" s="20">
        <f t="shared" si="157"/>
        <v>0</v>
      </c>
      <c r="S440" s="14">
        <f t="shared" si="158"/>
        <v>0</v>
      </c>
      <c r="T440" s="4" t="str">
        <f t="shared" si="167"/>
        <v>J=</v>
      </c>
      <c r="U440" s="29">
        <f t="shared" si="168"/>
        <v>44865</v>
      </c>
      <c r="V440" s="3"/>
      <c r="W440" s="3"/>
      <c r="X440" s="150">
        <f>[2]Plan1!$A510</f>
        <v>51825</v>
      </c>
      <c r="Y440" s="142" t="str">
        <f>[2]Plan1!$C510</f>
        <v>Dia Nacional de Zumbi e da Consciência Negra</v>
      </c>
      <c r="Z440" s="133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24">
        <f t="shared" si="159"/>
        <v>44785</v>
      </c>
      <c r="B441" s="125">
        <f t="shared" ca="1" si="169"/>
        <v>1015.36713</v>
      </c>
      <c r="C441" s="7">
        <f t="shared" si="160"/>
        <v>1000</v>
      </c>
      <c r="D441" s="102">
        <f t="shared" si="161"/>
        <v>44782</v>
      </c>
      <c r="E441" s="100">
        <f ca="1">IF(D441&lt;$B$1,VLOOKUP(D441,[1]DI!$A$4:$B$15000,2,FALSE),0)</f>
        <v>0.13650000000000001</v>
      </c>
      <c r="F441" s="14">
        <f t="shared" ca="1" si="170"/>
        <v>1.00050788</v>
      </c>
      <c r="G441" s="14">
        <f ca="1">(TRUNC(PRODUCT($F$12:$F440),16))</f>
        <v>1.1177757059539699</v>
      </c>
      <c r="H441" s="14">
        <f t="shared" ca="1" si="171"/>
        <v>1.1008586717561899</v>
      </c>
      <c r="I441" s="14">
        <f t="shared" ca="1" si="172"/>
        <v>1.01536713</v>
      </c>
      <c r="J441" s="13">
        <f t="shared" si="162"/>
        <v>0</v>
      </c>
      <c r="K441" s="29">
        <f t="shared" si="163"/>
        <v>44742</v>
      </c>
      <c r="L441" s="2">
        <f t="shared" si="164"/>
        <v>31</v>
      </c>
      <c r="M441" s="17">
        <f t="shared" si="165"/>
        <v>31</v>
      </c>
      <c r="N441" s="12">
        <f t="shared" si="154"/>
        <v>1</v>
      </c>
      <c r="O441" s="12">
        <f t="shared" ca="1" si="155"/>
        <v>1.01536713</v>
      </c>
      <c r="P441" s="17">
        <f t="shared" si="166"/>
        <v>0</v>
      </c>
      <c r="Q441" s="14">
        <f t="shared" ca="1" si="156"/>
        <v>15.36713</v>
      </c>
      <c r="R441" s="20">
        <f t="shared" si="157"/>
        <v>0</v>
      </c>
      <c r="S441" s="14">
        <f t="shared" si="158"/>
        <v>0</v>
      </c>
      <c r="T441" s="4" t="str">
        <f t="shared" si="167"/>
        <v>J=</v>
      </c>
      <c r="U441" s="29">
        <f t="shared" si="168"/>
        <v>44865</v>
      </c>
      <c r="V441" s="3"/>
      <c r="W441" s="3"/>
      <c r="X441" s="150">
        <f>[2]Plan1!$A511</f>
        <v>51860</v>
      </c>
      <c r="Y441" s="142" t="str">
        <f>[2]Plan1!$C511</f>
        <v>Natal</v>
      </c>
      <c r="Z441" s="133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24">
        <f t="shared" si="159"/>
        <v>44788</v>
      </c>
      <c r="B442" s="125">
        <f t="shared" ca="1" si="169"/>
        <v>1015.8828099900001</v>
      </c>
      <c r="C442" s="7">
        <f t="shared" si="160"/>
        <v>1000</v>
      </c>
      <c r="D442" s="102">
        <f t="shared" si="161"/>
        <v>44783</v>
      </c>
      <c r="E442" s="100">
        <f ca="1">IF(D442&lt;$B$1,VLOOKUP(D442,[1]DI!$A$4:$B$15000,2,FALSE),0)</f>
        <v>0.13650000000000001</v>
      </c>
      <c r="F442" s="14">
        <f t="shared" ca="1" si="170"/>
        <v>1.00050788</v>
      </c>
      <c r="G442" s="14">
        <f ca="1">(TRUNC(PRODUCT($F$12:$F441),16))</f>
        <v>1.11834340187951</v>
      </c>
      <c r="H442" s="14">
        <f t="shared" ca="1" si="171"/>
        <v>1.1008586717561899</v>
      </c>
      <c r="I442" s="14">
        <f t="shared" ca="1" si="172"/>
        <v>1.0158828099999999</v>
      </c>
      <c r="J442" s="13">
        <f t="shared" si="162"/>
        <v>0</v>
      </c>
      <c r="K442" s="29">
        <f t="shared" si="163"/>
        <v>44742</v>
      </c>
      <c r="L442" s="2">
        <f t="shared" si="164"/>
        <v>32</v>
      </c>
      <c r="M442" s="17">
        <f t="shared" si="165"/>
        <v>32</v>
      </c>
      <c r="N442" s="12">
        <f t="shared" si="154"/>
        <v>1</v>
      </c>
      <c r="O442" s="12">
        <f t="shared" ca="1" si="155"/>
        <v>1.0158828099999999</v>
      </c>
      <c r="P442" s="17">
        <f t="shared" si="166"/>
        <v>0</v>
      </c>
      <c r="Q442" s="14">
        <f t="shared" ca="1" si="156"/>
        <v>15.88280999</v>
      </c>
      <c r="R442" s="20">
        <f t="shared" si="157"/>
        <v>0</v>
      </c>
      <c r="S442" s="14">
        <f t="shared" si="158"/>
        <v>0</v>
      </c>
      <c r="T442" s="4" t="str">
        <f t="shared" si="167"/>
        <v>J=</v>
      </c>
      <c r="U442" s="29">
        <f t="shared" si="168"/>
        <v>44865</v>
      </c>
      <c r="V442" s="3"/>
      <c r="W442" s="3"/>
      <c r="X442" s="150">
        <f>[2]Plan1!$A512</f>
        <v>51867</v>
      </c>
      <c r="Y442" s="142" t="str">
        <f>[2]Plan1!$C512</f>
        <v>Confraternização Universal</v>
      </c>
      <c r="Z442" s="133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24">
        <f t="shared" si="159"/>
        <v>44789</v>
      </c>
      <c r="B443" s="125">
        <f t="shared" ca="1" si="169"/>
        <v>1016.39876</v>
      </c>
      <c r="C443" s="7">
        <f t="shared" si="160"/>
        <v>1000</v>
      </c>
      <c r="D443" s="102">
        <f t="shared" si="161"/>
        <v>44784</v>
      </c>
      <c r="E443" s="100">
        <f ca="1">IF(D443&lt;$B$1,VLOOKUP(D443,[1]DI!$A$4:$B$15000,2,FALSE),0)</f>
        <v>0.13650000000000001</v>
      </c>
      <c r="F443" s="14">
        <f t="shared" ca="1" si="170"/>
        <v>1.00050788</v>
      </c>
      <c r="G443" s="14">
        <f ca="1">(TRUNC(PRODUCT($F$12:$F442),16))</f>
        <v>1.1189113861264499</v>
      </c>
      <c r="H443" s="14">
        <f t="shared" ca="1" si="171"/>
        <v>1.1008586717561899</v>
      </c>
      <c r="I443" s="14">
        <f t="shared" ca="1" si="172"/>
        <v>1.01639876</v>
      </c>
      <c r="J443" s="13">
        <f t="shared" si="162"/>
        <v>0</v>
      </c>
      <c r="K443" s="29">
        <f t="shared" si="163"/>
        <v>44742</v>
      </c>
      <c r="L443" s="2">
        <f t="shared" si="164"/>
        <v>33</v>
      </c>
      <c r="M443" s="17">
        <f t="shared" si="165"/>
        <v>33</v>
      </c>
      <c r="N443" s="12">
        <f t="shared" si="154"/>
        <v>1</v>
      </c>
      <c r="O443" s="12">
        <f t="shared" ca="1" si="155"/>
        <v>1.01639876</v>
      </c>
      <c r="P443" s="17">
        <f t="shared" si="166"/>
        <v>0</v>
      </c>
      <c r="Q443" s="14">
        <f t="shared" ca="1" si="156"/>
        <v>16.398759999999999</v>
      </c>
      <c r="R443" s="20">
        <f t="shared" si="157"/>
        <v>0</v>
      </c>
      <c r="S443" s="14">
        <f t="shared" si="158"/>
        <v>0</v>
      </c>
      <c r="T443" s="4" t="str">
        <f t="shared" si="167"/>
        <v>J=</v>
      </c>
      <c r="U443" s="29">
        <f t="shared" si="168"/>
        <v>44865</v>
      </c>
      <c r="V443" s="3"/>
      <c r="W443" s="3"/>
      <c r="X443" s="150">
        <f>[2]Plan1!$A513</f>
        <v>51914</v>
      </c>
      <c r="Y443" s="142" t="str">
        <f>[2]Plan1!$C513</f>
        <v>Carnaval</v>
      </c>
      <c r="Z443" s="133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24">
        <f t="shared" si="159"/>
        <v>44790</v>
      </c>
      <c r="B444" s="125">
        <f t="shared" ca="1" si="169"/>
        <v>1016.91497</v>
      </c>
      <c r="C444" s="7">
        <f t="shared" si="160"/>
        <v>1000</v>
      </c>
      <c r="D444" s="102">
        <f t="shared" si="161"/>
        <v>44785</v>
      </c>
      <c r="E444" s="100">
        <f ca="1">IF(D444&lt;$B$1,VLOOKUP(D444,[1]DI!$A$4:$B$15000,2,FALSE),0)</f>
        <v>0.13650000000000001</v>
      </c>
      <c r="F444" s="14">
        <f t="shared" ca="1" si="170"/>
        <v>1.00050788</v>
      </c>
      <c r="G444" s="14">
        <f ca="1">(TRUNC(PRODUCT($F$12:$F443),16))</f>
        <v>1.1194796588412399</v>
      </c>
      <c r="H444" s="14">
        <f t="shared" ca="1" si="171"/>
        <v>1.1008586717561899</v>
      </c>
      <c r="I444" s="14">
        <f t="shared" ca="1" si="172"/>
        <v>1.01691497</v>
      </c>
      <c r="J444" s="13">
        <f t="shared" si="162"/>
        <v>0</v>
      </c>
      <c r="K444" s="29">
        <f t="shared" si="163"/>
        <v>44742</v>
      </c>
      <c r="L444" s="2">
        <f t="shared" si="164"/>
        <v>34</v>
      </c>
      <c r="M444" s="17">
        <f t="shared" si="165"/>
        <v>34</v>
      </c>
      <c r="N444" s="12">
        <f t="shared" si="154"/>
        <v>1</v>
      </c>
      <c r="O444" s="12">
        <f t="shared" ca="1" si="155"/>
        <v>1.01691497</v>
      </c>
      <c r="P444" s="17">
        <f t="shared" si="166"/>
        <v>0</v>
      </c>
      <c r="Q444" s="14">
        <f t="shared" ca="1" si="156"/>
        <v>16.91497</v>
      </c>
      <c r="R444" s="20">
        <f t="shared" si="157"/>
        <v>0</v>
      </c>
      <c r="S444" s="14">
        <f t="shared" si="158"/>
        <v>0</v>
      </c>
      <c r="T444" s="4" t="str">
        <f t="shared" si="167"/>
        <v>J=</v>
      </c>
      <c r="U444" s="29">
        <f t="shared" si="168"/>
        <v>44865</v>
      </c>
      <c r="V444" s="3"/>
      <c r="W444" s="3"/>
      <c r="X444" s="150">
        <f>[2]Plan1!$A514</f>
        <v>51915</v>
      </c>
      <c r="Y444" s="142" t="str">
        <f>[2]Plan1!$C514</f>
        <v>Carnaval</v>
      </c>
      <c r="Z444" s="133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24">
        <f t="shared" si="159"/>
        <v>44791</v>
      </c>
      <c r="B445" s="125">
        <f t="shared" ca="1" si="169"/>
        <v>1017.43144</v>
      </c>
      <c r="C445" s="7">
        <f t="shared" si="160"/>
        <v>1000</v>
      </c>
      <c r="D445" s="102">
        <f t="shared" si="161"/>
        <v>44788</v>
      </c>
      <c r="E445" s="100">
        <f ca="1">IF(D445&lt;$B$1,VLOOKUP(D445,[1]DI!$A$4:$B$15000,2,FALSE),0)</f>
        <v>0.13650000000000001</v>
      </c>
      <c r="F445" s="14">
        <f t="shared" ca="1" si="170"/>
        <v>1.00050788</v>
      </c>
      <c r="G445" s="14">
        <f ca="1">(TRUNC(PRODUCT($F$12:$F444),16))</f>
        <v>1.1200482201703701</v>
      </c>
      <c r="H445" s="14">
        <f t="shared" ca="1" si="171"/>
        <v>1.1008586717561899</v>
      </c>
      <c r="I445" s="14">
        <f t="shared" ca="1" si="172"/>
        <v>1.01743144</v>
      </c>
      <c r="J445" s="13">
        <f t="shared" si="162"/>
        <v>0</v>
      </c>
      <c r="K445" s="29">
        <f t="shared" si="163"/>
        <v>44742</v>
      </c>
      <c r="L445" s="2">
        <f t="shared" si="164"/>
        <v>35</v>
      </c>
      <c r="M445" s="17">
        <f t="shared" si="165"/>
        <v>35</v>
      </c>
      <c r="N445" s="12">
        <f t="shared" si="154"/>
        <v>1</v>
      </c>
      <c r="O445" s="12">
        <f t="shared" ca="1" si="155"/>
        <v>1.01743144</v>
      </c>
      <c r="P445" s="17">
        <f t="shared" si="166"/>
        <v>0</v>
      </c>
      <c r="Q445" s="14">
        <f t="shared" ca="1" si="156"/>
        <v>17.431439999999998</v>
      </c>
      <c r="R445" s="20">
        <f t="shared" si="157"/>
        <v>0</v>
      </c>
      <c r="S445" s="14">
        <f t="shared" si="158"/>
        <v>0</v>
      </c>
      <c r="T445" s="4" t="str">
        <f t="shared" si="167"/>
        <v>J=</v>
      </c>
      <c r="U445" s="29">
        <f t="shared" si="168"/>
        <v>44865</v>
      </c>
      <c r="V445" s="3"/>
      <c r="W445" s="3"/>
      <c r="X445" s="150">
        <f>[2]Plan1!$A515</f>
        <v>51960</v>
      </c>
      <c r="Y445" s="142" t="str">
        <f>[2]Plan1!$C515</f>
        <v>Paixão de Cristo</v>
      </c>
      <c r="Z445" s="133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24">
        <f t="shared" si="159"/>
        <v>44792</v>
      </c>
      <c r="B446" s="125">
        <f t="shared" ca="1" si="169"/>
        <v>1017.94816999</v>
      </c>
      <c r="C446" s="7">
        <f t="shared" si="160"/>
        <v>1000</v>
      </c>
      <c r="D446" s="102">
        <f t="shared" si="161"/>
        <v>44789</v>
      </c>
      <c r="E446" s="100">
        <f ca="1">IF(D446&lt;$B$1,VLOOKUP(D446,[1]DI!$A$4:$B$15000,2,FALSE),0)</f>
        <v>0.13650000000000001</v>
      </c>
      <c r="F446" s="14">
        <f t="shared" ca="1" si="170"/>
        <v>1.00050788</v>
      </c>
      <c r="G446" s="14">
        <f ca="1">(TRUNC(PRODUCT($F$12:$F445),16))</f>
        <v>1.1206170702604299</v>
      </c>
      <c r="H446" s="14">
        <f t="shared" ca="1" si="171"/>
        <v>1.1008586717561899</v>
      </c>
      <c r="I446" s="14">
        <f t="shared" ca="1" si="172"/>
        <v>1.0179481699999999</v>
      </c>
      <c r="J446" s="13">
        <f t="shared" si="162"/>
        <v>0</v>
      </c>
      <c r="K446" s="29">
        <f t="shared" si="163"/>
        <v>44742</v>
      </c>
      <c r="L446" s="2">
        <f t="shared" si="164"/>
        <v>36</v>
      </c>
      <c r="M446" s="17">
        <f t="shared" si="165"/>
        <v>36</v>
      </c>
      <c r="N446" s="12">
        <f t="shared" si="154"/>
        <v>1</v>
      </c>
      <c r="O446" s="12">
        <f t="shared" ca="1" si="155"/>
        <v>1.0179481699999999</v>
      </c>
      <c r="P446" s="17">
        <f t="shared" si="166"/>
        <v>0</v>
      </c>
      <c r="Q446" s="14">
        <f t="shared" ca="1" si="156"/>
        <v>17.94816999</v>
      </c>
      <c r="R446" s="20">
        <f t="shared" si="157"/>
        <v>0</v>
      </c>
      <c r="S446" s="14">
        <f t="shared" si="158"/>
        <v>0</v>
      </c>
      <c r="T446" s="4" t="str">
        <f t="shared" si="167"/>
        <v>J=</v>
      </c>
      <c r="U446" s="29">
        <f t="shared" si="168"/>
        <v>44865</v>
      </c>
      <c r="V446" s="3"/>
      <c r="W446" s="3"/>
      <c r="X446" s="150">
        <f>[2]Plan1!$A516</f>
        <v>51977</v>
      </c>
      <c r="Y446" s="142" t="str">
        <f>[2]Plan1!$C516</f>
        <v>Tiradentes</v>
      </c>
      <c r="Z446" s="133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24">
        <f t="shared" si="159"/>
        <v>44795</v>
      </c>
      <c r="B447" s="125">
        <f t="shared" ca="1" si="169"/>
        <v>1018.4651699999999</v>
      </c>
      <c r="C447" s="7">
        <f t="shared" si="160"/>
        <v>1000</v>
      </c>
      <c r="D447" s="102">
        <f t="shared" si="161"/>
        <v>44790</v>
      </c>
      <c r="E447" s="100">
        <f ca="1">IF(D447&lt;$B$1,VLOOKUP(D447,[1]DI!$A$4:$B$15000,2,FALSE),0)</f>
        <v>0.13650000000000001</v>
      </c>
      <c r="F447" s="14">
        <f t="shared" ca="1" si="170"/>
        <v>1.00050788</v>
      </c>
      <c r="G447" s="14">
        <f ca="1">(TRUNC(PRODUCT($F$12:$F446),16))</f>
        <v>1.12118620925808</v>
      </c>
      <c r="H447" s="14">
        <f t="shared" ca="1" si="171"/>
        <v>1.1008586717561899</v>
      </c>
      <c r="I447" s="14">
        <f t="shared" ca="1" si="172"/>
        <v>1.01846517</v>
      </c>
      <c r="J447" s="13">
        <f t="shared" si="162"/>
        <v>0</v>
      </c>
      <c r="K447" s="29">
        <f t="shared" si="163"/>
        <v>44742</v>
      </c>
      <c r="L447" s="2">
        <f t="shared" si="164"/>
        <v>37</v>
      </c>
      <c r="M447" s="17">
        <f t="shared" si="165"/>
        <v>37</v>
      </c>
      <c r="N447" s="12">
        <f t="shared" si="154"/>
        <v>1</v>
      </c>
      <c r="O447" s="12">
        <f t="shared" ca="1" si="155"/>
        <v>1.01846517</v>
      </c>
      <c r="P447" s="17">
        <f t="shared" si="166"/>
        <v>0</v>
      </c>
      <c r="Q447" s="14">
        <f t="shared" ca="1" si="156"/>
        <v>18.465170000000001</v>
      </c>
      <c r="R447" s="20">
        <f t="shared" si="157"/>
        <v>0</v>
      </c>
      <c r="S447" s="14">
        <f t="shared" si="158"/>
        <v>0</v>
      </c>
      <c r="T447" s="4" t="str">
        <f t="shared" si="167"/>
        <v>J=</v>
      </c>
      <c r="U447" s="29">
        <f t="shared" si="168"/>
        <v>44865</v>
      </c>
      <c r="V447" s="3"/>
      <c r="W447" s="3"/>
      <c r="X447" s="150">
        <f>[2]Plan1!$A517</f>
        <v>51987</v>
      </c>
      <c r="Y447" s="142" t="str">
        <f>[2]Plan1!$C517</f>
        <v>Dia do Trabalho</v>
      </c>
      <c r="Z447" s="133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24">
        <f t="shared" si="159"/>
        <v>44796</v>
      </c>
      <c r="B448" s="125">
        <f t="shared" ca="1" si="169"/>
        <v>1018.98241999</v>
      </c>
      <c r="C448" s="7">
        <f t="shared" si="160"/>
        <v>1000</v>
      </c>
      <c r="D448" s="102">
        <f t="shared" si="161"/>
        <v>44791</v>
      </c>
      <c r="E448" s="100">
        <f ca="1">IF(D448&lt;$B$1,VLOOKUP(D448,[1]DI!$A$4:$B$15000,2,FALSE),0)</f>
        <v>0.13650000000000001</v>
      </c>
      <c r="F448" s="14">
        <f t="shared" ca="1" si="170"/>
        <v>1.00050788</v>
      </c>
      <c r="G448" s="14">
        <f ca="1">(TRUNC(PRODUCT($F$12:$F447),16))</f>
        <v>1.1217556373100299</v>
      </c>
      <c r="H448" s="14">
        <f t="shared" ca="1" si="171"/>
        <v>1.1008586717561899</v>
      </c>
      <c r="I448" s="14">
        <f t="shared" ca="1" si="172"/>
        <v>1.0189824199999999</v>
      </c>
      <c r="J448" s="13">
        <f t="shared" si="162"/>
        <v>0</v>
      </c>
      <c r="K448" s="29">
        <f t="shared" si="163"/>
        <v>44742</v>
      </c>
      <c r="L448" s="2">
        <f t="shared" si="164"/>
        <v>38</v>
      </c>
      <c r="M448" s="17">
        <f t="shared" si="165"/>
        <v>38</v>
      </c>
      <c r="N448" s="12">
        <f t="shared" si="154"/>
        <v>1</v>
      </c>
      <c r="O448" s="12">
        <f t="shared" ca="1" si="155"/>
        <v>1.0189824199999999</v>
      </c>
      <c r="P448" s="17">
        <f t="shared" si="166"/>
        <v>0</v>
      </c>
      <c r="Q448" s="14">
        <f t="shared" ca="1" si="156"/>
        <v>18.98241999</v>
      </c>
      <c r="R448" s="20">
        <f t="shared" si="157"/>
        <v>0</v>
      </c>
      <c r="S448" s="14">
        <f t="shared" si="158"/>
        <v>0</v>
      </c>
      <c r="T448" s="4" t="str">
        <f t="shared" si="167"/>
        <v>J=</v>
      </c>
      <c r="U448" s="29">
        <f t="shared" si="168"/>
        <v>44865</v>
      </c>
      <c r="V448" s="3"/>
      <c r="W448" s="3"/>
      <c r="X448" s="150">
        <f>[2]Plan1!$A518</f>
        <v>52022</v>
      </c>
      <c r="Y448" s="142" t="str">
        <f>[2]Plan1!$C518</f>
        <v>Corpus Christi</v>
      </c>
      <c r="Z448" s="133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24">
        <f t="shared" si="159"/>
        <v>44797</v>
      </c>
      <c r="B449" s="125">
        <f t="shared" ca="1" si="169"/>
        <v>1019.49994</v>
      </c>
      <c r="C449" s="7">
        <f t="shared" si="160"/>
        <v>1000</v>
      </c>
      <c r="D449" s="102">
        <f t="shared" si="161"/>
        <v>44792</v>
      </c>
      <c r="E449" s="100">
        <f ca="1">IF(D449&lt;$B$1,VLOOKUP(D449,[1]DI!$A$4:$B$15000,2,FALSE),0)</f>
        <v>0.13650000000000001</v>
      </c>
      <c r="F449" s="14">
        <f t="shared" ca="1" si="170"/>
        <v>1.00050788</v>
      </c>
      <c r="G449" s="14">
        <f ca="1">(TRUNC(PRODUCT($F$12:$F448),16))</f>
        <v>1.12232535456311</v>
      </c>
      <c r="H449" s="14">
        <f t="shared" ca="1" si="171"/>
        <v>1.1008586717561899</v>
      </c>
      <c r="I449" s="14">
        <f t="shared" ca="1" si="172"/>
        <v>1.01949994</v>
      </c>
      <c r="J449" s="13">
        <f t="shared" si="162"/>
        <v>0</v>
      </c>
      <c r="K449" s="29">
        <f t="shared" si="163"/>
        <v>44742</v>
      </c>
      <c r="L449" s="2">
        <f t="shared" si="164"/>
        <v>39</v>
      </c>
      <c r="M449" s="17">
        <f t="shared" si="165"/>
        <v>39</v>
      </c>
      <c r="N449" s="12">
        <f t="shared" si="154"/>
        <v>1</v>
      </c>
      <c r="O449" s="12">
        <f t="shared" ca="1" si="155"/>
        <v>1.01949994</v>
      </c>
      <c r="P449" s="17">
        <f t="shared" si="166"/>
        <v>0</v>
      </c>
      <c r="Q449" s="14">
        <f t="shared" ca="1" si="156"/>
        <v>19.499939999999999</v>
      </c>
      <c r="R449" s="20">
        <f t="shared" si="157"/>
        <v>0</v>
      </c>
      <c r="S449" s="14">
        <f t="shared" si="158"/>
        <v>0</v>
      </c>
      <c r="T449" s="4" t="str">
        <f t="shared" si="167"/>
        <v>J=</v>
      </c>
      <c r="U449" s="29">
        <f t="shared" si="168"/>
        <v>44865</v>
      </c>
      <c r="V449" s="3"/>
      <c r="W449" s="3"/>
      <c r="X449" s="150">
        <f>[2]Plan1!$A519</f>
        <v>52116</v>
      </c>
      <c r="Y449" s="142" t="str">
        <f>[2]Plan1!$C519</f>
        <v>Independência do Brasil</v>
      </c>
      <c r="Z449" s="133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24">
        <f t="shared" si="159"/>
        <v>44798</v>
      </c>
      <c r="B450" s="125">
        <f t="shared" ca="1" si="169"/>
        <v>1020.01773</v>
      </c>
      <c r="C450" s="7">
        <f t="shared" si="160"/>
        <v>1000</v>
      </c>
      <c r="D450" s="102">
        <f t="shared" si="161"/>
        <v>44795</v>
      </c>
      <c r="E450" s="100">
        <f ca="1">IF(D450&lt;$B$1,VLOOKUP(D450,[1]DI!$A$4:$B$15000,2,FALSE),0)</f>
        <v>0.13650000000000001</v>
      </c>
      <c r="F450" s="14">
        <f t="shared" ca="1" si="170"/>
        <v>1.00050788</v>
      </c>
      <c r="G450" s="14">
        <f ca="1">(TRUNC(PRODUCT($F$12:$F449),16))</f>
        <v>1.1228953611641901</v>
      </c>
      <c r="H450" s="14">
        <f t="shared" ca="1" si="171"/>
        <v>1.1008586717561899</v>
      </c>
      <c r="I450" s="14">
        <f t="shared" ca="1" si="172"/>
        <v>1.02001773</v>
      </c>
      <c r="J450" s="13">
        <f t="shared" si="162"/>
        <v>0</v>
      </c>
      <c r="K450" s="29">
        <f t="shared" si="163"/>
        <v>44742</v>
      </c>
      <c r="L450" s="2">
        <f t="shared" si="164"/>
        <v>40</v>
      </c>
      <c r="M450" s="17">
        <f t="shared" si="165"/>
        <v>40</v>
      </c>
      <c r="N450" s="12">
        <f t="shared" si="154"/>
        <v>1</v>
      </c>
      <c r="O450" s="12">
        <f t="shared" ca="1" si="155"/>
        <v>1.02001773</v>
      </c>
      <c r="P450" s="17">
        <f t="shared" si="166"/>
        <v>0</v>
      </c>
      <c r="Q450" s="14">
        <f t="shared" ca="1" si="156"/>
        <v>20.01773</v>
      </c>
      <c r="R450" s="20">
        <f t="shared" si="157"/>
        <v>0</v>
      </c>
      <c r="S450" s="14">
        <f t="shared" si="158"/>
        <v>0</v>
      </c>
      <c r="T450" s="4" t="str">
        <f t="shared" si="167"/>
        <v>J=</v>
      </c>
      <c r="U450" s="29">
        <f t="shared" si="168"/>
        <v>44865</v>
      </c>
      <c r="V450" s="3"/>
      <c r="W450" s="3"/>
      <c r="X450" s="150">
        <f>[2]Plan1!$A520</f>
        <v>52151</v>
      </c>
      <c r="Y450" s="142" t="str">
        <f>[2]Plan1!$C520</f>
        <v>Nossa Sr.a Aparecida - Padroeira do Brasil</v>
      </c>
      <c r="Z450" s="133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24">
        <f t="shared" si="159"/>
        <v>44799</v>
      </c>
      <c r="B451" s="125">
        <f t="shared" ca="1" si="169"/>
        <v>1020.53577</v>
      </c>
      <c r="C451" s="7">
        <f t="shared" si="160"/>
        <v>1000</v>
      </c>
      <c r="D451" s="102">
        <f t="shared" si="161"/>
        <v>44796</v>
      </c>
      <c r="E451" s="100">
        <f ca="1">IF(D451&lt;$B$1,VLOOKUP(D451,[1]DI!$A$4:$B$15000,2,FALSE),0)</f>
        <v>0.13650000000000001</v>
      </c>
      <c r="F451" s="14">
        <f t="shared" ca="1" si="170"/>
        <v>1.00050788</v>
      </c>
      <c r="G451" s="14">
        <f ca="1">(TRUNC(PRODUCT($F$12:$F450),16))</f>
        <v>1.12346565726022</v>
      </c>
      <c r="H451" s="14">
        <f t="shared" ca="1" si="171"/>
        <v>1.1008586717561899</v>
      </c>
      <c r="I451" s="14">
        <f t="shared" ca="1" si="172"/>
        <v>1.02053577</v>
      </c>
      <c r="J451" s="13">
        <f t="shared" si="162"/>
        <v>0</v>
      </c>
      <c r="K451" s="29">
        <f t="shared" si="163"/>
        <v>44742</v>
      </c>
      <c r="L451" s="2">
        <f t="shared" si="164"/>
        <v>41</v>
      </c>
      <c r="M451" s="17">
        <f t="shared" si="165"/>
        <v>41</v>
      </c>
      <c r="N451" s="12">
        <f t="shared" si="154"/>
        <v>1</v>
      </c>
      <c r="O451" s="12">
        <f t="shared" ca="1" si="155"/>
        <v>1.02053577</v>
      </c>
      <c r="P451" s="17">
        <f t="shared" si="166"/>
        <v>0</v>
      </c>
      <c r="Q451" s="14">
        <f t="shared" ca="1" si="156"/>
        <v>20.535769999999999</v>
      </c>
      <c r="R451" s="20">
        <f t="shared" si="157"/>
        <v>0</v>
      </c>
      <c r="S451" s="14">
        <f t="shared" si="158"/>
        <v>0</v>
      </c>
      <c r="T451" s="4" t="str">
        <f t="shared" si="167"/>
        <v>J=</v>
      </c>
      <c r="U451" s="29">
        <f t="shared" si="168"/>
        <v>44865</v>
      </c>
      <c r="V451" s="3"/>
      <c r="W451" s="3"/>
      <c r="X451" s="150">
        <f>[2]Plan1!$A521</f>
        <v>52172</v>
      </c>
      <c r="Y451" s="142" t="str">
        <f>[2]Plan1!$C521</f>
        <v>Finados</v>
      </c>
      <c r="Z451" s="133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24">
        <f t="shared" si="159"/>
        <v>44802</v>
      </c>
      <c r="B452" s="125">
        <f t="shared" ca="1" si="169"/>
        <v>1021.05408</v>
      </c>
      <c r="C452" s="7">
        <f t="shared" si="160"/>
        <v>1000</v>
      </c>
      <c r="D452" s="102">
        <f t="shared" si="161"/>
        <v>44797</v>
      </c>
      <c r="E452" s="100">
        <f ca="1">IF(D452&lt;$B$1,VLOOKUP(D452,[1]DI!$A$4:$B$15000,2,FALSE),0)</f>
        <v>0.13650000000000001</v>
      </c>
      <c r="F452" s="14">
        <f t="shared" ca="1" si="170"/>
        <v>1.00050788</v>
      </c>
      <c r="G452" s="14">
        <f ca="1">(TRUNC(PRODUCT($F$12:$F451),16))</f>
        <v>1.12403624299822</v>
      </c>
      <c r="H452" s="14">
        <f t="shared" ca="1" si="171"/>
        <v>1.1008586717561899</v>
      </c>
      <c r="I452" s="14">
        <f t="shared" ca="1" si="172"/>
        <v>1.0210540800000001</v>
      </c>
      <c r="J452" s="13">
        <f t="shared" si="162"/>
        <v>0</v>
      </c>
      <c r="K452" s="29">
        <f t="shared" si="163"/>
        <v>44742</v>
      </c>
      <c r="L452" s="2">
        <f t="shared" si="164"/>
        <v>42</v>
      </c>
      <c r="M452" s="17">
        <f t="shared" si="165"/>
        <v>42</v>
      </c>
      <c r="N452" s="12">
        <f t="shared" si="154"/>
        <v>1</v>
      </c>
      <c r="O452" s="12">
        <f t="shared" ca="1" si="155"/>
        <v>1.0210540800000001</v>
      </c>
      <c r="P452" s="17">
        <f t="shared" si="166"/>
        <v>0</v>
      </c>
      <c r="Q452" s="14">
        <f t="shared" ca="1" si="156"/>
        <v>21.054079999999999</v>
      </c>
      <c r="R452" s="20">
        <f t="shared" si="157"/>
        <v>0</v>
      </c>
      <c r="S452" s="14">
        <f t="shared" si="158"/>
        <v>0</v>
      </c>
      <c r="T452" s="4" t="str">
        <f t="shared" si="167"/>
        <v>J=</v>
      </c>
      <c r="U452" s="29">
        <f t="shared" si="168"/>
        <v>44865</v>
      </c>
      <c r="V452" s="3"/>
      <c r="W452" s="3"/>
      <c r="X452" s="150">
        <f>[2]Plan1!$A522</f>
        <v>52185</v>
      </c>
      <c r="Y452" s="142" t="str">
        <f>[2]Plan1!$C522</f>
        <v>Proclamação da República</v>
      </c>
      <c r="Z452" s="133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24">
        <f t="shared" si="159"/>
        <v>44803</v>
      </c>
      <c r="B453" s="125">
        <f t="shared" ca="1" si="169"/>
        <v>1021.57265999</v>
      </c>
      <c r="C453" s="7">
        <f t="shared" si="160"/>
        <v>1000</v>
      </c>
      <c r="D453" s="102">
        <f t="shared" si="161"/>
        <v>44798</v>
      </c>
      <c r="E453" s="100">
        <f ca="1">IF(D453&lt;$B$1,VLOOKUP(D453,[1]DI!$A$4:$B$15000,2,FALSE),0)</f>
        <v>0.13650000000000001</v>
      </c>
      <c r="F453" s="14">
        <f t="shared" ca="1" si="170"/>
        <v>1.00050788</v>
      </c>
      <c r="G453" s="14">
        <f ca="1">(TRUNC(PRODUCT($F$12:$F452),16))</f>
        <v>1.1246071185253199</v>
      </c>
      <c r="H453" s="14">
        <f t="shared" ca="1" si="171"/>
        <v>1.1008586717561899</v>
      </c>
      <c r="I453" s="14">
        <f t="shared" ca="1" si="172"/>
        <v>1.0215726599999999</v>
      </c>
      <c r="J453" s="13">
        <f t="shared" si="162"/>
        <v>0</v>
      </c>
      <c r="K453" s="29">
        <f t="shared" si="163"/>
        <v>44742</v>
      </c>
      <c r="L453" s="2">
        <f t="shared" si="164"/>
        <v>43</v>
      </c>
      <c r="M453" s="17">
        <f t="shared" si="165"/>
        <v>43</v>
      </c>
      <c r="N453" s="12">
        <f t="shared" si="154"/>
        <v>1</v>
      </c>
      <c r="O453" s="12">
        <f t="shared" ca="1" si="155"/>
        <v>1.0215726599999999</v>
      </c>
      <c r="P453" s="17">
        <f t="shared" si="166"/>
        <v>0</v>
      </c>
      <c r="Q453" s="14">
        <f t="shared" ca="1" si="156"/>
        <v>21.572659989999998</v>
      </c>
      <c r="R453" s="20">
        <f t="shared" si="157"/>
        <v>0</v>
      </c>
      <c r="S453" s="14">
        <f t="shared" si="158"/>
        <v>0</v>
      </c>
      <c r="T453" s="4" t="str">
        <f t="shared" si="167"/>
        <v>J=</v>
      </c>
      <c r="U453" s="29">
        <f t="shared" si="168"/>
        <v>44865</v>
      </c>
      <c r="V453" s="3"/>
      <c r="W453" s="3"/>
      <c r="X453" s="150">
        <f>[2]Plan1!$A523</f>
        <v>52190</v>
      </c>
      <c r="Y453" s="142" t="str">
        <f>[2]Plan1!$C523</f>
        <v>Dia Nacional de Zumbi e da Consciência Negra</v>
      </c>
      <c r="Z453" s="133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24">
        <f t="shared" si="159"/>
        <v>44804</v>
      </c>
      <c r="B454" s="125">
        <f t="shared" ca="1" si="169"/>
        <v>1022.09149</v>
      </c>
      <c r="C454" s="7">
        <f t="shared" si="160"/>
        <v>1000</v>
      </c>
      <c r="D454" s="102">
        <f t="shared" si="161"/>
        <v>44799</v>
      </c>
      <c r="E454" s="100">
        <f ca="1">IF(D454&lt;$B$1,VLOOKUP(D454,[1]DI!$A$4:$B$15000,2,FALSE),0)</f>
        <v>0.13650000000000001</v>
      </c>
      <c r="F454" s="14">
        <f t="shared" ca="1" si="170"/>
        <v>1.00050788</v>
      </c>
      <c r="G454" s="14">
        <f ca="1">(TRUNC(PRODUCT($F$12:$F453),16))</f>
        <v>1.1251782839886799</v>
      </c>
      <c r="H454" s="14">
        <f t="shared" ca="1" si="171"/>
        <v>1.1008586717561899</v>
      </c>
      <c r="I454" s="14">
        <f t="shared" ca="1" si="172"/>
        <v>1.02209149</v>
      </c>
      <c r="J454" s="13">
        <f t="shared" si="162"/>
        <v>0</v>
      </c>
      <c r="K454" s="29">
        <f t="shared" si="163"/>
        <v>44742</v>
      </c>
      <c r="L454" s="2">
        <f t="shared" si="164"/>
        <v>44</v>
      </c>
      <c r="M454" s="17">
        <f t="shared" si="165"/>
        <v>44</v>
      </c>
      <c r="N454" s="12">
        <f t="shared" si="154"/>
        <v>1</v>
      </c>
      <c r="O454" s="12">
        <f t="shared" ca="1" si="155"/>
        <v>1.02209149</v>
      </c>
      <c r="P454" s="17">
        <f t="shared" si="166"/>
        <v>0</v>
      </c>
      <c r="Q454" s="14">
        <f t="shared" ca="1" si="156"/>
        <v>22.09149</v>
      </c>
      <c r="R454" s="20">
        <f t="shared" si="157"/>
        <v>0</v>
      </c>
      <c r="S454" s="14">
        <f t="shared" si="158"/>
        <v>0</v>
      </c>
      <c r="T454" s="4" t="str">
        <f t="shared" si="167"/>
        <v>J=</v>
      </c>
      <c r="U454" s="29">
        <f t="shared" si="168"/>
        <v>44865</v>
      </c>
      <c r="V454" s="3"/>
      <c r="W454" s="3"/>
      <c r="X454" s="150">
        <f>[2]Plan1!$A524</f>
        <v>52225</v>
      </c>
      <c r="Y454" s="142" t="str">
        <f>[2]Plan1!$C524</f>
        <v>Natal</v>
      </c>
      <c r="Z454" s="133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24">
        <f t="shared" si="159"/>
        <v>44805</v>
      </c>
      <c r="B455" s="125">
        <f t="shared" ca="1" si="169"/>
        <v>1022.61059</v>
      </c>
      <c r="C455" s="7">
        <f t="shared" si="160"/>
        <v>1000</v>
      </c>
      <c r="D455" s="102">
        <f t="shared" si="161"/>
        <v>44802</v>
      </c>
      <c r="E455" s="100">
        <f ca="1">IF(D455&lt;$B$1,VLOOKUP(D455,[1]DI!$A$4:$B$15000,2,FALSE),0)</f>
        <v>0.13650000000000001</v>
      </c>
      <c r="F455" s="14">
        <f t="shared" ca="1" si="170"/>
        <v>1.00050788</v>
      </c>
      <c r="G455" s="14">
        <f ca="1">(TRUNC(PRODUCT($F$12:$F454),16))</f>
        <v>1.12574973953555</v>
      </c>
      <c r="H455" s="14">
        <f t="shared" ca="1" si="171"/>
        <v>1.1008586717561899</v>
      </c>
      <c r="I455" s="14">
        <f t="shared" ca="1" si="172"/>
        <v>1.02261059</v>
      </c>
      <c r="J455" s="13">
        <f t="shared" si="162"/>
        <v>0</v>
      </c>
      <c r="K455" s="29">
        <f t="shared" si="163"/>
        <v>44742</v>
      </c>
      <c r="L455" s="2">
        <f t="shared" si="164"/>
        <v>45</v>
      </c>
      <c r="M455" s="17">
        <f t="shared" si="165"/>
        <v>45</v>
      </c>
      <c r="N455" s="12">
        <f t="shared" si="154"/>
        <v>1</v>
      </c>
      <c r="O455" s="12">
        <f t="shared" ca="1" si="155"/>
        <v>1.02261059</v>
      </c>
      <c r="P455" s="17">
        <f t="shared" si="166"/>
        <v>0</v>
      </c>
      <c r="Q455" s="14">
        <f t="shared" ca="1" si="156"/>
        <v>22.610589999999998</v>
      </c>
      <c r="R455" s="20">
        <f t="shared" si="157"/>
        <v>0</v>
      </c>
      <c r="S455" s="14">
        <f t="shared" si="158"/>
        <v>0</v>
      </c>
      <c r="T455" s="4" t="str">
        <f t="shared" si="167"/>
        <v>J=</v>
      </c>
      <c r="U455" s="29">
        <f t="shared" si="168"/>
        <v>44865</v>
      </c>
      <c r="V455" s="3"/>
      <c r="W455" s="3"/>
      <c r="X455" s="150">
        <f>[2]Plan1!$A525</f>
        <v>52232</v>
      </c>
      <c r="Y455" s="142" t="str">
        <f>[2]Plan1!$C525</f>
        <v>Confraternização Universal</v>
      </c>
      <c r="Z455" s="133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24">
        <f t="shared" si="159"/>
        <v>44806</v>
      </c>
      <c r="B456" s="125">
        <f t="shared" ca="1" si="169"/>
        <v>1023.12995999</v>
      </c>
      <c r="C456" s="7">
        <f t="shared" si="160"/>
        <v>1000</v>
      </c>
      <c r="D456" s="102">
        <f t="shared" si="161"/>
        <v>44803</v>
      </c>
      <c r="E456" s="100">
        <f ca="1">IF(D456&lt;$B$1,VLOOKUP(D456,[1]DI!$A$4:$B$15000,2,FALSE),0)</f>
        <v>0.13650000000000001</v>
      </c>
      <c r="F456" s="14">
        <f t="shared" ca="1" si="170"/>
        <v>1.00050788</v>
      </c>
      <c r="G456" s="14">
        <f ca="1">(TRUNC(PRODUCT($F$12:$F455),16))</f>
        <v>1.1263214853132599</v>
      </c>
      <c r="H456" s="14">
        <f t="shared" ca="1" si="171"/>
        <v>1.1008586717561899</v>
      </c>
      <c r="I456" s="14">
        <f t="shared" ca="1" si="172"/>
        <v>1.0231299599999999</v>
      </c>
      <c r="J456" s="13">
        <f t="shared" si="162"/>
        <v>0</v>
      </c>
      <c r="K456" s="29">
        <f t="shared" si="163"/>
        <v>44742</v>
      </c>
      <c r="L456" s="2">
        <f t="shared" si="164"/>
        <v>46</v>
      </c>
      <c r="M456" s="17">
        <f t="shared" si="165"/>
        <v>46</v>
      </c>
      <c r="N456" s="12">
        <f t="shared" si="154"/>
        <v>1</v>
      </c>
      <c r="O456" s="12">
        <f t="shared" ca="1" si="155"/>
        <v>1.0231299599999999</v>
      </c>
      <c r="P456" s="17">
        <f t="shared" si="166"/>
        <v>0</v>
      </c>
      <c r="Q456" s="14">
        <f t="shared" ca="1" si="156"/>
        <v>23.12995999</v>
      </c>
      <c r="R456" s="20">
        <f t="shared" si="157"/>
        <v>0</v>
      </c>
      <c r="S456" s="14">
        <f t="shared" si="158"/>
        <v>0</v>
      </c>
      <c r="T456" s="4" t="str">
        <f t="shared" si="167"/>
        <v>J=</v>
      </c>
      <c r="U456" s="29">
        <f t="shared" si="168"/>
        <v>44865</v>
      </c>
      <c r="V456" s="3"/>
      <c r="W456" s="3"/>
      <c r="X456" s="150">
        <f>[2]Plan1!$A526</f>
        <v>52271</v>
      </c>
      <c r="Y456" s="142" t="str">
        <f>[2]Plan1!$C526</f>
        <v>Carnaval</v>
      </c>
      <c r="Z456" s="133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24">
        <f t="shared" si="159"/>
        <v>44809</v>
      </c>
      <c r="B457" s="125">
        <f t="shared" ca="1" si="169"/>
        <v>1023.64958</v>
      </c>
      <c r="C457" s="7">
        <f t="shared" si="160"/>
        <v>1000</v>
      </c>
      <c r="D457" s="102">
        <f t="shared" si="161"/>
        <v>44804</v>
      </c>
      <c r="E457" s="100">
        <f ca="1">IF(D457&lt;$B$1,VLOOKUP(D457,[1]DI!$A$4:$B$15000,2,FALSE),0)</f>
        <v>0.13650000000000001</v>
      </c>
      <c r="F457" s="14">
        <f t="shared" ca="1" si="170"/>
        <v>1.00050788</v>
      </c>
      <c r="G457" s="14">
        <f ca="1">(TRUNC(PRODUCT($F$12:$F456),16))</f>
        <v>1.1268935214692199</v>
      </c>
      <c r="H457" s="14">
        <f t="shared" ca="1" si="171"/>
        <v>1.1008586717561899</v>
      </c>
      <c r="I457" s="14">
        <f t="shared" ca="1" si="172"/>
        <v>1.0236495800000001</v>
      </c>
      <c r="J457" s="13">
        <f t="shared" si="162"/>
        <v>0</v>
      </c>
      <c r="K457" s="29">
        <f t="shared" si="163"/>
        <v>44742</v>
      </c>
      <c r="L457" s="2">
        <f t="shared" si="164"/>
        <v>47</v>
      </c>
      <c r="M457" s="17">
        <f t="shared" si="165"/>
        <v>47</v>
      </c>
      <c r="N457" s="12">
        <f t="shared" si="154"/>
        <v>1</v>
      </c>
      <c r="O457" s="12">
        <f t="shared" ca="1" si="155"/>
        <v>1.0236495800000001</v>
      </c>
      <c r="P457" s="17">
        <f t="shared" si="166"/>
        <v>0</v>
      </c>
      <c r="Q457" s="14">
        <f t="shared" ca="1" si="156"/>
        <v>23.64958</v>
      </c>
      <c r="R457" s="20">
        <f t="shared" si="157"/>
        <v>0</v>
      </c>
      <c r="S457" s="14">
        <f t="shared" si="158"/>
        <v>0</v>
      </c>
      <c r="T457" s="4" t="str">
        <f t="shared" si="167"/>
        <v>J=</v>
      </c>
      <c r="U457" s="29">
        <f t="shared" si="168"/>
        <v>44865</v>
      </c>
      <c r="V457" s="3"/>
      <c r="W457" s="3"/>
      <c r="X457" s="150">
        <f>[2]Plan1!$A527</f>
        <v>52272</v>
      </c>
      <c r="Y457" s="142" t="str">
        <f>[2]Plan1!$C527</f>
        <v>Carnaval</v>
      </c>
      <c r="Z457" s="133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24">
        <f t="shared" si="159"/>
        <v>44810</v>
      </c>
      <c r="B458" s="125">
        <f t="shared" ca="1" si="169"/>
        <v>1024.16948</v>
      </c>
      <c r="C458" s="7">
        <f t="shared" si="160"/>
        <v>1000</v>
      </c>
      <c r="D458" s="102">
        <f t="shared" si="161"/>
        <v>44805</v>
      </c>
      <c r="E458" s="100">
        <f ca="1">IF(D458&lt;$B$1,VLOOKUP(D458,[1]DI!$A$4:$B$15000,2,FALSE),0)</f>
        <v>0.13650000000000001</v>
      </c>
      <c r="F458" s="14">
        <f t="shared" ca="1" si="170"/>
        <v>1.00050788</v>
      </c>
      <c r="G458" s="14">
        <f ca="1">(TRUNC(PRODUCT($F$12:$F457),16))</f>
        <v>1.1274658481509101</v>
      </c>
      <c r="H458" s="14">
        <f t="shared" ca="1" si="171"/>
        <v>1.1008586717561899</v>
      </c>
      <c r="I458" s="14">
        <f t="shared" ca="1" si="172"/>
        <v>1.0241694800000001</v>
      </c>
      <c r="J458" s="13">
        <f t="shared" si="162"/>
        <v>0</v>
      </c>
      <c r="K458" s="29">
        <f t="shared" si="163"/>
        <v>44742</v>
      </c>
      <c r="L458" s="2">
        <f t="shared" si="164"/>
        <v>48</v>
      </c>
      <c r="M458" s="17">
        <f t="shared" si="165"/>
        <v>48</v>
      </c>
      <c r="N458" s="12">
        <f t="shared" si="154"/>
        <v>1</v>
      </c>
      <c r="O458" s="12">
        <f t="shared" ca="1" si="155"/>
        <v>1.0241694800000001</v>
      </c>
      <c r="P458" s="17">
        <f t="shared" si="166"/>
        <v>0</v>
      </c>
      <c r="Q458" s="14">
        <f t="shared" ca="1" si="156"/>
        <v>24.16948</v>
      </c>
      <c r="R458" s="20">
        <f t="shared" si="157"/>
        <v>0</v>
      </c>
      <c r="S458" s="14">
        <f t="shared" si="158"/>
        <v>0</v>
      </c>
      <c r="T458" s="4" t="str">
        <f t="shared" si="167"/>
        <v>J=</v>
      </c>
      <c r="U458" s="29">
        <f t="shared" si="168"/>
        <v>44865</v>
      </c>
      <c r="V458" s="3"/>
      <c r="W458" s="3"/>
      <c r="X458" s="150">
        <f>[2]Plan1!$A528</f>
        <v>52317</v>
      </c>
      <c r="Y458" s="142" t="str">
        <f>[2]Plan1!$C528</f>
        <v>Paixão de Cristo</v>
      </c>
      <c r="Z458" s="133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24">
        <f t="shared" si="159"/>
        <v>44812</v>
      </c>
      <c r="B459" s="125">
        <f t="shared" ca="1" si="169"/>
        <v>1024.68962999</v>
      </c>
      <c r="C459" s="7">
        <f t="shared" si="160"/>
        <v>1000</v>
      </c>
      <c r="D459" s="102">
        <f t="shared" si="161"/>
        <v>44806</v>
      </c>
      <c r="E459" s="100">
        <f ca="1">IF(D459&lt;$B$1,VLOOKUP(D459,[1]DI!$A$4:$B$15000,2,FALSE),0)</f>
        <v>0.13650000000000001</v>
      </c>
      <c r="F459" s="14">
        <f t="shared" ca="1" si="170"/>
        <v>1.00050788</v>
      </c>
      <c r="G459" s="14">
        <f ca="1">(TRUNC(PRODUCT($F$12:$F458),16))</f>
        <v>1.1280384655058699</v>
      </c>
      <c r="H459" s="14">
        <f t="shared" ca="1" si="171"/>
        <v>1.1008586717561899</v>
      </c>
      <c r="I459" s="14">
        <f t="shared" ca="1" si="172"/>
        <v>1.0246896299999999</v>
      </c>
      <c r="J459" s="13">
        <f t="shared" si="162"/>
        <v>0</v>
      </c>
      <c r="K459" s="29">
        <f t="shared" si="163"/>
        <v>44742</v>
      </c>
      <c r="L459" s="2">
        <f t="shared" si="164"/>
        <v>49</v>
      </c>
      <c r="M459" s="17">
        <f t="shared" si="165"/>
        <v>49</v>
      </c>
      <c r="N459" s="12">
        <f t="shared" si="154"/>
        <v>1</v>
      </c>
      <c r="O459" s="12">
        <f t="shared" ca="1" si="155"/>
        <v>1.0246896299999999</v>
      </c>
      <c r="P459" s="17">
        <f t="shared" si="166"/>
        <v>0</v>
      </c>
      <c r="Q459" s="14">
        <f t="shared" ca="1" si="156"/>
        <v>24.68962999</v>
      </c>
      <c r="R459" s="20">
        <f t="shared" si="157"/>
        <v>0</v>
      </c>
      <c r="S459" s="14">
        <f t="shared" si="158"/>
        <v>0</v>
      </c>
      <c r="T459" s="4" t="str">
        <f t="shared" si="167"/>
        <v>J=</v>
      </c>
      <c r="U459" s="29">
        <f t="shared" si="168"/>
        <v>44865</v>
      </c>
      <c r="V459" s="3"/>
      <c r="W459" s="3"/>
      <c r="X459" s="150">
        <f>[2]Plan1!$A529</f>
        <v>52342</v>
      </c>
      <c r="Y459" s="142" t="str">
        <f>[2]Plan1!$C529</f>
        <v>Tiradentes</v>
      </c>
      <c r="Z459" s="133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24">
        <f t="shared" si="159"/>
        <v>44813</v>
      </c>
      <c r="B460" s="125">
        <f t="shared" ca="1" si="169"/>
        <v>1025.2100499999999</v>
      </c>
      <c r="C460" s="7">
        <f t="shared" si="160"/>
        <v>1000</v>
      </c>
      <c r="D460" s="102">
        <f t="shared" si="161"/>
        <v>44809</v>
      </c>
      <c r="E460" s="100">
        <f ca="1">IF(D460&lt;$B$1,VLOOKUP(D460,[1]DI!$A$4:$B$15000,2,FALSE),0)</f>
        <v>0.13650000000000001</v>
      </c>
      <c r="F460" s="14">
        <f t="shared" ca="1" si="170"/>
        <v>1.00050788</v>
      </c>
      <c r="G460" s="14">
        <f ca="1">(TRUNC(PRODUCT($F$12:$F459),16))</f>
        <v>1.12861137368173</v>
      </c>
      <c r="H460" s="14">
        <f t="shared" ca="1" si="171"/>
        <v>1.1008586717561899</v>
      </c>
      <c r="I460" s="14">
        <f t="shared" ca="1" si="172"/>
        <v>1.0252100500000001</v>
      </c>
      <c r="J460" s="13">
        <f t="shared" si="162"/>
        <v>0</v>
      </c>
      <c r="K460" s="29">
        <f t="shared" si="163"/>
        <v>44742</v>
      </c>
      <c r="L460" s="2">
        <f t="shared" si="164"/>
        <v>50</v>
      </c>
      <c r="M460" s="17">
        <f t="shared" si="165"/>
        <v>50</v>
      </c>
      <c r="N460" s="12">
        <f t="shared" ref="N460:N523" si="173">ROUND((J460+1)^(M460/252),9)</f>
        <v>1</v>
      </c>
      <c r="O460" s="12">
        <f t="shared" ref="O460:O523" ca="1" si="174">ROUND(I460*N460,9)</f>
        <v>1.0252100500000001</v>
      </c>
      <c r="P460" s="17">
        <f t="shared" si="166"/>
        <v>0</v>
      </c>
      <c r="Q460" s="14">
        <f t="shared" ref="Q460:Q523" ca="1" si="175">TRUNC(((O460-1)*C460),8)</f>
        <v>25.210049999999999</v>
      </c>
      <c r="R460" s="20">
        <f t="shared" ref="R460:R523" si="176">IF($P460&gt;0,VLOOKUP($P460,$X$12:$AD$150,7),0)</f>
        <v>0</v>
      </c>
      <c r="S460" s="14">
        <f t="shared" ref="S460:S523" si="177">IF(R460&gt;0,TRUNC(R460*C460,8),0)</f>
        <v>0</v>
      </c>
      <c r="T460" s="4" t="str">
        <f t="shared" si="167"/>
        <v>J=</v>
      </c>
      <c r="U460" s="29">
        <f t="shared" si="168"/>
        <v>44865</v>
      </c>
      <c r="V460" s="3"/>
      <c r="W460" s="3"/>
      <c r="X460" s="150">
        <f>[2]Plan1!$A530</f>
        <v>52352</v>
      </c>
      <c r="Y460" s="142" t="str">
        <f>[2]Plan1!$C530</f>
        <v>Dia do Trabalho</v>
      </c>
      <c r="Z460" s="133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24">
        <f t="shared" ref="A461:A524" si="178">WORKDAY($A460,1,$X$166:$X$544)</f>
        <v>44816</v>
      </c>
      <c r="B461" s="125">
        <f t="shared" ca="1" si="169"/>
        <v>1025.73073</v>
      </c>
      <c r="C461" s="7">
        <f t="shared" ref="C461:C524" si="179">(C460-S460)</f>
        <v>1000</v>
      </c>
      <c r="D461" s="102">
        <f t="shared" ref="D461:D524" si="180">WORKDAY($A461,-3,$X$160:$X$544)</f>
        <v>44810</v>
      </c>
      <c r="E461" s="100">
        <f ca="1">IF(D461&lt;$B$1,VLOOKUP(D461,[1]DI!$A$4:$B$15000,2,FALSE),0)</f>
        <v>0.13650000000000001</v>
      </c>
      <c r="F461" s="14">
        <f t="shared" ca="1" si="170"/>
        <v>1.00050788</v>
      </c>
      <c r="G461" s="14">
        <f ca="1">(TRUNC(PRODUCT($F$12:$F460),16))</f>
        <v>1.12918457282619</v>
      </c>
      <c r="H461" s="14">
        <f t="shared" ca="1" si="171"/>
        <v>1.1008586717561899</v>
      </c>
      <c r="I461" s="14">
        <f t="shared" ca="1" si="172"/>
        <v>1.02573073</v>
      </c>
      <c r="J461" s="13">
        <f t="shared" ref="J461:J524" si="181">J460</f>
        <v>0</v>
      </c>
      <c r="K461" s="29">
        <f t="shared" ref="K461:K524" si="182">IF(P460&gt;0,VLOOKUP(P460,X$12:AH$150,2),K460)</f>
        <v>44742</v>
      </c>
      <c r="L461" s="2">
        <f t="shared" ref="L461:L524" si="183">IF(A461&gt;K461,IF(NETWORKDAYS(K461,A461,$X$160:$X$544)-1=0,1,NETWORKDAYS(K461,A461,$X$160:$X$544)-1),0)</f>
        <v>51</v>
      </c>
      <c r="M461" s="17">
        <f t="shared" ref="M461:M524" si="184">IF(AND(L461=1,L460=1),1,IF(L461&gt;0,IF(L461=L460,L461+1,L461),0))</f>
        <v>51</v>
      </c>
      <c r="N461" s="12">
        <f t="shared" si="173"/>
        <v>1</v>
      </c>
      <c r="O461" s="12">
        <f t="shared" ca="1" si="174"/>
        <v>1.02573073</v>
      </c>
      <c r="P461" s="17">
        <f t="shared" ref="P461:P524" si="185">IF(VLOOKUP(A461,Y$12:AF$150,8)=VLOOKUP(A460,Y$12:AF$150,8),0,VLOOKUP(A461,Y$12:AF$150,8))</f>
        <v>0</v>
      </c>
      <c r="Q461" s="14">
        <f t="shared" ca="1" si="175"/>
        <v>25.730730000000001</v>
      </c>
      <c r="R461" s="20">
        <f t="shared" si="176"/>
        <v>0</v>
      </c>
      <c r="S461" s="14">
        <f t="shared" si="177"/>
        <v>0</v>
      </c>
      <c r="T461" s="4" t="str">
        <f t="shared" ref="T461:T524" si="186">IF(P460&gt;0,VLOOKUP(P460,X$12:AH$150,10),T460)</f>
        <v>J=</v>
      </c>
      <c r="U461" s="29">
        <f t="shared" ref="U461:U524" si="187">IF(P460&gt;0,VLOOKUP(P460,X$12:AH$150,11),U460)</f>
        <v>44865</v>
      </c>
      <c r="V461" s="3"/>
      <c r="W461" s="3"/>
      <c r="X461" s="150">
        <f>[2]Plan1!$A531</f>
        <v>52379</v>
      </c>
      <c r="Y461" s="142" t="str">
        <f>[2]Plan1!$C531</f>
        <v>Corpus Christi</v>
      </c>
      <c r="Z461" s="133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24">
        <f t="shared" si="178"/>
        <v>44817</v>
      </c>
      <c r="B462" s="125">
        <f t="shared" ref="B462:B525" ca="1" si="188">IF(D462&lt;=TODAY(),C462+Q462,IF(AND(D462&gt;TODAY(),A462&lt;=$B$1),IF(VLOOKUP(TODAY(),$A$10:$E$5000,4,FALSE)=0,"n.d",C462+Q462),"n.d"))</f>
        <v>1026.2516800000001</v>
      </c>
      <c r="C462" s="7">
        <f t="shared" si="179"/>
        <v>1000</v>
      </c>
      <c r="D462" s="102">
        <f t="shared" si="180"/>
        <v>44812</v>
      </c>
      <c r="E462" s="100">
        <f ca="1">IF(D462&lt;$B$1,VLOOKUP(D462,[1]DI!$A$4:$B$15000,2,FALSE),0)</f>
        <v>0.13650000000000001</v>
      </c>
      <c r="F462" s="14">
        <f t="shared" ref="F462:F525" ca="1" si="189">ROUND(((1+E462)^(1/252)),8)</f>
        <v>1.00050788</v>
      </c>
      <c r="G462" s="14">
        <f ca="1">(TRUNC(PRODUCT($F$12:$F461),16))</f>
        <v>1.1297580630870401</v>
      </c>
      <c r="H462" s="14">
        <f t="shared" ref="H462:H525" ca="1" si="190">IF(P461&gt;0,G461,H461)</f>
        <v>1.1008586717561899</v>
      </c>
      <c r="I462" s="14">
        <f t="shared" ref="I462:I525" ca="1" si="191">ROUND(G462/H462,8)</f>
        <v>1.0262516800000001</v>
      </c>
      <c r="J462" s="13">
        <f t="shared" si="181"/>
        <v>0</v>
      </c>
      <c r="K462" s="29">
        <f t="shared" si="182"/>
        <v>44742</v>
      </c>
      <c r="L462" s="2">
        <f t="shared" si="183"/>
        <v>52</v>
      </c>
      <c r="M462" s="17">
        <f t="shared" si="184"/>
        <v>52</v>
      </c>
      <c r="N462" s="12">
        <f t="shared" si="173"/>
        <v>1</v>
      </c>
      <c r="O462" s="12">
        <f t="shared" ca="1" si="174"/>
        <v>1.0262516800000001</v>
      </c>
      <c r="P462" s="17">
        <f t="shared" si="185"/>
        <v>0</v>
      </c>
      <c r="Q462" s="14">
        <f t="shared" ca="1" si="175"/>
        <v>26.25168</v>
      </c>
      <c r="R462" s="20">
        <f t="shared" si="176"/>
        <v>0</v>
      </c>
      <c r="S462" s="14">
        <f t="shared" si="177"/>
        <v>0</v>
      </c>
      <c r="T462" s="4" t="str">
        <f t="shared" si="186"/>
        <v>J=</v>
      </c>
      <c r="U462" s="29">
        <f t="shared" si="187"/>
        <v>44865</v>
      </c>
      <c r="V462" s="3"/>
      <c r="W462" s="3"/>
      <c r="X462" s="150">
        <f>[2]Plan1!$A532</f>
        <v>52481</v>
      </c>
      <c r="Y462" s="142" t="str">
        <f>[2]Plan1!$C532</f>
        <v>Independência do Brasil</v>
      </c>
      <c r="Z462" s="133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24">
        <f t="shared" si="178"/>
        <v>44818</v>
      </c>
      <c r="B463" s="125">
        <f t="shared" ca="1" si="188"/>
        <v>1026.7728899900001</v>
      </c>
      <c r="C463" s="7">
        <f t="shared" si="179"/>
        <v>1000</v>
      </c>
      <c r="D463" s="102">
        <f t="shared" si="180"/>
        <v>44813</v>
      </c>
      <c r="E463" s="100">
        <f ca="1">IF(D463&lt;$B$1,VLOOKUP(D463,[1]DI!$A$4:$B$15000,2,FALSE),0)</f>
        <v>0.13650000000000001</v>
      </c>
      <c r="F463" s="14">
        <f t="shared" ca="1" si="189"/>
        <v>1.00050788</v>
      </c>
      <c r="G463" s="14">
        <f ca="1">(TRUNC(PRODUCT($F$12:$F462),16))</f>
        <v>1.13033184461212</v>
      </c>
      <c r="H463" s="14">
        <f t="shared" ca="1" si="190"/>
        <v>1.1008586717561899</v>
      </c>
      <c r="I463" s="14">
        <f t="shared" ca="1" si="191"/>
        <v>1.0267728899999999</v>
      </c>
      <c r="J463" s="13">
        <f t="shared" si="181"/>
        <v>0</v>
      </c>
      <c r="K463" s="29">
        <f t="shared" si="182"/>
        <v>44742</v>
      </c>
      <c r="L463" s="2">
        <f t="shared" si="183"/>
        <v>53</v>
      </c>
      <c r="M463" s="17">
        <f t="shared" si="184"/>
        <v>53</v>
      </c>
      <c r="N463" s="12">
        <f t="shared" si="173"/>
        <v>1</v>
      </c>
      <c r="O463" s="12">
        <f t="shared" ca="1" si="174"/>
        <v>1.0267728899999999</v>
      </c>
      <c r="P463" s="17">
        <f t="shared" si="185"/>
        <v>0</v>
      </c>
      <c r="Q463" s="14">
        <f t="shared" ca="1" si="175"/>
        <v>26.772889989999999</v>
      </c>
      <c r="R463" s="20">
        <f t="shared" si="176"/>
        <v>0</v>
      </c>
      <c r="S463" s="14">
        <f t="shared" si="177"/>
        <v>0</v>
      </c>
      <c r="T463" s="4" t="str">
        <f t="shared" si="186"/>
        <v>J=</v>
      </c>
      <c r="U463" s="29">
        <f t="shared" si="187"/>
        <v>44865</v>
      </c>
      <c r="V463" s="3"/>
      <c r="W463" s="3"/>
      <c r="X463" s="150">
        <f>[2]Plan1!$A533</f>
        <v>52516</v>
      </c>
      <c r="Y463" s="142" t="str">
        <f>[2]Plan1!$C533</f>
        <v>Nossa Sr.a Aparecida - Padroeira do Brasil</v>
      </c>
      <c r="Z463" s="133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24">
        <f t="shared" si="178"/>
        <v>44819</v>
      </c>
      <c r="B464" s="125">
        <f t="shared" ca="1" si="188"/>
        <v>1027.29436999</v>
      </c>
      <c r="C464" s="7">
        <f t="shared" si="179"/>
        <v>1000</v>
      </c>
      <c r="D464" s="102">
        <f t="shared" si="180"/>
        <v>44816</v>
      </c>
      <c r="E464" s="100">
        <f ca="1">IF(D464&lt;$B$1,VLOOKUP(D464,[1]DI!$A$4:$B$15000,2,FALSE),0)</f>
        <v>0.13650000000000001</v>
      </c>
      <c r="F464" s="14">
        <f t="shared" ca="1" si="189"/>
        <v>1.00050788</v>
      </c>
      <c r="G464" s="14">
        <f ca="1">(TRUNC(PRODUCT($F$12:$F463),16))</f>
        <v>1.1309059175493601</v>
      </c>
      <c r="H464" s="14">
        <f t="shared" ca="1" si="190"/>
        <v>1.1008586717561899</v>
      </c>
      <c r="I464" s="14">
        <f t="shared" ca="1" si="191"/>
        <v>1.0272943699999999</v>
      </c>
      <c r="J464" s="13">
        <f t="shared" si="181"/>
        <v>0</v>
      </c>
      <c r="K464" s="29">
        <f t="shared" si="182"/>
        <v>44742</v>
      </c>
      <c r="L464" s="2">
        <f t="shared" si="183"/>
        <v>54</v>
      </c>
      <c r="M464" s="17">
        <f t="shared" si="184"/>
        <v>54</v>
      </c>
      <c r="N464" s="12">
        <f t="shared" si="173"/>
        <v>1</v>
      </c>
      <c r="O464" s="12">
        <f t="shared" ca="1" si="174"/>
        <v>1.0272943699999999</v>
      </c>
      <c r="P464" s="17">
        <f t="shared" si="185"/>
        <v>0</v>
      </c>
      <c r="Q464" s="14">
        <f t="shared" ca="1" si="175"/>
        <v>27.29436999</v>
      </c>
      <c r="R464" s="20">
        <f t="shared" si="176"/>
        <v>0</v>
      </c>
      <c r="S464" s="14">
        <f t="shared" si="177"/>
        <v>0</v>
      </c>
      <c r="T464" s="4" t="str">
        <f t="shared" si="186"/>
        <v>J=</v>
      </c>
      <c r="U464" s="29">
        <f t="shared" si="187"/>
        <v>44865</v>
      </c>
      <c r="V464" s="3"/>
      <c r="W464" s="3"/>
      <c r="X464" s="150">
        <f>[2]Plan1!$A534</f>
        <v>52537</v>
      </c>
      <c r="Y464" s="142" t="str">
        <f>[2]Plan1!$C534</f>
        <v>Finados</v>
      </c>
      <c r="Z464" s="133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24">
        <f t="shared" si="178"/>
        <v>44820</v>
      </c>
      <c r="B465" s="125">
        <f t="shared" ca="1" si="188"/>
        <v>1027.81611</v>
      </c>
      <c r="C465" s="7">
        <f t="shared" si="179"/>
        <v>1000</v>
      </c>
      <c r="D465" s="102">
        <f t="shared" si="180"/>
        <v>44817</v>
      </c>
      <c r="E465" s="100">
        <f ca="1">IF(D465&lt;$B$1,VLOOKUP(D465,[1]DI!$A$4:$B$15000,2,FALSE),0)</f>
        <v>0.13650000000000001</v>
      </c>
      <c r="F465" s="14">
        <f t="shared" ca="1" si="189"/>
        <v>1.00050788</v>
      </c>
      <c r="G465" s="14">
        <f ca="1">(TRUNC(PRODUCT($F$12:$F464),16))</f>
        <v>1.13148028204677</v>
      </c>
      <c r="H465" s="14">
        <f t="shared" ca="1" si="190"/>
        <v>1.1008586717561899</v>
      </c>
      <c r="I465" s="14">
        <f t="shared" ca="1" si="191"/>
        <v>1.0278161100000001</v>
      </c>
      <c r="J465" s="13">
        <f t="shared" si="181"/>
        <v>0</v>
      </c>
      <c r="K465" s="29">
        <f t="shared" si="182"/>
        <v>44742</v>
      </c>
      <c r="L465" s="2">
        <f t="shared" si="183"/>
        <v>55</v>
      </c>
      <c r="M465" s="17">
        <f t="shared" si="184"/>
        <v>55</v>
      </c>
      <c r="N465" s="12">
        <f t="shared" si="173"/>
        <v>1</v>
      </c>
      <c r="O465" s="12">
        <f t="shared" ca="1" si="174"/>
        <v>1.0278161100000001</v>
      </c>
      <c r="P465" s="17">
        <f t="shared" si="185"/>
        <v>0</v>
      </c>
      <c r="Q465" s="14">
        <f t="shared" ca="1" si="175"/>
        <v>27.816109999999998</v>
      </c>
      <c r="R465" s="20">
        <f t="shared" si="176"/>
        <v>0</v>
      </c>
      <c r="S465" s="14">
        <f t="shared" si="177"/>
        <v>0</v>
      </c>
      <c r="T465" s="4" t="str">
        <f t="shared" si="186"/>
        <v>J=</v>
      </c>
      <c r="U465" s="29">
        <f t="shared" si="187"/>
        <v>44865</v>
      </c>
      <c r="V465" s="3"/>
      <c r="W465" s="3"/>
      <c r="X465" s="150">
        <f>[2]Plan1!$A535</f>
        <v>52550</v>
      </c>
      <c r="Y465" s="142" t="str">
        <f>[2]Plan1!$C535</f>
        <v>Proclamação da República</v>
      </c>
      <c r="Z465" s="133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24">
        <f t="shared" si="178"/>
        <v>44823</v>
      </c>
      <c r="B466" s="125">
        <f t="shared" ca="1" si="188"/>
        <v>1028.33811999</v>
      </c>
      <c r="C466" s="7">
        <f t="shared" si="179"/>
        <v>1000</v>
      </c>
      <c r="D466" s="102">
        <f t="shared" si="180"/>
        <v>44818</v>
      </c>
      <c r="E466" s="100">
        <f ca="1">IF(D466&lt;$B$1,VLOOKUP(D466,[1]DI!$A$4:$B$15000,2,FALSE),0)</f>
        <v>0.13650000000000001</v>
      </c>
      <c r="F466" s="14">
        <f t="shared" ca="1" si="189"/>
        <v>1.00050788</v>
      </c>
      <c r="G466" s="14">
        <f ca="1">(TRUNC(PRODUCT($F$12:$F465),16))</f>
        <v>1.1320549382524101</v>
      </c>
      <c r="H466" s="14">
        <f t="shared" ca="1" si="190"/>
        <v>1.1008586717561899</v>
      </c>
      <c r="I466" s="14">
        <f t="shared" ca="1" si="191"/>
        <v>1.0283381199999999</v>
      </c>
      <c r="J466" s="13">
        <f t="shared" si="181"/>
        <v>0</v>
      </c>
      <c r="K466" s="29">
        <f t="shared" si="182"/>
        <v>44742</v>
      </c>
      <c r="L466" s="2">
        <f t="shared" si="183"/>
        <v>56</v>
      </c>
      <c r="M466" s="17">
        <f t="shared" si="184"/>
        <v>56</v>
      </c>
      <c r="N466" s="12">
        <f t="shared" si="173"/>
        <v>1</v>
      </c>
      <c r="O466" s="12">
        <f t="shared" ca="1" si="174"/>
        <v>1.0283381199999999</v>
      </c>
      <c r="P466" s="17">
        <f t="shared" si="185"/>
        <v>0</v>
      </c>
      <c r="Q466" s="14">
        <f t="shared" ca="1" si="175"/>
        <v>28.338119989999999</v>
      </c>
      <c r="R466" s="20">
        <f t="shared" si="176"/>
        <v>0</v>
      </c>
      <c r="S466" s="14">
        <f t="shared" si="177"/>
        <v>0</v>
      </c>
      <c r="T466" s="4" t="str">
        <f t="shared" si="186"/>
        <v>J=</v>
      </c>
      <c r="U466" s="29">
        <f t="shared" si="187"/>
        <v>44865</v>
      </c>
      <c r="V466" s="3"/>
      <c r="W466" s="3"/>
      <c r="X466" s="150">
        <f>[2]Plan1!$A536</f>
        <v>52555</v>
      </c>
      <c r="Y466" s="142" t="str">
        <f>[2]Plan1!$C536</f>
        <v>Dia Nacional de Zumbi e da Consciência Negra</v>
      </c>
      <c r="Z466" s="133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24">
        <f t="shared" si="178"/>
        <v>44824</v>
      </c>
      <c r="B467" s="125">
        <f t="shared" ca="1" si="188"/>
        <v>1028.8603900000001</v>
      </c>
      <c r="C467" s="7">
        <f t="shared" si="179"/>
        <v>1000</v>
      </c>
      <c r="D467" s="102">
        <f t="shared" si="180"/>
        <v>44819</v>
      </c>
      <c r="E467" s="100">
        <f ca="1">IF(D467&lt;$B$1,VLOOKUP(D467,[1]DI!$A$4:$B$15000,2,FALSE),0)</f>
        <v>0.13650000000000001</v>
      </c>
      <c r="F467" s="14">
        <f t="shared" ca="1" si="189"/>
        <v>1.00050788</v>
      </c>
      <c r="G467" s="14">
        <f ca="1">(TRUNC(PRODUCT($F$12:$F466),16))</f>
        <v>1.1326298863144499</v>
      </c>
      <c r="H467" s="14">
        <f t="shared" ca="1" si="190"/>
        <v>1.1008586717561899</v>
      </c>
      <c r="I467" s="14">
        <f t="shared" ca="1" si="191"/>
        <v>1.02886039</v>
      </c>
      <c r="J467" s="13">
        <f t="shared" si="181"/>
        <v>0</v>
      </c>
      <c r="K467" s="29">
        <f t="shared" si="182"/>
        <v>44742</v>
      </c>
      <c r="L467" s="2">
        <f t="shared" si="183"/>
        <v>57</v>
      </c>
      <c r="M467" s="17">
        <f t="shared" si="184"/>
        <v>57</v>
      </c>
      <c r="N467" s="12">
        <f t="shared" si="173"/>
        <v>1</v>
      </c>
      <c r="O467" s="12">
        <f t="shared" ca="1" si="174"/>
        <v>1.02886039</v>
      </c>
      <c r="P467" s="17">
        <f t="shared" si="185"/>
        <v>0</v>
      </c>
      <c r="Q467" s="14">
        <f t="shared" ca="1" si="175"/>
        <v>28.860389999999999</v>
      </c>
      <c r="R467" s="20">
        <f t="shared" si="176"/>
        <v>0</v>
      </c>
      <c r="S467" s="14">
        <f t="shared" si="177"/>
        <v>0</v>
      </c>
      <c r="T467" s="4" t="str">
        <f t="shared" si="186"/>
        <v>J=</v>
      </c>
      <c r="U467" s="29">
        <f t="shared" si="187"/>
        <v>44865</v>
      </c>
      <c r="V467" s="3"/>
      <c r="W467" s="3"/>
      <c r="X467" s="150">
        <f>[2]Plan1!$A537</f>
        <v>52590</v>
      </c>
      <c r="Y467" s="142" t="str">
        <f>[2]Plan1!$C537</f>
        <v>Natal</v>
      </c>
      <c r="Z467" s="133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24">
        <f t="shared" si="178"/>
        <v>44825</v>
      </c>
      <c r="B468" s="125">
        <f t="shared" ca="1" si="188"/>
        <v>1029.3829299900001</v>
      </c>
      <c r="C468" s="7">
        <f t="shared" si="179"/>
        <v>1000</v>
      </c>
      <c r="D468" s="102">
        <f t="shared" si="180"/>
        <v>44820</v>
      </c>
      <c r="E468" s="100">
        <f ca="1">IF(D468&lt;$B$1,VLOOKUP(D468,[1]DI!$A$4:$B$15000,2,FALSE),0)</f>
        <v>0.13650000000000001</v>
      </c>
      <c r="F468" s="14">
        <f t="shared" ca="1" si="189"/>
        <v>1.00050788</v>
      </c>
      <c r="G468" s="14">
        <f ca="1">(TRUNC(PRODUCT($F$12:$F467),16))</f>
        <v>1.13320512638111</v>
      </c>
      <c r="H468" s="14">
        <f t="shared" ca="1" si="190"/>
        <v>1.1008586717561899</v>
      </c>
      <c r="I468" s="14">
        <f t="shared" ca="1" si="191"/>
        <v>1.0293829299999999</v>
      </c>
      <c r="J468" s="13">
        <f t="shared" si="181"/>
        <v>0</v>
      </c>
      <c r="K468" s="29">
        <f t="shared" si="182"/>
        <v>44742</v>
      </c>
      <c r="L468" s="2">
        <f t="shared" si="183"/>
        <v>58</v>
      </c>
      <c r="M468" s="17">
        <f t="shared" si="184"/>
        <v>58</v>
      </c>
      <c r="N468" s="12">
        <f t="shared" si="173"/>
        <v>1</v>
      </c>
      <c r="O468" s="12">
        <f t="shared" ca="1" si="174"/>
        <v>1.0293829299999999</v>
      </c>
      <c r="P468" s="17">
        <f t="shared" si="185"/>
        <v>0</v>
      </c>
      <c r="Q468" s="14">
        <f t="shared" ca="1" si="175"/>
        <v>29.382929990000001</v>
      </c>
      <c r="R468" s="20">
        <f t="shared" si="176"/>
        <v>0</v>
      </c>
      <c r="S468" s="14">
        <f t="shared" si="177"/>
        <v>0</v>
      </c>
      <c r="T468" s="4" t="str">
        <f t="shared" si="186"/>
        <v>J=</v>
      </c>
      <c r="U468" s="29">
        <f t="shared" si="187"/>
        <v>44865</v>
      </c>
      <c r="V468" s="3"/>
      <c r="W468" s="3"/>
      <c r="X468" s="150">
        <f>[2]Plan1!$A538</f>
        <v>52597</v>
      </c>
      <c r="Y468" s="142" t="str">
        <f>[2]Plan1!$C538</f>
        <v>Confraternização Universal</v>
      </c>
      <c r="Z468" s="133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24">
        <f t="shared" si="178"/>
        <v>44826</v>
      </c>
      <c r="B469" s="125">
        <f t="shared" ca="1" si="188"/>
        <v>1029.9057299999999</v>
      </c>
      <c r="C469" s="7">
        <f t="shared" si="179"/>
        <v>1000</v>
      </c>
      <c r="D469" s="102">
        <f t="shared" si="180"/>
        <v>44823</v>
      </c>
      <c r="E469" s="100">
        <f ca="1">IF(D469&lt;$B$1,VLOOKUP(D469,[1]DI!$A$4:$B$15000,2,FALSE),0)</f>
        <v>0.13650000000000001</v>
      </c>
      <c r="F469" s="14">
        <f t="shared" ca="1" si="189"/>
        <v>1.00050788</v>
      </c>
      <c r="G469" s="14">
        <f ca="1">(TRUNC(PRODUCT($F$12:$F468),16))</f>
        <v>1.1337806586007</v>
      </c>
      <c r="H469" s="14">
        <f t="shared" ca="1" si="190"/>
        <v>1.1008586717561899</v>
      </c>
      <c r="I469" s="14">
        <f t="shared" ca="1" si="191"/>
        <v>1.0299057300000001</v>
      </c>
      <c r="J469" s="13">
        <f t="shared" si="181"/>
        <v>0</v>
      </c>
      <c r="K469" s="29">
        <f t="shared" si="182"/>
        <v>44742</v>
      </c>
      <c r="L469" s="2">
        <f t="shared" si="183"/>
        <v>59</v>
      </c>
      <c r="M469" s="17">
        <f t="shared" si="184"/>
        <v>59</v>
      </c>
      <c r="N469" s="12">
        <f t="shared" si="173"/>
        <v>1</v>
      </c>
      <c r="O469" s="12">
        <f t="shared" ca="1" si="174"/>
        <v>1.0299057300000001</v>
      </c>
      <c r="P469" s="17">
        <f t="shared" si="185"/>
        <v>0</v>
      </c>
      <c r="Q469" s="14">
        <f t="shared" ca="1" si="175"/>
        <v>29.905729999999998</v>
      </c>
      <c r="R469" s="20">
        <f t="shared" si="176"/>
        <v>0</v>
      </c>
      <c r="S469" s="14">
        <f t="shared" si="177"/>
        <v>0</v>
      </c>
      <c r="T469" s="4" t="str">
        <f t="shared" si="186"/>
        <v>J=</v>
      </c>
      <c r="U469" s="29">
        <f t="shared" si="187"/>
        <v>44865</v>
      </c>
      <c r="V469" s="3"/>
      <c r="W469" s="3"/>
      <c r="X469" s="150">
        <f>[2]Plan1!$A539</f>
        <v>52656</v>
      </c>
      <c r="Y469" s="142" t="str">
        <f>[2]Plan1!$C539</f>
        <v>Carnaval</v>
      </c>
      <c r="Z469" s="133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24">
        <f t="shared" si="178"/>
        <v>44827</v>
      </c>
      <c r="B470" s="125">
        <f t="shared" ca="1" si="188"/>
        <v>1030.42879999</v>
      </c>
      <c r="C470" s="7">
        <f t="shared" si="179"/>
        <v>1000</v>
      </c>
      <c r="D470" s="102">
        <f t="shared" si="180"/>
        <v>44824</v>
      </c>
      <c r="E470" s="100">
        <f ca="1">IF(D470&lt;$B$1,VLOOKUP(D470,[1]DI!$A$4:$B$15000,2,FALSE),0)</f>
        <v>0.13650000000000001</v>
      </c>
      <c r="F470" s="14">
        <f t="shared" ca="1" si="189"/>
        <v>1.00050788</v>
      </c>
      <c r="G470" s="14">
        <f ca="1">(TRUNC(PRODUCT($F$12:$F469),16))</f>
        <v>1.13435648312159</v>
      </c>
      <c r="H470" s="14">
        <f t="shared" ca="1" si="190"/>
        <v>1.1008586717561899</v>
      </c>
      <c r="I470" s="14">
        <f t="shared" ca="1" si="191"/>
        <v>1.0304287999999999</v>
      </c>
      <c r="J470" s="13">
        <f t="shared" si="181"/>
        <v>0</v>
      </c>
      <c r="K470" s="29">
        <f t="shared" si="182"/>
        <v>44742</v>
      </c>
      <c r="L470" s="2">
        <f t="shared" si="183"/>
        <v>60</v>
      </c>
      <c r="M470" s="17">
        <f t="shared" si="184"/>
        <v>60</v>
      </c>
      <c r="N470" s="12">
        <f t="shared" si="173"/>
        <v>1</v>
      </c>
      <c r="O470" s="12">
        <f t="shared" ca="1" si="174"/>
        <v>1.0304287999999999</v>
      </c>
      <c r="P470" s="17">
        <f t="shared" si="185"/>
        <v>0</v>
      </c>
      <c r="Q470" s="14">
        <f t="shared" ca="1" si="175"/>
        <v>30.428799990000002</v>
      </c>
      <c r="R470" s="20">
        <f t="shared" si="176"/>
        <v>0</v>
      </c>
      <c r="S470" s="14">
        <f t="shared" si="177"/>
        <v>0</v>
      </c>
      <c r="T470" s="4" t="str">
        <f t="shared" si="186"/>
        <v>J=</v>
      </c>
      <c r="U470" s="29">
        <f t="shared" si="187"/>
        <v>44865</v>
      </c>
      <c r="V470" s="3"/>
      <c r="W470" s="3"/>
      <c r="X470" s="150">
        <f>[2]Plan1!$A540</f>
        <v>52657</v>
      </c>
      <c r="Y470" s="142" t="str">
        <f>[2]Plan1!$C540</f>
        <v>Carnaval</v>
      </c>
      <c r="Z470" s="133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24">
        <f t="shared" si="178"/>
        <v>44830</v>
      </c>
      <c r="B471" s="125">
        <f t="shared" ca="1" si="188"/>
        <v>1030.95213999</v>
      </c>
      <c r="C471" s="7">
        <f t="shared" si="179"/>
        <v>1000</v>
      </c>
      <c r="D471" s="102">
        <f t="shared" si="180"/>
        <v>44825</v>
      </c>
      <c r="E471" s="100">
        <f ca="1">IF(D471&lt;$B$1,VLOOKUP(D471,[1]DI!$A$4:$B$15000,2,FALSE),0)</f>
        <v>0.13650000000000001</v>
      </c>
      <c r="F471" s="14">
        <f t="shared" ca="1" si="189"/>
        <v>1.00050788</v>
      </c>
      <c r="G471" s="14">
        <f ca="1">(TRUNC(PRODUCT($F$12:$F470),16))</f>
        <v>1.13493260009224</v>
      </c>
      <c r="H471" s="14">
        <f t="shared" ca="1" si="190"/>
        <v>1.1008586717561899</v>
      </c>
      <c r="I471" s="14">
        <f t="shared" ca="1" si="191"/>
        <v>1.0309521399999999</v>
      </c>
      <c r="J471" s="13">
        <f t="shared" si="181"/>
        <v>0</v>
      </c>
      <c r="K471" s="29">
        <f t="shared" si="182"/>
        <v>44742</v>
      </c>
      <c r="L471" s="2">
        <f t="shared" si="183"/>
        <v>61</v>
      </c>
      <c r="M471" s="17">
        <f t="shared" si="184"/>
        <v>61</v>
      </c>
      <c r="N471" s="12">
        <f t="shared" si="173"/>
        <v>1</v>
      </c>
      <c r="O471" s="12">
        <f t="shared" ca="1" si="174"/>
        <v>1.0309521399999999</v>
      </c>
      <c r="P471" s="17">
        <f t="shared" si="185"/>
        <v>0</v>
      </c>
      <c r="Q471" s="14">
        <f t="shared" ca="1" si="175"/>
        <v>30.952139989999999</v>
      </c>
      <c r="R471" s="20">
        <f t="shared" si="176"/>
        <v>0</v>
      </c>
      <c r="S471" s="14">
        <f t="shared" si="177"/>
        <v>0</v>
      </c>
      <c r="T471" s="4" t="str">
        <f t="shared" si="186"/>
        <v>J=</v>
      </c>
      <c r="U471" s="29">
        <f t="shared" si="187"/>
        <v>44865</v>
      </c>
      <c r="V471" s="3"/>
      <c r="W471" s="3"/>
      <c r="X471" s="150">
        <f>[2]Plan1!$A541</f>
        <v>52702</v>
      </c>
      <c r="Y471" s="142" t="str">
        <f>[2]Plan1!$C541</f>
        <v>Paixão de Cristo</v>
      </c>
      <c r="Z471" s="133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24">
        <f t="shared" si="178"/>
        <v>44831</v>
      </c>
      <c r="B472" s="125">
        <f t="shared" ca="1" si="188"/>
        <v>1031.4757400000001</v>
      </c>
      <c r="C472" s="7">
        <f t="shared" si="179"/>
        <v>1000</v>
      </c>
      <c r="D472" s="102">
        <f t="shared" si="180"/>
        <v>44826</v>
      </c>
      <c r="E472" s="100">
        <f ca="1">IF(D472&lt;$B$1,VLOOKUP(D472,[1]DI!$A$4:$B$15000,2,FALSE),0)</f>
        <v>0.13650000000000001</v>
      </c>
      <c r="F472" s="14">
        <f t="shared" ca="1" si="189"/>
        <v>1.00050788</v>
      </c>
      <c r="G472" s="14">
        <f ca="1">(TRUNC(PRODUCT($F$12:$F471),16))</f>
        <v>1.13550900966117</v>
      </c>
      <c r="H472" s="14">
        <f t="shared" ca="1" si="190"/>
        <v>1.1008586717561899</v>
      </c>
      <c r="I472" s="14">
        <f t="shared" ca="1" si="191"/>
        <v>1.0314757400000001</v>
      </c>
      <c r="J472" s="13">
        <f t="shared" si="181"/>
        <v>0</v>
      </c>
      <c r="K472" s="29">
        <f t="shared" si="182"/>
        <v>44742</v>
      </c>
      <c r="L472" s="2">
        <f t="shared" si="183"/>
        <v>62</v>
      </c>
      <c r="M472" s="17">
        <f t="shared" si="184"/>
        <v>62</v>
      </c>
      <c r="N472" s="12">
        <f t="shared" si="173"/>
        <v>1</v>
      </c>
      <c r="O472" s="12">
        <f t="shared" ca="1" si="174"/>
        <v>1.0314757400000001</v>
      </c>
      <c r="P472" s="17">
        <f t="shared" si="185"/>
        <v>0</v>
      </c>
      <c r="Q472" s="14">
        <f t="shared" ca="1" si="175"/>
        <v>31.475739999999998</v>
      </c>
      <c r="R472" s="20">
        <f t="shared" si="176"/>
        <v>0</v>
      </c>
      <c r="S472" s="14">
        <f t="shared" si="177"/>
        <v>0</v>
      </c>
      <c r="T472" s="4" t="str">
        <f t="shared" si="186"/>
        <v>J=</v>
      </c>
      <c r="U472" s="29">
        <f t="shared" si="187"/>
        <v>44865</v>
      </c>
      <c r="V472" s="3"/>
      <c r="W472" s="3"/>
      <c r="X472" s="150">
        <f>[2]Plan1!$A542</f>
        <v>52708</v>
      </c>
      <c r="Y472" s="142" t="str">
        <f>[2]Plan1!$C542</f>
        <v>Tiradentes</v>
      </c>
      <c r="Z472" s="133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24">
        <f t="shared" si="178"/>
        <v>44832</v>
      </c>
      <c r="B473" s="125">
        <f t="shared" ca="1" si="188"/>
        <v>1031.9996000000001</v>
      </c>
      <c r="C473" s="7">
        <f t="shared" si="179"/>
        <v>1000</v>
      </c>
      <c r="D473" s="102">
        <f t="shared" si="180"/>
        <v>44827</v>
      </c>
      <c r="E473" s="100">
        <f ca="1">IF(D473&lt;$B$1,VLOOKUP(D473,[1]DI!$A$4:$B$15000,2,FALSE),0)</f>
        <v>0.13650000000000001</v>
      </c>
      <c r="F473" s="14">
        <f t="shared" ca="1" si="189"/>
        <v>1.00050788</v>
      </c>
      <c r="G473" s="14">
        <f ca="1">(TRUNC(PRODUCT($F$12:$F472),16))</f>
        <v>1.136085711977</v>
      </c>
      <c r="H473" s="14">
        <f t="shared" ca="1" si="190"/>
        <v>1.1008586717561899</v>
      </c>
      <c r="I473" s="14">
        <f t="shared" ca="1" si="191"/>
        <v>1.0319996</v>
      </c>
      <c r="J473" s="13">
        <f t="shared" si="181"/>
        <v>0</v>
      </c>
      <c r="K473" s="29">
        <f t="shared" si="182"/>
        <v>44742</v>
      </c>
      <c r="L473" s="2">
        <f t="shared" si="183"/>
        <v>63</v>
      </c>
      <c r="M473" s="17">
        <f t="shared" si="184"/>
        <v>63</v>
      </c>
      <c r="N473" s="12">
        <f t="shared" si="173"/>
        <v>1</v>
      </c>
      <c r="O473" s="12">
        <f t="shared" ca="1" si="174"/>
        <v>1.0319996</v>
      </c>
      <c r="P473" s="17">
        <f t="shared" si="185"/>
        <v>0</v>
      </c>
      <c r="Q473" s="14">
        <f t="shared" ca="1" si="175"/>
        <v>31.999600000000001</v>
      </c>
      <c r="R473" s="20">
        <f t="shared" si="176"/>
        <v>0</v>
      </c>
      <c r="S473" s="14">
        <f t="shared" si="177"/>
        <v>0</v>
      </c>
      <c r="T473" s="4" t="str">
        <f t="shared" si="186"/>
        <v>J=</v>
      </c>
      <c r="U473" s="29">
        <f t="shared" si="187"/>
        <v>44865</v>
      </c>
      <c r="V473" s="3"/>
      <c r="W473" s="3"/>
      <c r="X473" s="150">
        <f>[2]Plan1!$A543</f>
        <v>52718</v>
      </c>
      <c r="Y473" s="142" t="str">
        <f>[2]Plan1!$C543</f>
        <v>Dia do Trabalho</v>
      </c>
      <c r="Z473" s="133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24">
        <f t="shared" si="178"/>
        <v>44833</v>
      </c>
      <c r="B474" s="125">
        <f t="shared" ca="1" si="188"/>
        <v>1032.5237299999999</v>
      </c>
      <c r="C474" s="7">
        <f t="shared" si="179"/>
        <v>1000</v>
      </c>
      <c r="D474" s="102">
        <f t="shared" si="180"/>
        <v>44830</v>
      </c>
      <c r="E474" s="100">
        <f ca="1">IF(D474&lt;$B$1,VLOOKUP(D474,[1]DI!$A$4:$B$15000,2,FALSE),0)</f>
        <v>0.13650000000000001</v>
      </c>
      <c r="F474" s="14">
        <f t="shared" ca="1" si="189"/>
        <v>1.00050788</v>
      </c>
      <c r="G474" s="14">
        <f ca="1">(TRUNC(PRODUCT($F$12:$F473),16))</f>
        <v>1.1366627071883999</v>
      </c>
      <c r="H474" s="14">
        <f t="shared" ca="1" si="190"/>
        <v>1.1008586717561899</v>
      </c>
      <c r="I474" s="14">
        <f t="shared" ca="1" si="191"/>
        <v>1.0325237300000001</v>
      </c>
      <c r="J474" s="13">
        <f t="shared" si="181"/>
        <v>0</v>
      </c>
      <c r="K474" s="29">
        <f t="shared" si="182"/>
        <v>44742</v>
      </c>
      <c r="L474" s="2">
        <f t="shared" si="183"/>
        <v>64</v>
      </c>
      <c r="M474" s="17">
        <f t="shared" si="184"/>
        <v>64</v>
      </c>
      <c r="N474" s="12">
        <f t="shared" si="173"/>
        <v>1</v>
      </c>
      <c r="O474" s="12">
        <f t="shared" ca="1" si="174"/>
        <v>1.0325237300000001</v>
      </c>
      <c r="P474" s="17">
        <f t="shared" si="185"/>
        <v>0</v>
      </c>
      <c r="Q474" s="14">
        <f t="shared" ca="1" si="175"/>
        <v>32.52373</v>
      </c>
      <c r="R474" s="20">
        <f t="shared" si="176"/>
        <v>0</v>
      </c>
      <c r="S474" s="14">
        <f t="shared" si="177"/>
        <v>0</v>
      </c>
      <c r="T474" s="4" t="str">
        <f t="shared" si="186"/>
        <v>J=</v>
      </c>
      <c r="U474" s="29">
        <f t="shared" si="187"/>
        <v>44865</v>
      </c>
      <c r="V474" s="3"/>
      <c r="W474" s="3"/>
      <c r="X474" s="150">
        <f>[2]Plan1!$A544</f>
        <v>52764</v>
      </c>
      <c r="Y474" s="142" t="str">
        <f>[2]Plan1!$C544</f>
        <v>Corpus Christi</v>
      </c>
      <c r="Z474" s="133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24">
        <f t="shared" si="178"/>
        <v>44834</v>
      </c>
      <c r="B475" s="125">
        <f t="shared" ca="1" si="188"/>
        <v>1033.0481299999999</v>
      </c>
      <c r="C475" s="7">
        <f t="shared" si="179"/>
        <v>1000</v>
      </c>
      <c r="D475" s="102">
        <f t="shared" si="180"/>
        <v>44831</v>
      </c>
      <c r="E475" s="100">
        <f ca="1">IF(D475&lt;$B$1,VLOOKUP(D475,[1]DI!$A$4:$B$15000,2,FALSE),0)</f>
        <v>0.13650000000000001</v>
      </c>
      <c r="F475" s="14">
        <f t="shared" ca="1" si="189"/>
        <v>1.00050788</v>
      </c>
      <c r="G475" s="14">
        <f ca="1">(TRUNC(PRODUCT($F$12:$F474),16))</f>
        <v>1.1372399954441299</v>
      </c>
      <c r="H475" s="14">
        <f t="shared" ca="1" si="190"/>
        <v>1.1008586717561899</v>
      </c>
      <c r="I475" s="14">
        <f t="shared" ca="1" si="191"/>
        <v>1.0330481300000001</v>
      </c>
      <c r="J475" s="13">
        <f t="shared" si="181"/>
        <v>0</v>
      </c>
      <c r="K475" s="29">
        <f t="shared" si="182"/>
        <v>44742</v>
      </c>
      <c r="L475" s="2">
        <f t="shared" si="183"/>
        <v>65</v>
      </c>
      <c r="M475" s="17">
        <f t="shared" si="184"/>
        <v>65</v>
      </c>
      <c r="N475" s="12">
        <f t="shared" si="173"/>
        <v>1</v>
      </c>
      <c r="O475" s="12">
        <f t="shared" ca="1" si="174"/>
        <v>1.0330481300000001</v>
      </c>
      <c r="P475" s="17">
        <f t="shared" si="185"/>
        <v>0</v>
      </c>
      <c r="Q475" s="14">
        <f t="shared" ca="1" si="175"/>
        <v>33.04813</v>
      </c>
      <c r="R475" s="20">
        <f t="shared" si="176"/>
        <v>0</v>
      </c>
      <c r="S475" s="14">
        <f t="shared" si="177"/>
        <v>0</v>
      </c>
      <c r="T475" s="4" t="str">
        <f t="shared" si="186"/>
        <v>J=</v>
      </c>
      <c r="U475" s="29">
        <f t="shared" si="187"/>
        <v>44865</v>
      </c>
      <c r="V475" s="3"/>
      <c r="W475" s="3"/>
      <c r="X475" s="150">
        <f>[2]Plan1!$A545</f>
        <v>52847</v>
      </c>
      <c r="Y475" s="142" t="str">
        <f>[2]Plan1!$C545</f>
        <v>Independência do Brasil</v>
      </c>
      <c r="Z475" s="133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24">
        <f t="shared" si="178"/>
        <v>44837</v>
      </c>
      <c r="B476" s="125">
        <f t="shared" ca="1" si="188"/>
        <v>1033.5727999999999</v>
      </c>
      <c r="C476" s="7">
        <f t="shared" si="179"/>
        <v>1000</v>
      </c>
      <c r="D476" s="102">
        <f t="shared" si="180"/>
        <v>44832</v>
      </c>
      <c r="E476" s="100">
        <f ca="1">IF(D476&lt;$B$1,VLOOKUP(D476,[1]DI!$A$4:$B$15000,2,FALSE),0)</f>
        <v>0.13650000000000001</v>
      </c>
      <c r="F476" s="14">
        <f t="shared" ca="1" si="189"/>
        <v>1.00050788</v>
      </c>
      <c r="G476" s="14">
        <f ca="1">(TRUNC(PRODUCT($F$12:$F475),16))</f>
        <v>1.1378175768930101</v>
      </c>
      <c r="H476" s="14">
        <f t="shared" ca="1" si="190"/>
        <v>1.1008586717561899</v>
      </c>
      <c r="I476" s="14">
        <f t="shared" ca="1" si="191"/>
        <v>1.0335728</v>
      </c>
      <c r="J476" s="13">
        <f t="shared" si="181"/>
        <v>0</v>
      </c>
      <c r="K476" s="29">
        <f t="shared" si="182"/>
        <v>44742</v>
      </c>
      <c r="L476" s="2">
        <f t="shared" si="183"/>
        <v>66</v>
      </c>
      <c r="M476" s="17">
        <f t="shared" si="184"/>
        <v>66</v>
      </c>
      <c r="N476" s="12">
        <f t="shared" si="173"/>
        <v>1</v>
      </c>
      <c r="O476" s="12">
        <f t="shared" ca="1" si="174"/>
        <v>1.0335728</v>
      </c>
      <c r="P476" s="17">
        <f t="shared" si="185"/>
        <v>0</v>
      </c>
      <c r="Q476" s="14">
        <f t="shared" ca="1" si="175"/>
        <v>33.572800000000001</v>
      </c>
      <c r="R476" s="20">
        <f t="shared" si="176"/>
        <v>0</v>
      </c>
      <c r="S476" s="14">
        <f t="shared" si="177"/>
        <v>0</v>
      </c>
      <c r="T476" s="4" t="str">
        <f t="shared" si="186"/>
        <v>J=</v>
      </c>
      <c r="U476" s="29">
        <f t="shared" si="187"/>
        <v>44865</v>
      </c>
      <c r="V476" s="3"/>
      <c r="W476" s="3"/>
      <c r="X476" s="150">
        <f>[2]Plan1!$A546</f>
        <v>52882</v>
      </c>
      <c r="Y476" s="142" t="str">
        <f>[2]Plan1!$C546</f>
        <v>Nossa Sr.a Aparecida - Padroeira do Brasil</v>
      </c>
      <c r="Z476" s="133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24">
        <f t="shared" si="178"/>
        <v>44838</v>
      </c>
      <c r="B477" s="125">
        <f t="shared" ca="1" si="188"/>
        <v>1034.09773</v>
      </c>
      <c r="C477" s="7">
        <f t="shared" si="179"/>
        <v>1000</v>
      </c>
      <c r="D477" s="102">
        <f t="shared" si="180"/>
        <v>44833</v>
      </c>
      <c r="E477" s="100">
        <f ca="1">IF(D477&lt;$B$1,VLOOKUP(D477,[1]DI!$A$4:$B$15000,2,FALSE),0)</f>
        <v>0.13650000000000001</v>
      </c>
      <c r="F477" s="14">
        <f t="shared" ca="1" si="189"/>
        <v>1.00050788</v>
      </c>
      <c r="G477" s="14">
        <f ca="1">(TRUNC(PRODUCT($F$12:$F476),16))</f>
        <v>1.1383954516839601</v>
      </c>
      <c r="H477" s="14">
        <f t="shared" ca="1" si="190"/>
        <v>1.1008586717561899</v>
      </c>
      <c r="I477" s="14">
        <f t="shared" ca="1" si="191"/>
        <v>1.03409773</v>
      </c>
      <c r="J477" s="13">
        <f t="shared" si="181"/>
        <v>0</v>
      </c>
      <c r="K477" s="29">
        <f t="shared" si="182"/>
        <v>44742</v>
      </c>
      <c r="L477" s="2">
        <f t="shared" si="183"/>
        <v>67</v>
      </c>
      <c r="M477" s="17">
        <f t="shared" si="184"/>
        <v>67</v>
      </c>
      <c r="N477" s="12">
        <f t="shared" si="173"/>
        <v>1</v>
      </c>
      <c r="O477" s="12">
        <f t="shared" ca="1" si="174"/>
        <v>1.03409773</v>
      </c>
      <c r="P477" s="17">
        <f t="shared" si="185"/>
        <v>0</v>
      </c>
      <c r="Q477" s="14">
        <f t="shared" ca="1" si="175"/>
        <v>34.097729999999999</v>
      </c>
      <c r="R477" s="20">
        <f t="shared" si="176"/>
        <v>0</v>
      </c>
      <c r="S477" s="14">
        <f t="shared" si="177"/>
        <v>0</v>
      </c>
      <c r="T477" s="4" t="str">
        <f t="shared" si="186"/>
        <v>J=</v>
      </c>
      <c r="U477" s="29">
        <f t="shared" si="187"/>
        <v>44865</v>
      </c>
      <c r="V477" s="3"/>
      <c r="W477" s="3"/>
      <c r="X477" s="150">
        <f>[2]Plan1!$A547</f>
        <v>52903</v>
      </c>
      <c r="Y477" s="142" t="str">
        <f>[2]Plan1!$C547</f>
        <v>Finados</v>
      </c>
      <c r="Z477" s="133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24">
        <f t="shared" si="178"/>
        <v>44839</v>
      </c>
      <c r="B478" s="125">
        <f t="shared" ca="1" si="188"/>
        <v>1034.62293</v>
      </c>
      <c r="C478" s="7">
        <f t="shared" si="179"/>
        <v>1000</v>
      </c>
      <c r="D478" s="102">
        <f t="shared" si="180"/>
        <v>44834</v>
      </c>
      <c r="E478" s="100">
        <f ca="1">IF(D478&lt;$B$1,VLOOKUP(D478,[1]DI!$A$4:$B$15000,2,FALSE),0)</f>
        <v>0.13650000000000001</v>
      </c>
      <c r="F478" s="14">
        <f t="shared" ca="1" si="189"/>
        <v>1.00050788</v>
      </c>
      <c r="G478" s="14">
        <f ca="1">(TRUNC(PRODUCT($F$12:$F477),16))</f>
        <v>1.1389736199659699</v>
      </c>
      <c r="H478" s="14">
        <f t="shared" ca="1" si="190"/>
        <v>1.1008586717561899</v>
      </c>
      <c r="I478" s="14">
        <f t="shared" ca="1" si="191"/>
        <v>1.0346229300000001</v>
      </c>
      <c r="J478" s="13">
        <f t="shared" si="181"/>
        <v>0</v>
      </c>
      <c r="K478" s="29">
        <f t="shared" si="182"/>
        <v>44742</v>
      </c>
      <c r="L478" s="2">
        <f t="shared" si="183"/>
        <v>68</v>
      </c>
      <c r="M478" s="17">
        <f t="shared" si="184"/>
        <v>68</v>
      </c>
      <c r="N478" s="12">
        <f t="shared" si="173"/>
        <v>1</v>
      </c>
      <c r="O478" s="12">
        <f t="shared" ca="1" si="174"/>
        <v>1.0346229300000001</v>
      </c>
      <c r="P478" s="17">
        <f t="shared" si="185"/>
        <v>0</v>
      </c>
      <c r="Q478" s="14">
        <f t="shared" ca="1" si="175"/>
        <v>34.622929999999997</v>
      </c>
      <c r="R478" s="20">
        <f t="shared" si="176"/>
        <v>0</v>
      </c>
      <c r="S478" s="14">
        <f t="shared" si="177"/>
        <v>0</v>
      </c>
      <c r="T478" s="4" t="str">
        <f t="shared" si="186"/>
        <v>J=</v>
      </c>
      <c r="U478" s="29">
        <f t="shared" si="187"/>
        <v>44865</v>
      </c>
      <c r="V478" s="3"/>
      <c r="W478" s="3"/>
      <c r="X478" s="150">
        <f>[2]Plan1!$A548</f>
        <v>52916</v>
      </c>
      <c r="Y478" s="142" t="str">
        <f>[2]Plan1!$C548</f>
        <v>Proclamação da República</v>
      </c>
      <c r="Z478" s="133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24">
        <f t="shared" si="178"/>
        <v>44840</v>
      </c>
      <c r="B479" s="125">
        <f t="shared" ca="1" si="188"/>
        <v>1035.1483900000001</v>
      </c>
      <c r="C479" s="7">
        <f t="shared" si="179"/>
        <v>1000</v>
      </c>
      <c r="D479" s="102">
        <f t="shared" si="180"/>
        <v>44837</v>
      </c>
      <c r="E479" s="100">
        <f ca="1">IF(D479&lt;$B$1,VLOOKUP(D479,[1]DI!$A$4:$B$15000,2,FALSE),0)</f>
        <v>0.13650000000000001</v>
      </c>
      <c r="F479" s="14">
        <f t="shared" ca="1" si="189"/>
        <v>1.00050788</v>
      </c>
      <c r="G479" s="14">
        <f ca="1">(TRUNC(PRODUCT($F$12:$F478),16))</f>
        <v>1.13955208188807</v>
      </c>
      <c r="H479" s="14">
        <f t="shared" ca="1" si="190"/>
        <v>1.1008586717561899</v>
      </c>
      <c r="I479" s="14">
        <f t="shared" ca="1" si="191"/>
        <v>1.03514839</v>
      </c>
      <c r="J479" s="13">
        <f t="shared" si="181"/>
        <v>0</v>
      </c>
      <c r="K479" s="29">
        <f t="shared" si="182"/>
        <v>44742</v>
      </c>
      <c r="L479" s="2">
        <f t="shared" si="183"/>
        <v>69</v>
      </c>
      <c r="M479" s="17">
        <f t="shared" si="184"/>
        <v>69</v>
      </c>
      <c r="N479" s="12">
        <f t="shared" si="173"/>
        <v>1</v>
      </c>
      <c r="O479" s="12">
        <f t="shared" ca="1" si="174"/>
        <v>1.03514839</v>
      </c>
      <c r="P479" s="17">
        <f t="shared" si="185"/>
        <v>0</v>
      </c>
      <c r="Q479" s="14">
        <f t="shared" ca="1" si="175"/>
        <v>35.148389999999999</v>
      </c>
      <c r="R479" s="20">
        <f t="shared" si="176"/>
        <v>0</v>
      </c>
      <c r="S479" s="14">
        <f t="shared" si="177"/>
        <v>0</v>
      </c>
      <c r="T479" s="4" t="str">
        <f t="shared" si="186"/>
        <v>J=</v>
      </c>
      <c r="U479" s="29">
        <f t="shared" si="187"/>
        <v>44865</v>
      </c>
      <c r="V479" s="3"/>
      <c r="W479" s="3"/>
      <c r="X479" s="150">
        <f>[2]Plan1!$A549</f>
        <v>52921</v>
      </c>
      <c r="Y479" s="142" t="str">
        <f>[2]Plan1!$C549</f>
        <v>Dia Nacional de Zumbi e da Consciência Negra</v>
      </c>
      <c r="Z479" s="133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24">
        <f t="shared" si="178"/>
        <v>44841</v>
      </c>
      <c r="B480" s="125">
        <f t="shared" ca="1" si="188"/>
        <v>1035.67411999</v>
      </c>
      <c r="C480" s="7">
        <f t="shared" si="179"/>
        <v>1000</v>
      </c>
      <c r="D480" s="102">
        <f t="shared" si="180"/>
        <v>44838</v>
      </c>
      <c r="E480" s="100">
        <f ca="1">IF(D480&lt;$B$1,VLOOKUP(D480,[1]DI!$A$4:$B$15000,2,FALSE),0)</f>
        <v>0.13650000000000001</v>
      </c>
      <c r="F480" s="14">
        <f t="shared" ca="1" si="189"/>
        <v>1.00050788</v>
      </c>
      <c r="G480" s="14">
        <f ca="1">(TRUNC(PRODUCT($F$12:$F479),16))</f>
        <v>1.1401308375994199</v>
      </c>
      <c r="H480" s="14">
        <f t="shared" ca="1" si="190"/>
        <v>1.1008586717561899</v>
      </c>
      <c r="I480" s="14">
        <f t="shared" ca="1" si="191"/>
        <v>1.0356741199999999</v>
      </c>
      <c r="J480" s="13">
        <f t="shared" si="181"/>
        <v>0</v>
      </c>
      <c r="K480" s="29">
        <f t="shared" si="182"/>
        <v>44742</v>
      </c>
      <c r="L480" s="2">
        <f t="shared" si="183"/>
        <v>70</v>
      </c>
      <c r="M480" s="17">
        <f t="shared" si="184"/>
        <v>70</v>
      </c>
      <c r="N480" s="12">
        <f t="shared" si="173"/>
        <v>1</v>
      </c>
      <c r="O480" s="12">
        <f t="shared" ca="1" si="174"/>
        <v>1.0356741199999999</v>
      </c>
      <c r="P480" s="17">
        <f t="shared" si="185"/>
        <v>0</v>
      </c>
      <c r="Q480" s="14">
        <f t="shared" ca="1" si="175"/>
        <v>35.674119990000001</v>
      </c>
      <c r="R480" s="20">
        <f t="shared" si="176"/>
        <v>0</v>
      </c>
      <c r="S480" s="14">
        <f t="shared" si="177"/>
        <v>0</v>
      </c>
      <c r="T480" s="4" t="str">
        <f t="shared" si="186"/>
        <v>J=</v>
      </c>
      <c r="U480" s="29">
        <f t="shared" si="187"/>
        <v>44865</v>
      </c>
      <c r="V480" s="3"/>
      <c r="W480" s="3"/>
      <c r="X480" s="150">
        <f>[2]Plan1!$A550</f>
        <v>52956</v>
      </c>
      <c r="Y480" s="142" t="str">
        <f>[2]Plan1!$C550</f>
        <v>Natal</v>
      </c>
      <c r="Z480" s="133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24">
        <f t="shared" si="178"/>
        <v>44844</v>
      </c>
      <c r="B481" s="125">
        <f t="shared" ca="1" si="188"/>
        <v>1036.2001199900001</v>
      </c>
      <c r="C481" s="7">
        <f t="shared" si="179"/>
        <v>1000</v>
      </c>
      <c r="D481" s="102">
        <f t="shared" si="180"/>
        <v>44839</v>
      </c>
      <c r="E481" s="100">
        <f ca="1">IF(D481&lt;$B$1,VLOOKUP(D481,[1]DI!$A$4:$B$15000,2,FALSE),0)</f>
        <v>0.13650000000000001</v>
      </c>
      <c r="F481" s="14">
        <f t="shared" ca="1" si="189"/>
        <v>1.00050788</v>
      </c>
      <c r="G481" s="14">
        <f ca="1">(TRUNC(PRODUCT($F$12:$F480),16))</f>
        <v>1.1407098872492201</v>
      </c>
      <c r="H481" s="14">
        <f t="shared" ca="1" si="190"/>
        <v>1.1008586717561899</v>
      </c>
      <c r="I481" s="14">
        <f t="shared" ca="1" si="191"/>
        <v>1.0362001199999999</v>
      </c>
      <c r="J481" s="13">
        <f t="shared" si="181"/>
        <v>0</v>
      </c>
      <c r="K481" s="29">
        <f t="shared" si="182"/>
        <v>44742</v>
      </c>
      <c r="L481" s="2">
        <f t="shared" si="183"/>
        <v>71</v>
      </c>
      <c r="M481" s="17">
        <f t="shared" si="184"/>
        <v>71</v>
      </c>
      <c r="N481" s="12">
        <f t="shared" si="173"/>
        <v>1</v>
      </c>
      <c r="O481" s="12">
        <f t="shared" ca="1" si="174"/>
        <v>1.0362001199999999</v>
      </c>
      <c r="P481" s="17">
        <f t="shared" si="185"/>
        <v>0</v>
      </c>
      <c r="Q481" s="14">
        <f t="shared" ca="1" si="175"/>
        <v>36.200119989999997</v>
      </c>
      <c r="R481" s="20">
        <f t="shared" si="176"/>
        <v>0</v>
      </c>
      <c r="S481" s="14">
        <f t="shared" si="177"/>
        <v>0</v>
      </c>
      <c r="T481" s="4" t="str">
        <f t="shared" si="186"/>
        <v>J=</v>
      </c>
      <c r="U481" s="29">
        <f t="shared" si="187"/>
        <v>44865</v>
      </c>
      <c r="V481" s="3"/>
      <c r="W481" s="3"/>
      <c r="X481" s="150">
        <f>[2]Plan1!$A551</f>
        <v>52963</v>
      </c>
      <c r="Y481" s="142" t="str">
        <f>[2]Plan1!$C551</f>
        <v>Confraternização Universal</v>
      </c>
      <c r="Z481" s="133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24">
        <f t="shared" si="178"/>
        <v>44845</v>
      </c>
      <c r="B482" s="125">
        <f t="shared" ca="1" si="188"/>
        <v>1036.7263799899999</v>
      </c>
      <c r="C482" s="7">
        <f t="shared" si="179"/>
        <v>1000</v>
      </c>
      <c r="D482" s="102">
        <f t="shared" si="180"/>
        <v>44840</v>
      </c>
      <c r="E482" s="100">
        <f ca="1">IF(D482&lt;$B$1,VLOOKUP(D482,[1]DI!$A$4:$B$15000,2,FALSE),0)</f>
        <v>0.13650000000000001</v>
      </c>
      <c r="F482" s="14">
        <f t="shared" ca="1" si="189"/>
        <v>1.00050788</v>
      </c>
      <c r="G482" s="14">
        <f ca="1">(TRUNC(PRODUCT($F$12:$F481),16))</f>
        <v>1.1412892309867599</v>
      </c>
      <c r="H482" s="14">
        <f t="shared" ca="1" si="190"/>
        <v>1.1008586717561899</v>
      </c>
      <c r="I482" s="14">
        <f t="shared" ca="1" si="191"/>
        <v>1.0367263799999999</v>
      </c>
      <c r="J482" s="13">
        <f t="shared" si="181"/>
        <v>0</v>
      </c>
      <c r="K482" s="29">
        <f t="shared" si="182"/>
        <v>44742</v>
      </c>
      <c r="L482" s="2">
        <f t="shared" si="183"/>
        <v>72</v>
      </c>
      <c r="M482" s="17">
        <f t="shared" si="184"/>
        <v>72</v>
      </c>
      <c r="N482" s="12">
        <f t="shared" si="173"/>
        <v>1</v>
      </c>
      <c r="O482" s="12">
        <f t="shared" ca="1" si="174"/>
        <v>1.0367263799999999</v>
      </c>
      <c r="P482" s="17">
        <f t="shared" si="185"/>
        <v>0</v>
      </c>
      <c r="Q482" s="14">
        <f t="shared" ca="1" si="175"/>
        <v>36.726379989999998</v>
      </c>
      <c r="R482" s="20">
        <f t="shared" si="176"/>
        <v>0</v>
      </c>
      <c r="S482" s="14">
        <f t="shared" si="177"/>
        <v>0</v>
      </c>
      <c r="T482" s="4" t="str">
        <f t="shared" si="186"/>
        <v>J=</v>
      </c>
      <c r="U482" s="29">
        <f t="shared" si="187"/>
        <v>44865</v>
      </c>
      <c r="V482" s="3"/>
      <c r="W482" s="3"/>
      <c r="X482" s="150">
        <f>[2]Plan1!$A552</f>
        <v>53013</v>
      </c>
      <c r="Y482" s="142" t="str">
        <f>[2]Plan1!$C552</f>
        <v>Carnaval</v>
      </c>
      <c r="Z482" s="133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24">
        <f t="shared" si="178"/>
        <v>44847</v>
      </c>
      <c r="B483" s="125">
        <f t="shared" ca="1" si="188"/>
        <v>1037.2529199999999</v>
      </c>
      <c r="C483" s="7">
        <f t="shared" si="179"/>
        <v>1000</v>
      </c>
      <c r="D483" s="102">
        <f t="shared" si="180"/>
        <v>44841</v>
      </c>
      <c r="E483" s="100">
        <f ca="1">IF(D483&lt;$B$1,VLOOKUP(D483,[1]DI!$A$4:$B$15000,2,FALSE),0)</f>
        <v>0.13650000000000001</v>
      </c>
      <c r="F483" s="14">
        <f t="shared" ca="1" si="189"/>
        <v>1.00050788</v>
      </c>
      <c r="G483" s="14">
        <f ca="1">(TRUNC(PRODUCT($F$12:$F482),16))</f>
        <v>1.1418688689613901</v>
      </c>
      <c r="H483" s="14">
        <f t="shared" ca="1" si="190"/>
        <v>1.1008586717561899</v>
      </c>
      <c r="I483" s="14">
        <f t="shared" ca="1" si="191"/>
        <v>1.03725292</v>
      </c>
      <c r="J483" s="13">
        <f t="shared" si="181"/>
        <v>0</v>
      </c>
      <c r="K483" s="29">
        <f t="shared" si="182"/>
        <v>44742</v>
      </c>
      <c r="L483" s="2">
        <f t="shared" si="183"/>
        <v>73</v>
      </c>
      <c r="M483" s="17">
        <f t="shared" si="184"/>
        <v>73</v>
      </c>
      <c r="N483" s="12">
        <f t="shared" si="173"/>
        <v>1</v>
      </c>
      <c r="O483" s="12">
        <f t="shared" ca="1" si="174"/>
        <v>1.03725292</v>
      </c>
      <c r="P483" s="17">
        <f t="shared" si="185"/>
        <v>0</v>
      </c>
      <c r="Q483" s="14">
        <f t="shared" ca="1" si="175"/>
        <v>37.252920000000003</v>
      </c>
      <c r="R483" s="20">
        <f t="shared" si="176"/>
        <v>0</v>
      </c>
      <c r="S483" s="14">
        <f t="shared" si="177"/>
        <v>0</v>
      </c>
      <c r="T483" s="4" t="str">
        <f t="shared" si="186"/>
        <v>J=</v>
      </c>
      <c r="U483" s="29">
        <f t="shared" si="187"/>
        <v>44865</v>
      </c>
      <c r="V483" s="3"/>
      <c r="W483" s="3"/>
      <c r="X483" s="150">
        <f>[2]Plan1!$A553</f>
        <v>53014</v>
      </c>
      <c r="Y483" s="142" t="str">
        <f>[2]Plan1!$C553</f>
        <v>Carnaval</v>
      </c>
      <c r="Z483" s="133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24">
        <f t="shared" si="178"/>
        <v>44848</v>
      </c>
      <c r="B484" s="125">
        <f t="shared" ca="1" si="188"/>
        <v>1037.77972</v>
      </c>
      <c r="C484" s="7">
        <f t="shared" si="179"/>
        <v>1000</v>
      </c>
      <c r="D484" s="102">
        <f t="shared" si="180"/>
        <v>44844</v>
      </c>
      <c r="E484" s="100">
        <f ca="1">IF(D484&lt;$B$1,VLOOKUP(D484,[1]DI!$A$4:$B$15000,2,FALSE),0)</f>
        <v>0.13650000000000001</v>
      </c>
      <c r="F484" s="14">
        <f t="shared" ca="1" si="189"/>
        <v>1.00050788</v>
      </c>
      <c r="G484" s="14">
        <f ca="1">(TRUNC(PRODUCT($F$12:$F483),16))</f>
        <v>1.14244880132256</v>
      </c>
      <c r="H484" s="14">
        <f t="shared" ca="1" si="190"/>
        <v>1.1008586717561899</v>
      </c>
      <c r="I484" s="14">
        <f t="shared" ca="1" si="191"/>
        <v>1.0377797200000001</v>
      </c>
      <c r="J484" s="13">
        <f t="shared" si="181"/>
        <v>0</v>
      </c>
      <c r="K484" s="29">
        <f t="shared" si="182"/>
        <v>44742</v>
      </c>
      <c r="L484" s="2">
        <f t="shared" si="183"/>
        <v>74</v>
      </c>
      <c r="M484" s="17">
        <f t="shared" si="184"/>
        <v>74</v>
      </c>
      <c r="N484" s="12">
        <f t="shared" si="173"/>
        <v>1</v>
      </c>
      <c r="O484" s="12">
        <f t="shared" ca="1" si="174"/>
        <v>1.0377797200000001</v>
      </c>
      <c r="P484" s="17">
        <f t="shared" si="185"/>
        <v>0</v>
      </c>
      <c r="Q484" s="14">
        <f t="shared" ca="1" si="175"/>
        <v>37.779719999999998</v>
      </c>
      <c r="R484" s="20">
        <f t="shared" si="176"/>
        <v>0</v>
      </c>
      <c r="S484" s="14">
        <f t="shared" si="177"/>
        <v>0</v>
      </c>
      <c r="T484" s="4" t="str">
        <f t="shared" si="186"/>
        <v>J=</v>
      </c>
      <c r="U484" s="29">
        <f t="shared" si="187"/>
        <v>44865</v>
      </c>
      <c r="V484" s="3"/>
      <c r="W484" s="3"/>
      <c r="X484" s="150">
        <f>[2]Plan1!$A554</f>
        <v>53059</v>
      </c>
      <c r="Y484" s="142" t="str">
        <f>[2]Plan1!$C554</f>
        <v>Paixão de Cristo</v>
      </c>
      <c r="Z484" s="133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24">
        <f t="shared" si="178"/>
        <v>44851</v>
      </c>
      <c r="B485" s="125">
        <f t="shared" ca="1" si="188"/>
        <v>1038.3067900000001</v>
      </c>
      <c r="C485" s="7">
        <f t="shared" si="179"/>
        <v>1000</v>
      </c>
      <c r="D485" s="102">
        <f t="shared" si="180"/>
        <v>44845</v>
      </c>
      <c r="E485" s="100">
        <f ca="1">IF(D485&lt;$B$1,VLOOKUP(D485,[1]DI!$A$4:$B$15000,2,FALSE),0)</f>
        <v>0.13650000000000001</v>
      </c>
      <c r="F485" s="14">
        <f t="shared" ca="1" si="189"/>
        <v>1.00050788</v>
      </c>
      <c r="G485" s="14">
        <f ca="1">(TRUNC(PRODUCT($F$12:$F484),16))</f>
        <v>1.1430290282197799</v>
      </c>
      <c r="H485" s="14">
        <f t="shared" ca="1" si="190"/>
        <v>1.1008586717561899</v>
      </c>
      <c r="I485" s="14">
        <f t="shared" ca="1" si="191"/>
        <v>1.03830679</v>
      </c>
      <c r="J485" s="13">
        <f t="shared" si="181"/>
        <v>0</v>
      </c>
      <c r="K485" s="29">
        <f t="shared" si="182"/>
        <v>44742</v>
      </c>
      <c r="L485" s="2">
        <f t="shared" si="183"/>
        <v>75</v>
      </c>
      <c r="M485" s="17">
        <f t="shared" si="184"/>
        <v>75</v>
      </c>
      <c r="N485" s="12">
        <f t="shared" si="173"/>
        <v>1</v>
      </c>
      <c r="O485" s="12">
        <f t="shared" ca="1" si="174"/>
        <v>1.03830679</v>
      </c>
      <c r="P485" s="17">
        <f t="shared" si="185"/>
        <v>0</v>
      </c>
      <c r="Q485" s="14">
        <f t="shared" ca="1" si="175"/>
        <v>38.306789999999999</v>
      </c>
      <c r="R485" s="20">
        <f t="shared" si="176"/>
        <v>0</v>
      </c>
      <c r="S485" s="14">
        <f t="shared" si="177"/>
        <v>0</v>
      </c>
      <c r="T485" s="4" t="str">
        <f t="shared" si="186"/>
        <v>J=</v>
      </c>
      <c r="U485" s="29">
        <f t="shared" si="187"/>
        <v>44865</v>
      </c>
      <c r="V485" s="3"/>
      <c r="W485" s="3"/>
      <c r="X485" s="150">
        <f>[2]Plan1!$A555</f>
        <v>53073</v>
      </c>
      <c r="Y485" s="142" t="str">
        <f>[2]Plan1!$C555</f>
        <v>Tiradentes</v>
      </c>
      <c r="Z485" s="151"/>
      <c r="AA485" s="24"/>
      <c r="AB485" s="21"/>
      <c r="AC485" s="21"/>
      <c r="AD485" s="21"/>
      <c r="AE485" s="21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24">
        <f t="shared" si="178"/>
        <v>44852</v>
      </c>
      <c r="B486" s="125">
        <f t="shared" ca="1" si="188"/>
        <v>1038.83412</v>
      </c>
      <c r="C486" s="7">
        <f t="shared" si="179"/>
        <v>1000</v>
      </c>
      <c r="D486" s="102">
        <f t="shared" si="180"/>
        <v>44847</v>
      </c>
      <c r="E486" s="100">
        <f ca="1">IF(D486&lt;$B$1,VLOOKUP(D486,[1]DI!$A$4:$B$15000,2,FALSE),0)</f>
        <v>0.13650000000000001</v>
      </c>
      <c r="F486" s="14">
        <f t="shared" ca="1" si="189"/>
        <v>1.00050788</v>
      </c>
      <c r="G486" s="14">
        <f ca="1">(TRUNC(PRODUCT($F$12:$F485),16))</f>
        <v>1.14360954980263</v>
      </c>
      <c r="H486" s="14">
        <f t="shared" ca="1" si="190"/>
        <v>1.1008586717561899</v>
      </c>
      <c r="I486" s="14">
        <f t="shared" ca="1" si="191"/>
        <v>1.03883412</v>
      </c>
      <c r="J486" s="13">
        <f t="shared" si="181"/>
        <v>0</v>
      </c>
      <c r="K486" s="29">
        <f t="shared" si="182"/>
        <v>44742</v>
      </c>
      <c r="L486" s="2">
        <f t="shared" si="183"/>
        <v>76</v>
      </c>
      <c r="M486" s="17">
        <f t="shared" si="184"/>
        <v>76</v>
      </c>
      <c r="N486" s="12">
        <f t="shared" si="173"/>
        <v>1</v>
      </c>
      <c r="O486" s="12">
        <f t="shared" ca="1" si="174"/>
        <v>1.03883412</v>
      </c>
      <c r="P486" s="17">
        <f t="shared" si="185"/>
        <v>0</v>
      </c>
      <c r="Q486" s="14">
        <f t="shared" ca="1" si="175"/>
        <v>38.834119999999999</v>
      </c>
      <c r="R486" s="20">
        <f t="shared" si="176"/>
        <v>0</v>
      </c>
      <c r="S486" s="14">
        <f t="shared" si="177"/>
        <v>0</v>
      </c>
      <c r="T486" s="4" t="str">
        <f t="shared" si="186"/>
        <v>J=</v>
      </c>
      <c r="U486" s="29">
        <f t="shared" si="187"/>
        <v>44865</v>
      </c>
      <c r="V486" s="3"/>
      <c r="W486" s="3"/>
      <c r="X486" s="150">
        <f>[2]Plan1!$A556</f>
        <v>53083</v>
      </c>
      <c r="Y486" s="142" t="str">
        <f>[2]Plan1!$C556</f>
        <v>Dia do Trabalho</v>
      </c>
      <c r="Z486" s="151"/>
      <c r="AA486" s="24"/>
      <c r="AB486" s="21"/>
      <c r="AC486" s="21"/>
      <c r="AD486" s="21"/>
      <c r="AE486" s="21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24">
        <f t="shared" si="178"/>
        <v>44853</v>
      </c>
      <c r="B487" s="125">
        <f t="shared" ca="1" si="188"/>
        <v>1039.3617200000001</v>
      </c>
      <c r="C487" s="7">
        <f t="shared" si="179"/>
        <v>1000</v>
      </c>
      <c r="D487" s="102">
        <f t="shared" si="180"/>
        <v>44848</v>
      </c>
      <c r="E487" s="100">
        <f ca="1">IF(D487&lt;$B$1,VLOOKUP(D487,[1]DI!$A$4:$B$15000,2,FALSE),0)</f>
        <v>0.13650000000000001</v>
      </c>
      <c r="F487" s="14">
        <f t="shared" ca="1" si="189"/>
        <v>1.00050788</v>
      </c>
      <c r="G487" s="14">
        <f ca="1">(TRUNC(PRODUCT($F$12:$F486),16))</f>
        <v>1.14419036622078</v>
      </c>
      <c r="H487" s="14">
        <f t="shared" ca="1" si="190"/>
        <v>1.1008586717561899</v>
      </c>
      <c r="I487" s="14">
        <f t="shared" ca="1" si="191"/>
        <v>1.03936172</v>
      </c>
      <c r="J487" s="13">
        <f t="shared" si="181"/>
        <v>0</v>
      </c>
      <c r="K487" s="29">
        <f t="shared" si="182"/>
        <v>44742</v>
      </c>
      <c r="L487" s="2">
        <f t="shared" si="183"/>
        <v>77</v>
      </c>
      <c r="M487" s="17">
        <f t="shared" si="184"/>
        <v>77</v>
      </c>
      <c r="N487" s="12">
        <f t="shared" si="173"/>
        <v>1</v>
      </c>
      <c r="O487" s="12">
        <f t="shared" ca="1" si="174"/>
        <v>1.03936172</v>
      </c>
      <c r="P487" s="17">
        <f t="shared" si="185"/>
        <v>0</v>
      </c>
      <c r="Q487" s="14">
        <f t="shared" ca="1" si="175"/>
        <v>39.361719999999998</v>
      </c>
      <c r="R487" s="20">
        <f t="shared" si="176"/>
        <v>0</v>
      </c>
      <c r="S487" s="14">
        <f t="shared" si="177"/>
        <v>0</v>
      </c>
      <c r="T487" s="4" t="str">
        <f t="shared" si="186"/>
        <v>J=</v>
      </c>
      <c r="U487" s="29">
        <f t="shared" si="187"/>
        <v>44865</v>
      </c>
      <c r="V487" s="3"/>
      <c r="W487" s="3"/>
      <c r="X487" s="150">
        <f>[2]Plan1!$A557</f>
        <v>53121</v>
      </c>
      <c r="Y487" s="142" t="str">
        <f>[2]Plan1!$C557</f>
        <v>Corpus Christi</v>
      </c>
      <c r="Z487" s="133"/>
      <c r="AA487" s="1"/>
      <c r="AB487" s="3"/>
      <c r="AC487" s="3"/>
      <c r="AD487" s="3"/>
      <c r="AE487" s="3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24">
        <f t="shared" si="178"/>
        <v>44854</v>
      </c>
      <c r="B488" s="125">
        <f t="shared" ca="1" si="188"/>
        <v>1039.88959</v>
      </c>
      <c r="C488" s="7">
        <f t="shared" si="179"/>
        <v>1000</v>
      </c>
      <c r="D488" s="102">
        <f t="shared" si="180"/>
        <v>44851</v>
      </c>
      <c r="E488" s="100">
        <f ca="1">IF(D488&lt;$B$1,VLOOKUP(D488,[1]DI!$A$4:$B$15000,2,FALSE),0)</f>
        <v>0.13650000000000001</v>
      </c>
      <c r="F488" s="14">
        <f t="shared" ca="1" si="189"/>
        <v>1.00050788</v>
      </c>
      <c r="G488" s="14">
        <f ca="1">(TRUNC(PRODUCT($F$12:$F487),16))</f>
        <v>1.1447714776239799</v>
      </c>
      <c r="H488" s="14">
        <f t="shared" ca="1" si="190"/>
        <v>1.1008586717561899</v>
      </c>
      <c r="I488" s="14">
        <f t="shared" ca="1" si="191"/>
        <v>1.03988959</v>
      </c>
      <c r="J488" s="13">
        <f t="shared" si="181"/>
        <v>0</v>
      </c>
      <c r="K488" s="29">
        <f t="shared" si="182"/>
        <v>44742</v>
      </c>
      <c r="L488" s="2">
        <f t="shared" si="183"/>
        <v>78</v>
      </c>
      <c r="M488" s="17">
        <f t="shared" si="184"/>
        <v>78</v>
      </c>
      <c r="N488" s="12">
        <f t="shared" si="173"/>
        <v>1</v>
      </c>
      <c r="O488" s="12">
        <f t="shared" ca="1" si="174"/>
        <v>1.03988959</v>
      </c>
      <c r="P488" s="17">
        <f t="shared" si="185"/>
        <v>0</v>
      </c>
      <c r="Q488" s="14">
        <f t="shared" ca="1" si="175"/>
        <v>39.889589999999998</v>
      </c>
      <c r="R488" s="20">
        <f t="shared" si="176"/>
        <v>0</v>
      </c>
      <c r="S488" s="14">
        <f t="shared" si="177"/>
        <v>0</v>
      </c>
      <c r="T488" s="4" t="str">
        <f t="shared" si="186"/>
        <v>J=</v>
      </c>
      <c r="U488" s="29">
        <f t="shared" si="187"/>
        <v>44865</v>
      </c>
      <c r="V488" s="3"/>
      <c r="W488" s="3"/>
      <c r="X488" s="150">
        <f>[2]Plan1!$A558</f>
        <v>53212</v>
      </c>
      <c r="Y488" s="142" t="str">
        <f>[2]Plan1!$C558</f>
        <v>Independência do Brasil</v>
      </c>
      <c r="Z488" s="133"/>
      <c r="AA488" s="1"/>
      <c r="AB488" s="3"/>
      <c r="AC488" s="3"/>
      <c r="AD488" s="3"/>
      <c r="AE488" s="3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24">
        <f t="shared" si="178"/>
        <v>44855</v>
      </c>
      <c r="B489" s="125">
        <f t="shared" ca="1" si="188"/>
        <v>1040.41772999</v>
      </c>
      <c r="C489" s="7">
        <f t="shared" si="179"/>
        <v>1000</v>
      </c>
      <c r="D489" s="102">
        <f t="shared" si="180"/>
        <v>44852</v>
      </c>
      <c r="E489" s="100">
        <f ca="1">IF(D489&lt;$B$1,VLOOKUP(D489,[1]DI!$A$4:$B$15000,2,FALSE),0)</f>
        <v>0.13650000000000001</v>
      </c>
      <c r="F489" s="14">
        <f t="shared" ca="1" si="189"/>
        <v>1.00050788</v>
      </c>
      <c r="G489" s="14">
        <f ca="1">(TRUNC(PRODUCT($F$12:$F488),16))</f>
        <v>1.14535288416203</v>
      </c>
      <c r="H489" s="14">
        <f t="shared" ca="1" si="190"/>
        <v>1.1008586717561899</v>
      </c>
      <c r="I489" s="14">
        <f t="shared" ca="1" si="191"/>
        <v>1.0404177299999999</v>
      </c>
      <c r="J489" s="13">
        <f t="shared" si="181"/>
        <v>0</v>
      </c>
      <c r="K489" s="29">
        <f t="shared" si="182"/>
        <v>44742</v>
      </c>
      <c r="L489" s="2">
        <f t="shared" si="183"/>
        <v>79</v>
      </c>
      <c r="M489" s="17">
        <f t="shared" si="184"/>
        <v>79</v>
      </c>
      <c r="N489" s="12">
        <f t="shared" si="173"/>
        <v>1</v>
      </c>
      <c r="O489" s="12">
        <f t="shared" ca="1" si="174"/>
        <v>1.0404177299999999</v>
      </c>
      <c r="P489" s="17">
        <f t="shared" si="185"/>
        <v>0</v>
      </c>
      <c r="Q489" s="14">
        <f t="shared" ca="1" si="175"/>
        <v>40.417729989999998</v>
      </c>
      <c r="R489" s="20">
        <f t="shared" si="176"/>
        <v>0</v>
      </c>
      <c r="S489" s="14">
        <f t="shared" si="177"/>
        <v>0</v>
      </c>
      <c r="T489" s="4" t="str">
        <f t="shared" si="186"/>
        <v>J=</v>
      </c>
      <c r="U489" s="29">
        <f t="shared" si="187"/>
        <v>44865</v>
      </c>
      <c r="V489" s="3"/>
      <c r="W489" s="3"/>
      <c r="X489" s="150">
        <f>[2]Plan1!$A559</f>
        <v>53247</v>
      </c>
      <c r="Y489" s="142" t="str">
        <f>[2]Plan1!$C559</f>
        <v>Nossa Sr.a Aparecida - Padroeira do Brasil</v>
      </c>
      <c r="Z489" s="133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24">
        <f t="shared" si="178"/>
        <v>44858</v>
      </c>
      <c r="B490" s="125">
        <f t="shared" ca="1" si="188"/>
        <v>1040.94614</v>
      </c>
      <c r="C490" s="7">
        <f t="shared" si="179"/>
        <v>1000</v>
      </c>
      <c r="D490" s="102">
        <f t="shared" si="180"/>
        <v>44853</v>
      </c>
      <c r="E490" s="100">
        <f ca="1">IF(D490&lt;$B$1,VLOOKUP(D490,[1]DI!$A$4:$B$15000,2,FALSE),0)</f>
        <v>0.13650000000000001</v>
      </c>
      <c r="F490" s="14">
        <f t="shared" ca="1" si="189"/>
        <v>1.00050788</v>
      </c>
      <c r="G490" s="14">
        <f ca="1">(TRUNC(PRODUCT($F$12:$F489),16))</f>
        <v>1.14593458598484</v>
      </c>
      <c r="H490" s="14">
        <f t="shared" ca="1" si="190"/>
        <v>1.1008586717561899</v>
      </c>
      <c r="I490" s="14">
        <f t="shared" ca="1" si="191"/>
        <v>1.04094614</v>
      </c>
      <c r="J490" s="13">
        <f t="shared" si="181"/>
        <v>0</v>
      </c>
      <c r="K490" s="29">
        <f t="shared" si="182"/>
        <v>44742</v>
      </c>
      <c r="L490" s="2">
        <f t="shared" si="183"/>
        <v>80</v>
      </c>
      <c r="M490" s="17">
        <f t="shared" si="184"/>
        <v>80</v>
      </c>
      <c r="N490" s="12">
        <f t="shared" si="173"/>
        <v>1</v>
      </c>
      <c r="O490" s="12">
        <f t="shared" ca="1" si="174"/>
        <v>1.04094614</v>
      </c>
      <c r="P490" s="17">
        <f t="shared" si="185"/>
        <v>0</v>
      </c>
      <c r="Q490" s="14">
        <f t="shared" ca="1" si="175"/>
        <v>40.94614</v>
      </c>
      <c r="R490" s="20">
        <f t="shared" si="176"/>
        <v>0</v>
      </c>
      <c r="S490" s="14">
        <f t="shared" si="177"/>
        <v>0</v>
      </c>
      <c r="T490" s="4" t="str">
        <f t="shared" si="186"/>
        <v>J=</v>
      </c>
      <c r="U490" s="29">
        <f t="shared" si="187"/>
        <v>44865</v>
      </c>
      <c r="V490" s="3"/>
      <c r="W490" s="3"/>
      <c r="X490" s="150">
        <f>[2]Plan1!$A560</f>
        <v>53268</v>
      </c>
      <c r="Y490" s="142" t="str">
        <f>[2]Plan1!$C560</f>
        <v>Finados</v>
      </c>
      <c r="Z490" s="133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24">
        <f t="shared" si="178"/>
        <v>44859</v>
      </c>
      <c r="B491" s="125">
        <f t="shared" ca="1" si="188"/>
        <v>1041.47481999</v>
      </c>
      <c r="C491" s="7">
        <f t="shared" si="179"/>
        <v>1000</v>
      </c>
      <c r="D491" s="102">
        <f t="shared" si="180"/>
        <v>44854</v>
      </c>
      <c r="E491" s="100">
        <f ca="1">IF(D491&lt;$B$1,VLOOKUP(D491,[1]DI!$A$4:$B$15000,2,FALSE),0)</f>
        <v>0.13650000000000001</v>
      </c>
      <c r="F491" s="14">
        <f t="shared" ca="1" si="189"/>
        <v>1.00050788</v>
      </c>
      <c r="G491" s="14">
        <f ca="1">(TRUNC(PRODUCT($F$12:$F490),16))</f>
        <v>1.14651658324237</v>
      </c>
      <c r="H491" s="14">
        <f t="shared" ca="1" si="190"/>
        <v>1.1008586717561899</v>
      </c>
      <c r="I491" s="14">
        <f t="shared" ca="1" si="191"/>
        <v>1.0414748199999999</v>
      </c>
      <c r="J491" s="13">
        <f t="shared" si="181"/>
        <v>0</v>
      </c>
      <c r="K491" s="29">
        <f t="shared" si="182"/>
        <v>44742</v>
      </c>
      <c r="L491" s="2">
        <f t="shared" si="183"/>
        <v>81</v>
      </c>
      <c r="M491" s="17">
        <f t="shared" si="184"/>
        <v>81</v>
      </c>
      <c r="N491" s="12">
        <f t="shared" si="173"/>
        <v>1</v>
      </c>
      <c r="O491" s="12">
        <f t="shared" ca="1" si="174"/>
        <v>1.0414748199999999</v>
      </c>
      <c r="P491" s="17">
        <f t="shared" si="185"/>
        <v>0</v>
      </c>
      <c r="Q491" s="14">
        <f t="shared" ca="1" si="175"/>
        <v>41.47481999</v>
      </c>
      <c r="R491" s="20">
        <f t="shared" si="176"/>
        <v>0</v>
      </c>
      <c r="S491" s="14">
        <f t="shared" si="177"/>
        <v>0</v>
      </c>
      <c r="T491" s="4" t="str">
        <f t="shared" si="186"/>
        <v>J=</v>
      </c>
      <c r="U491" s="29">
        <f t="shared" si="187"/>
        <v>44865</v>
      </c>
      <c r="V491" s="3"/>
      <c r="W491" s="3"/>
      <c r="X491" s="150">
        <f>[2]Plan1!$A561</f>
        <v>53281</v>
      </c>
      <c r="Y491" s="142" t="str">
        <f>[2]Plan1!$C561</f>
        <v>Proclamação da República</v>
      </c>
      <c r="Z491" s="133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24">
        <f t="shared" si="178"/>
        <v>44860</v>
      </c>
      <c r="B492" s="125">
        <f t="shared" ca="1" si="188"/>
        <v>1042.0037600000001</v>
      </c>
      <c r="C492" s="7">
        <f t="shared" si="179"/>
        <v>1000</v>
      </c>
      <c r="D492" s="102">
        <f t="shared" si="180"/>
        <v>44855</v>
      </c>
      <c r="E492" s="100">
        <f ca="1">IF(D492&lt;$B$1,VLOOKUP(D492,[1]DI!$A$4:$B$15000,2,FALSE),0)</f>
        <v>0.13650000000000001</v>
      </c>
      <c r="F492" s="14">
        <f t="shared" ca="1" si="189"/>
        <v>1.00050788</v>
      </c>
      <c r="G492" s="14">
        <f ca="1">(TRUNC(PRODUCT($F$12:$F491),16))</f>
        <v>1.1470988760846701</v>
      </c>
      <c r="H492" s="14">
        <f t="shared" ca="1" si="190"/>
        <v>1.1008586717561899</v>
      </c>
      <c r="I492" s="14">
        <f t="shared" ca="1" si="191"/>
        <v>1.0420037600000001</v>
      </c>
      <c r="J492" s="13">
        <f t="shared" si="181"/>
        <v>0</v>
      </c>
      <c r="K492" s="29">
        <f t="shared" si="182"/>
        <v>44742</v>
      </c>
      <c r="L492" s="2">
        <f t="shared" si="183"/>
        <v>82</v>
      </c>
      <c r="M492" s="17">
        <f t="shared" si="184"/>
        <v>82</v>
      </c>
      <c r="N492" s="12">
        <f t="shared" si="173"/>
        <v>1</v>
      </c>
      <c r="O492" s="12">
        <f t="shared" ca="1" si="174"/>
        <v>1.0420037600000001</v>
      </c>
      <c r="P492" s="17">
        <f t="shared" si="185"/>
        <v>0</v>
      </c>
      <c r="Q492" s="14">
        <f t="shared" ca="1" si="175"/>
        <v>42.00376</v>
      </c>
      <c r="R492" s="20">
        <f t="shared" si="176"/>
        <v>0</v>
      </c>
      <c r="S492" s="14">
        <f t="shared" si="177"/>
        <v>0</v>
      </c>
      <c r="T492" s="4" t="str">
        <f t="shared" si="186"/>
        <v>J=</v>
      </c>
      <c r="U492" s="29">
        <f t="shared" si="187"/>
        <v>44865</v>
      </c>
      <c r="V492" s="3"/>
      <c r="W492" s="3"/>
      <c r="X492" s="150">
        <f>[2]Plan1!$A562</f>
        <v>53286</v>
      </c>
      <c r="Y492" s="142" t="str">
        <f>[2]Plan1!$C562</f>
        <v>Dia Nacional de Zumbi e da Consciência Negra</v>
      </c>
      <c r="Z492" s="133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24">
        <f t="shared" si="178"/>
        <v>44861</v>
      </c>
      <c r="B493" s="125">
        <f t="shared" ca="1" si="188"/>
        <v>1042.5329699900001</v>
      </c>
      <c r="C493" s="7">
        <f t="shared" si="179"/>
        <v>1000</v>
      </c>
      <c r="D493" s="102">
        <f t="shared" si="180"/>
        <v>44858</v>
      </c>
      <c r="E493" s="100">
        <f ca="1">IF(D493&lt;$B$1,VLOOKUP(D493,[1]DI!$A$4:$B$15000,2,FALSE),0)</f>
        <v>0.13650000000000001</v>
      </c>
      <c r="F493" s="14">
        <f t="shared" ca="1" si="189"/>
        <v>1.00050788</v>
      </c>
      <c r="G493" s="14">
        <f ca="1">(TRUNC(PRODUCT($F$12:$F492),16))</f>
        <v>1.1476814646618601</v>
      </c>
      <c r="H493" s="14">
        <f t="shared" ca="1" si="190"/>
        <v>1.1008586717561899</v>
      </c>
      <c r="I493" s="14">
        <f t="shared" ca="1" si="191"/>
        <v>1.0425329699999999</v>
      </c>
      <c r="J493" s="13">
        <f t="shared" si="181"/>
        <v>0</v>
      </c>
      <c r="K493" s="29">
        <f t="shared" si="182"/>
        <v>44742</v>
      </c>
      <c r="L493" s="2">
        <f t="shared" si="183"/>
        <v>83</v>
      </c>
      <c r="M493" s="17">
        <f t="shared" si="184"/>
        <v>83</v>
      </c>
      <c r="N493" s="12">
        <f t="shared" si="173"/>
        <v>1</v>
      </c>
      <c r="O493" s="12">
        <f t="shared" ca="1" si="174"/>
        <v>1.0425329699999999</v>
      </c>
      <c r="P493" s="17">
        <f t="shared" si="185"/>
        <v>0</v>
      </c>
      <c r="Q493" s="14">
        <f t="shared" ca="1" si="175"/>
        <v>42.532969989999998</v>
      </c>
      <c r="R493" s="20">
        <f t="shared" si="176"/>
        <v>0</v>
      </c>
      <c r="S493" s="14">
        <f t="shared" si="177"/>
        <v>0</v>
      </c>
      <c r="T493" s="4" t="str">
        <f t="shared" si="186"/>
        <v>J=</v>
      </c>
      <c r="U493" s="29">
        <f t="shared" si="187"/>
        <v>44865</v>
      </c>
      <c r="V493" s="3"/>
      <c r="W493" s="3"/>
      <c r="X493" s="150">
        <f>[2]Plan1!$A563</f>
        <v>53321</v>
      </c>
      <c r="Y493" s="142" t="str">
        <f>[2]Plan1!$C563</f>
        <v>Natal</v>
      </c>
      <c r="Z493" s="133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24">
        <f t="shared" si="178"/>
        <v>44862</v>
      </c>
      <c r="B494" s="125">
        <f t="shared" ca="1" si="188"/>
        <v>1043.0624600000001</v>
      </c>
      <c r="C494" s="7">
        <f t="shared" si="179"/>
        <v>1000</v>
      </c>
      <c r="D494" s="102">
        <f t="shared" si="180"/>
        <v>44859</v>
      </c>
      <c r="E494" s="100">
        <f ca="1">IF(D494&lt;$B$1,VLOOKUP(D494,[1]DI!$A$4:$B$15000,2,FALSE),0)</f>
        <v>0.13650000000000001</v>
      </c>
      <c r="F494" s="14">
        <f t="shared" ca="1" si="189"/>
        <v>1.00050788</v>
      </c>
      <c r="G494" s="14">
        <f ca="1">(TRUNC(PRODUCT($F$12:$F493),16))</f>
        <v>1.14826434912413</v>
      </c>
      <c r="H494" s="14">
        <f t="shared" ca="1" si="190"/>
        <v>1.1008586717561899</v>
      </c>
      <c r="I494" s="14">
        <f t="shared" ca="1" si="191"/>
        <v>1.04306246</v>
      </c>
      <c r="J494" s="13">
        <f t="shared" si="181"/>
        <v>0</v>
      </c>
      <c r="K494" s="29">
        <f t="shared" si="182"/>
        <v>44742</v>
      </c>
      <c r="L494" s="2">
        <f t="shared" si="183"/>
        <v>84</v>
      </c>
      <c r="M494" s="17">
        <f t="shared" si="184"/>
        <v>84</v>
      </c>
      <c r="N494" s="12">
        <f t="shared" si="173"/>
        <v>1</v>
      </c>
      <c r="O494" s="12">
        <f t="shared" ca="1" si="174"/>
        <v>1.04306246</v>
      </c>
      <c r="P494" s="17">
        <f t="shared" si="185"/>
        <v>0</v>
      </c>
      <c r="Q494" s="14">
        <f t="shared" ca="1" si="175"/>
        <v>43.062460000000002</v>
      </c>
      <c r="R494" s="20">
        <f t="shared" si="176"/>
        <v>0</v>
      </c>
      <c r="S494" s="14">
        <f t="shared" si="177"/>
        <v>0</v>
      </c>
      <c r="T494" s="4" t="str">
        <f t="shared" si="186"/>
        <v>J=</v>
      </c>
      <c r="U494" s="29">
        <f t="shared" si="187"/>
        <v>44865</v>
      </c>
      <c r="V494" s="3"/>
      <c r="W494" s="3"/>
      <c r="X494" s="150">
        <f>[2]Plan1!$A564</f>
        <v>53328</v>
      </c>
      <c r="Y494" s="142" t="str">
        <f>[2]Plan1!$C564</f>
        <v>Confraternização Universal</v>
      </c>
      <c r="Z494" s="133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24">
        <f t="shared" si="178"/>
        <v>44865</v>
      </c>
      <c r="B495" s="125">
        <f t="shared" ca="1" si="188"/>
        <v>1043.5922099899999</v>
      </c>
      <c r="C495" s="7">
        <f t="shared" si="179"/>
        <v>1000</v>
      </c>
      <c r="D495" s="102">
        <f t="shared" si="180"/>
        <v>44860</v>
      </c>
      <c r="E495" s="100">
        <f ca="1">IF(D495&lt;$B$1,VLOOKUP(D495,[1]DI!$A$4:$B$15000,2,FALSE),0)</f>
        <v>0.13650000000000001</v>
      </c>
      <c r="F495" s="14">
        <f t="shared" ca="1" si="189"/>
        <v>1.00050788</v>
      </c>
      <c r="G495" s="14">
        <f ca="1">(TRUNC(PRODUCT($F$12:$F494),16))</f>
        <v>1.14884752962176</v>
      </c>
      <c r="H495" s="14">
        <f t="shared" ca="1" si="190"/>
        <v>1.1008586717561899</v>
      </c>
      <c r="I495" s="14">
        <f t="shared" ca="1" si="191"/>
        <v>1.0435922099999999</v>
      </c>
      <c r="J495" s="13">
        <f t="shared" si="181"/>
        <v>0</v>
      </c>
      <c r="K495" s="29">
        <f t="shared" si="182"/>
        <v>44742</v>
      </c>
      <c r="L495" s="2">
        <f t="shared" si="183"/>
        <v>85</v>
      </c>
      <c r="M495" s="17">
        <f t="shared" si="184"/>
        <v>85</v>
      </c>
      <c r="N495" s="12">
        <f t="shared" si="173"/>
        <v>1</v>
      </c>
      <c r="O495" s="12">
        <f t="shared" ca="1" si="174"/>
        <v>1.0435922099999999</v>
      </c>
      <c r="P495" s="17">
        <f t="shared" si="185"/>
        <v>4</v>
      </c>
      <c r="Q495" s="14">
        <f t="shared" ca="1" si="175"/>
        <v>43.592209990000001</v>
      </c>
      <c r="R495" s="20">
        <f t="shared" si="176"/>
        <v>0</v>
      </c>
      <c r="S495" s="14">
        <f t="shared" si="177"/>
        <v>0</v>
      </c>
      <c r="T495" s="4" t="str">
        <f t="shared" si="186"/>
        <v>J=</v>
      </c>
      <c r="U495" s="29">
        <f t="shared" si="187"/>
        <v>44865</v>
      </c>
      <c r="V495" s="3"/>
      <c r="W495" s="3"/>
      <c r="X495" s="150">
        <f>[2]Plan1!$A565</f>
        <v>53363</v>
      </c>
      <c r="Y495" s="142" t="str">
        <f>[2]Plan1!$C565</f>
        <v>Carnaval</v>
      </c>
      <c r="Z495" s="133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24">
        <f t="shared" si="178"/>
        <v>44866</v>
      </c>
      <c r="B496" s="125">
        <f t="shared" ca="1" si="188"/>
        <v>1000.50788</v>
      </c>
      <c r="C496" s="7">
        <f t="shared" si="179"/>
        <v>1000</v>
      </c>
      <c r="D496" s="102">
        <f t="shared" si="180"/>
        <v>44861</v>
      </c>
      <c r="E496" s="100">
        <f ca="1">IF(D496&lt;$B$1,VLOOKUP(D496,[1]DI!$A$4:$B$15000,2,FALSE),0)</f>
        <v>0.13650000000000001</v>
      </c>
      <c r="F496" s="14">
        <f t="shared" ca="1" si="189"/>
        <v>1.00050788</v>
      </c>
      <c r="G496" s="14">
        <f ca="1">(TRUNC(PRODUCT($F$12:$F495),16))</f>
        <v>1.1494310063051101</v>
      </c>
      <c r="H496" s="14">
        <f t="shared" ca="1" si="190"/>
        <v>1.14884752962176</v>
      </c>
      <c r="I496" s="14">
        <f t="shared" ca="1" si="191"/>
        <v>1.00050788</v>
      </c>
      <c r="J496" s="13">
        <f t="shared" si="181"/>
        <v>0</v>
      </c>
      <c r="K496" s="29">
        <f t="shared" si="182"/>
        <v>44865</v>
      </c>
      <c r="L496" s="2">
        <f t="shared" si="183"/>
        <v>1</v>
      </c>
      <c r="M496" s="17">
        <f t="shared" si="184"/>
        <v>1</v>
      </c>
      <c r="N496" s="12">
        <f t="shared" si="173"/>
        <v>1</v>
      </c>
      <c r="O496" s="12">
        <f t="shared" ca="1" si="174"/>
        <v>1.00050788</v>
      </c>
      <c r="P496" s="17">
        <f t="shared" si="185"/>
        <v>0</v>
      </c>
      <c r="Q496" s="14">
        <f t="shared" ca="1" si="175"/>
        <v>0.50788</v>
      </c>
      <c r="R496" s="20">
        <f t="shared" si="176"/>
        <v>0</v>
      </c>
      <c r="S496" s="14">
        <f t="shared" si="177"/>
        <v>0</v>
      </c>
      <c r="T496" s="4" t="str">
        <f t="shared" si="186"/>
        <v>J=</v>
      </c>
      <c r="U496" s="29">
        <f t="shared" si="187"/>
        <v>45107</v>
      </c>
      <c r="V496" s="3"/>
      <c r="W496" s="3"/>
      <c r="X496" s="150">
        <f>[2]Plan1!$A566</f>
        <v>53364</v>
      </c>
      <c r="Y496" s="142" t="str">
        <f>[2]Plan1!$C566</f>
        <v>Carnaval</v>
      </c>
      <c r="Z496" s="133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24">
        <f t="shared" si="178"/>
        <v>44868</v>
      </c>
      <c r="B497" s="125">
        <f t="shared" ca="1" si="188"/>
        <v>1001.01602</v>
      </c>
      <c r="C497" s="7">
        <f t="shared" si="179"/>
        <v>1000</v>
      </c>
      <c r="D497" s="102">
        <f t="shared" si="180"/>
        <v>44862</v>
      </c>
      <c r="E497" s="100">
        <f ca="1">IF(D497&lt;$B$1,VLOOKUP(D497,[1]DI!$A$4:$B$15000,2,FALSE),0)</f>
        <v>0.13650000000000001</v>
      </c>
      <c r="F497" s="14">
        <f t="shared" ca="1" si="189"/>
        <v>1.00050788</v>
      </c>
      <c r="G497" s="14">
        <f ca="1">(TRUNC(PRODUCT($F$12:$F496),16))</f>
        <v>1.1500147793245901</v>
      </c>
      <c r="H497" s="14">
        <f t="shared" ca="1" si="190"/>
        <v>1.14884752962176</v>
      </c>
      <c r="I497" s="14">
        <f t="shared" ca="1" si="191"/>
        <v>1.00101602</v>
      </c>
      <c r="J497" s="13">
        <f t="shared" si="181"/>
        <v>0</v>
      </c>
      <c r="K497" s="29">
        <f t="shared" si="182"/>
        <v>44865</v>
      </c>
      <c r="L497" s="2">
        <f t="shared" si="183"/>
        <v>2</v>
      </c>
      <c r="M497" s="17">
        <f t="shared" si="184"/>
        <v>2</v>
      </c>
      <c r="N497" s="12">
        <f t="shared" si="173"/>
        <v>1</v>
      </c>
      <c r="O497" s="12">
        <f t="shared" ca="1" si="174"/>
        <v>1.00101602</v>
      </c>
      <c r="P497" s="17">
        <f t="shared" si="185"/>
        <v>0</v>
      </c>
      <c r="Q497" s="14">
        <f t="shared" ca="1" si="175"/>
        <v>1.0160199999999999</v>
      </c>
      <c r="R497" s="20">
        <f t="shared" si="176"/>
        <v>0</v>
      </c>
      <c r="S497" s="14">
        <f t="shared" si="177"/>
        <v>0</v>
      </c>
      <c r="T497" s="4" t="str">
        <f t="shared" si="186"/>
        <v>J=</v>
      </c>
      <c r="U497" s="29">
        <f t="shared" si="187"/>
        <v>45107</v>
      </c>
      <c r="V497" s="3"/>
      <c r="W497" s="3"/>
      <c r="X497" s="150">
        <f>[2]Plan1!$A567</f>
        <v>53409</v>
      </c>
      <c r="Y497" s="142" t="str">
        <f>[2]Plan1!$C567</f>
        <v>Paixão de Cristo</v>
      </c>
      <c r="Z497" s="133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24">
        <f t="shared" si="178"/>
        <v>44869</v>
      </c>
      <c r="B498" s="125">
        <f t="shared" ca="1" si="188"/>
        <v>1001.52441</v>
      </c>
      <c r="C498" s="7">
        <f t="shared" si="179"/>
        <v>1000</v>
      </c>
      <c r="D498" s="102">
        <f t="shared" si="180"/>
        <v>44865</v>
      </c>
      <c r="E498" s="100">
        <f ca="1">IF(D498&lt;$B$1,VLOOKUP(D498,[1]DI!$A$4:$B$15000,2,FALSE),0)</f>
        <v>0.13650000000000001</v>
      </c>
      <c r="F498" s="14">
        <f t="shared" ca="1" si="189"/>
        <v>1.00050788</v>
      </c>
      <c r="G498" s="14">
        <f ca="1">(TRUNC(PRODUCT($F$12:$F497),16))</f>
        <v>1.15059884883071</v>
      </c>
      <c r="H498" s="14">
        <f t="shared" ca="1" si="190"/>
        <v>1.14884752962176</v>
      </c>
      <c r="I498" s="14">
        <f t="shared" ca="1" si="191"/>
        <v>1.00152441</v>
      </c>
      <c r="J498" s="13">
        <f t="shared" si="181"/>
        <v>0</v>
      </c>
      <c r="K498" s="29">
        <f t="shared" si="182"/>
        <v>44865</v>
      </c>
      <c r="L498" s="2">
        <f t="shared" si="183"/>
        <v>3</v>
      </c>
      <c r="M498" s="17">
        <f t="shared" si="184"/>
        <v>3</v>
      </c>
      <c r="N498" s="12">
        <f t="shared" si="173"/>
        <v>1</v>
      </c>
      <c r="O498" s="12">
        <f t="shared" ca="1" si="174"/>
        <v>1.00152441</v>
      </c>
      <c r="P498" s="17">
        <f t="shared" si="185"/>
        <v>0</v>
      </c>
      <c r="Q498" s="14">
        <f t="shared" ca="1" si="175"/>
        <v>1.52441</v>
      </c>
      <c r="R498" s="20">
        <f t="shared" si="176"/>
        <v>0</v>
      </c>
      <c r="S498" s="14">
        <f t="shared" si="177"/>
        <v>0</v>
      </c>
      <c r="T498" s="4" t="str">
        <f t="shared" si="186"/>
        <v>J=</v>
      </c>
      <c r="U498" s="29">
        <f t="shared" si="187"/>
        <v>45107</v>
      </c>
      <c r="V498" s="3"/>
      <c r="W498" s="3"/>
      <c r="X498" s="150">
        <f>[2]Plan1!$A568</f>
        <v>53438</v>
      </c>
      <c r="Y498" s="142" t="str">
        <f>[2]Plan1!$C568</f>
        <v>Tiradentes</v>
      </c>
      <c r="Z498" s="133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24">
        <f t="shared" si="178"/>
        <v>44872</v>
      </c>
      <c r="B499" s="125">
        <f t="shared" ca="1" si="188"/>
        <v>1002.0330699899999</v>
      </c>
      <c r="C499" s="7">
        <f t="shared" si="179"/>
        <v>1000</v>
      </c>
      <c r="D499" s="102">
        <f t="shared" si="180"/>
        <v>44866</v>
      </c>
      <c r="E499" s="100">
        <f ca="1">IF(D499&lt;$B$1,VLOOKUP(D499,[1]DI!$A$4:$B$15000,2,FALSE),0)</f>
        <v>0.13650000000000001</v>
      </c>
      <c r="F499" s="14">
        <f t="shared" ca="1" si="189"/>
        <v>1.00050788</v>
      </c>
      <c r="G499" s="14">
        <f ca="1">(TRUNC(PRODUCT($F$12:$F498),16))</f>
        <v>1.15118321497406</v>
      </c>
      <c r="H499" s="14">
        <f t="shared" ca="1" si="190"/>
        <v>1.14884752962176</v>
      </c>
      <c r="I499" s="14">
        <f t="shared" ca="1" si="191"/>
        <v>1.00203307</v>
      </c>
      <c r="J499" s="13">
        <f t="shared" si="181"/>
        <v>0</v>
      </c>
      <c r="K499" s="29">
        <f t="shared" si="182"/>
        <v>44865</v>
      </c>
      <c r="L499" s="2">
        <f t="shared" si="183"/>
        <v>4</v>
      </c>
      <c r="M499" s="17">
        <f t="shared" si="184"/>
        <v>4</v>
      </c>
      <c r="N499" s="12">
        <f t="shared" si="173"/>
        <v>1</v>
      </c>
      <c r="O499" s="12">
        <f t="shared" ca="1" si="174"/>
        <v>1.00203307</v>
      </c>
      <c r="P499" s="17">
        <f t="shared" si="185"/>
        <v>0</v>
      </c>
      <c r="Q499" s="14">
        <f t="shared" ca="1" si="175"/>
        <v>2.03306999</v>
      </c>
      <c r="R499" s="20">
        <f t="shared" si="176"/>
        <v>0</v>
      </c>
      <c r="S499" s="14">
        <f t="shared" si="177"/>
        <v>0</v>
      </c>
      <c r="T499" s="4" t="str">
        <f t="shared" si="186"/>
        <v>J=</v>
      </c>
      <c r="U499" s="29">
        <f t="shared" si="187"/>
        <v>45107</v>
      </c>
      <c r="V499" s="3"/>
      <c r="W499" s="3"/>
      <c r="X499" s="150">
        <f>[2]Plan1!$A569</f>
        <v>53448</v>
      </c>
      <c r="Y499" s="142" t="str">
        <f>[2]Plan1!$C569</f>
        <v>Dia do Trabalho</v>
      </c>
      <c r="Z499" s="133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24">
        <f t="shared" si="178"/>
        <v>44873</v>
      </c>
      <c r="B500" s="125">
        <f t="shared" ca="1" si="188"/>
        <v>1002.54197999</v>
      </c>
      <c r="C500" s="7">
        <f t="shared" si="179"/>
        <v>1000</v>
      </c>
      <c r="D500" s="102">
        <f t="shared" si="180"/>
        <v>44868</v>
      </c>
      <c r="E500" s="100">
        <f ca="1">IF(D500&lt;$B$1,VLOOKUP(D500,[1]DI!$A$4:$B$15000,2,FALSE),0)</f>
        <v>0.13650000000000001</v>
      </c>
      <c r="F500" s="14">
        <f t="shared" ca="1" si="189"/>
        <v>1.00050788</v>
      </c>
      <c r="G500" s="14">
        <f ca="1">(TRUNC(PRODUCT($F$12:$F499),16))</f>
        <v>1.15176787790528</v>
      </c>
      <c r="H500" s="14">
        <f t="shared" ca="1" si="190"/>
        <v>1.14884752962176</v>
      </c>
      <c r="I500" s="14">
        <f t="shared" ca="1" si="191"/>
        <v>1.0025419799999999</v>
      </c>
      <c r="J500" s="13">
        <f t="shared" si="181"/>
        <v>0</v>
      </c>
      <c r="K500" s="29">
        <f t="shared" si="182"/>
        <v>44865</v>
      </c>
      <c r="L500" s="2">
        <f t="shared" si="183"/>
        <v>5</v>
      </c>
      <c r="M500" s="17">
        <f t="shared" si="184"/>
        <v>5</v>
      </c>
      <c r="N500" s="12">
        <f t="shared" si="173"/>
        <v>1</v>
      </c>
      <c r="O500" s="12">
        <f t="shared" ca="1" si="174"/>
        <v>1.0025419799999999</v>
      </c>
      <c r="P500" s="17">
        <f t="shared" si="185"/>
        <v>0</v>
      </c>
      <c r="Q500" s="14">
        <f t="shared" ca="1" si="175"/>
        <v>2.5419799900000002</v>
      </c>
      <c r="R500" s="20">
        <f t="shared" si="176"/>
        <v>0</v>
      </c>
      <c r="S500" s="14">
        <f t="shared" si="177"/>
        <v>0</v>
      </c>
      <c r="T500" s="4" t="str">
        <f t="shared" si="186"/>
        <v>J=</v>
      </c>
      <c r="U500" s="29">
        <f t="shared" si="187"/>
        <v>45107</v>
      </c>
      <c r="V500" s="3"/>
      <c r="W500" s="3"/>
      <c r="X500" s="150">
        <f>[2]Plan1!$A570</f>
        <v>53471</v>
      </c>
      <c r="Y500" s="142" t="str">
        <f>[2]Plan1!$C570</f>
        <v>Corpus Christi</v>
      </c>
      <c r="Z500" s="133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24">
        <f t="shared" si="178"/>
        <v>44874</v>
      </c>
      <c r="B501" s="125">
        <f t="shared" ca="1" si="188"/>
        <v>1003.05114999</v>
      </c>
      <c r="C501" s="7">
        <f t="shared" si="179"/>
        <v>1000</v>
      </c>
      <c r="D501" s="102">
        <f t="shared" si="180"/>
        <v>44869</v>
      </c>
      <c r="E501" s="100">
        <f ca="1">IF(D501&lt;$B$1,VLOOKUP(D501,[1]DI!$A$4:$B$15000,2,FALSE),0)</f>
        <v>0.13650000000000001</v>
      </c>
      <c r="F501" s="14">
        <f t="shared" ca="1" si="189"/>
        <v>1.00050788</v>
      </c>
      <c r="G501" s="14">
        <f ca="1">(TRUNC(PRODUCT($F$12:$F500),16))</f>
        <v>1.15235283777511</v>
      </c>
      <c r="H501" s="14">
        <f t="shared" ca="1" si="190"/>
        <v>1.14884752962176</v>
      </c>
      <c r="I501" s="14">
        <f t="shared" ca="1" si="191"/>
        <v>1.0030511499999999</v>
      </c>
      <c r="J501" s="13">
        <f t="shared" si="181"/>
        <v>0</v>
      </c>
      <c r="K501" s="29">
        <f t="shared" si="182"/>
        <v>44865</v>
      </c>
      <c r="L501" s="2">
        <f t="shared" si="183"/>
        <v>6</v>
      </c>
      <c r="M501" s="17">
        <f t="shared" si="184"/>
        <v>6</v>
      </c>
      <c r="N501" s="12">
        <f t="shared" si="173"/>
        <v>1</v>
      </c>
      <c r="O501" s="12">
        <f t="shared" ca="1" si="174"/>
        <v>1.0030511499999999</v>
      </c>
      <c r="P501" s="17">
        <f t="shared" si="185"/>
        <v>0</v>
      </c>
      <c r="Q501" s="14">
        <f t="shared" ca="1" si="175"/>
        <v>3.0511499899999999</v>
      </c>
      <c r="R501" s="20">
        <f t="shared" si="176"/>
        <v>0</v>
      </c>
      <c r="S501" s="14">
        <f t="shared" si="177"/>
        <v>0</v>
      </c>
      <c r="T501" s="4" t="str">
        <f t="shared" si="186"/>
        <v>J=</v>
      </c>
      <c r="U501" s="29">
        <f t="shared" si="187"/>
        <v>45107</v>
      </c>
      <c r="V501" s="3"/>
      <c r="W501" s="3"/>
      <c r="X501" s="150">
        <f>[2]Plan1!$A571</f>
        <v>53577</v>
      </c>
      <c r="Y501" s="142" t="str">
        <f>[2]Plan1!$C571</f>
        <v>Independência do Brasil</v>
      </c>
      <c r="Z501" s="133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24">
        <f t="shared" si="178"/>
        <v>44875</v>
      </c>
      <c r="B502" s="125">
        <f t="shared" ca="1" si="188"/>
        <v>1003.56058</v>
      </c>
      <c r="C502" s="7">
        <f t="shared" si="179"/>
        <v>1000</v>
      </c>
      <c r="D502" s="102">
        <f t="shared" si="180"/>
        <v>44872</v>
      </c>
      <c r="E502" s="100">
        <f ca="1">IF(D502&lt;$B$1,VLOOKUP(D502,[1]DI!$A$4:$B$15000,2,FALSE),0)</f>
        <v>0.13650000000000001</v>
      </c>
      <c r="F502" s="14">
        <f t="shared" ca="1" si="189"/>
        <v>1.00050788</v>
      </c>
      <c r="G502" s="14">
        <f ca="1">(TRUNC(PRODUCT($F$12:$F501),16))</f>
        <v>1.1529380947343599</v>
      </c>
      <c r="H502" s="14">
        <f t="shared" ca="1" si="190"/>
        <v>1.14884752962176</v>
      </c>
      <c r="I502" s="14">
        <f t="shared" ca="1" si="191"/>
        <v>1.00356058</v>
      </c>
      <c r="J502" s="13">
        <f t="shared" si="181"/>
        <v>0</v>
      </c>
      <c r="K502" s="29">
        <f t="shared" si="182"/>
        <v>44865</v>
      </c>
      <c r="L502" s="2">
        <f t="shared" si="183"/>
        <v>7</v>
      </c>
      <c r="M502" s="17">
        <f t="shared" si="184"/>
        <v>7</v>
      </c>
      <c r="N502" s="12">
        <f t="shared" si="173"/>
        <v>1</v>
      </c>
      <c r="O502" s="12">
        <f t="shared" ca="1" si="174"/>
        <v>1.00356058</v>
      </c>
      <c r="P502" s="17">
        <f t="shared" si="185"/>
        <v>0</v>
      </c>
      <c r="Q502" s="14">
        <f t="shared" ca="1" si="175"/>
        <v>3.5605799999999999</v>
      </c>
      <c r="R502" s="20">
        <f t="shared" si="176"/>
        <v>0</v>
      </c>
      <c r="S502" s="14">
        <f t="shared" si="177"/>
        <v>0</v>
      </c>
      <c r="T502" s="4" t="str">
        <f t="shared" si="186"/>
        <v>J=</v>
      </c>
      <c r="U502" s="29">
        <f t="shared" si="187"/>
        <v>45107</v>
      </c>
      <c r="V502" s="3"/>
      <c r="W502" s="3"/>
      <c r="X502" s="150">
        <f>[2]Plan1!$A572</f>
        <v>53612</v>
      </c>
      <c r="Y502" s="142" t="str">
        <f>[2]Plan1!$C572</f>
        <v>Nossa Sr.a Aparecida - Padroeira do Brasil</v>
      </c>
      <c r="Z502" s="133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24">
        <f t="shared" si="178"/>
        <v>44876</v>
      </c>
      <c r="B503" s="125">
        <f t="shared" ca="1" si="188"/>
        <v>1004.07026999</v>
      </c>
      <c r="C503" s="7">
        <f t="shared" si="179"/>
        <v>1000</v>
      </c>
      <c r="D503" s="102">
        <f t="shared" si="180"/>
        <v>44873</v>
      </c>
      <c r="E503" s="100">
        <f ca="1">IF(D503&lt;$B$1,VLOOKUP(D503,[1]DI!$A$4:$B$15000,2,FALSE),0)</f>
        <v>0.13650000000000001</v>
      </c>
      <c r="F503" s="14">
        <f t="shared" ca="1" si="189"/>
        <v>1.00050788</v>
      </c>
      <c r="G503" s="14">
        <f ca="1">(TRUNC(PRODUCT($F$12:$F502),16))</f>
        <v>1.15352364893391</v>
      </c>
      <c r="H503" s="14">
        <f t="shared" ca="1" si="190"/>
        <v>1.14884752962176</v>
      </c>
      <c r="I503" s="14">
        <f t="shared" ca="1" si="191"/>
        <v>1.0040702699999999</v>
      </c>
      <c r="J503" s="13">
        <f t="shared" si="181"/>
        <v>0</v>
      </c>
      <c r="K503" s="29">
        <f t="shared" si="182"/>
        <v>44865</v>
      </c>
      <c r="L503" s="2">
        <f t="shared" si="183"/>
        <v>8</v>
      </c>
      <c r="M503" s="17">
        <f t="shared" si="184"/>
        <v>8</v>
      </c>
      <c r="N503" s="12">
        <f t="shared" si="173"/>
        <v>1</v>
      </c>
      <c r="O503" s="12">
        <f t="shared" ca="1" si="174"/>
        <v>1.0040702699999999</v>
      </c>
      <c r="P503" s="17">
        <f t="shared" si="185"/>
        <v>0</v>
      </c>
      <c r="Q503" s="14">
        <f t="shared" ca="1" si="175"/>
        <v>4.0702699899999999</v>
      </c>
      <c r="R503" s="20">
        <f t="shared" si="176"/>
        <v>0</v>
      </c>
      <c r="S503" s="14">
        <f t="shared" si="177"/>
        <v>0</v>
      </c>
      <c r="T503" s="4" t="str">
        <f t="shared" si="186"/>
        <v>J=</v>
      </c>
      <c r="U503" s="29">
        <f t="shared" si="187"/>
        <v>45107</v>
      </c>
      <c r="V503" s="3"/>
      <c r="W503" s="3"/>
      <c r="X503" s="150">
        <f>[2]Plan1!$A573</f>
        <v>53633</v>
      </c>
      <c r="Y503" s="142" t="str">
        <f>[2]Plan1!$C573</f>
        <v>Finados</v>
      </c>
      <c r="Z503" s="133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24">
        <f t="shared" si="178"/>
        <v>44879</v>
      </c>
      <c r="B504" s="125">
        <f t="shared" ca="1" si="188"/>
        <v>1004.5802200000001</v>
      </c>
      <c r="C504" s="7">
        <f t="shared" si="179"/>
        <v>1000</v>
      </c>
      <c r="D504" s="102">
        <f t="shared" si="180"/>
        <v>44874</v>
      </c>
      <c r="E504" s="100">
        <f ca="1">IF(D504&lt;$B$1,VLOOKUP(D504,[1]DI!$A$4:$B$15000,2,FALSE),0)</f>
        <v>0.13650000000000001</v>
      </c>
      <c r="F504" s="14">
        <f t="shared" ca="1" si="189"/>
        <v>1.00050788</v>
      </c>
      <c r="G504" s="14">
        <f ca="1">(TRUNC(PRODUCT($F$12:$F503),16))</f>
        <v>1.1541095005247299</v>
      </c>
      <c r="H504" s="14">
        <f t="shared" ca="1" si="190"/>
        <v>1.14884752962176</v>
      </c>
      <c r="I504" s="14">
        <f t="shared" ca="1" si="191"/>
        <v>1.00458022</v>
      </c>
      <c r="J504" s="13">
        <f t="shared" si="181"/>
        <v>0</v>
      </c>
      <c r="K504" s="29">
        <f t="shared" si="182"/>
        <v>44865</v>
      </c>
      <c r="L504" s="2">
        <f t="shared" si="183"/>
        <v>9</v>
      </c>
      <c r="M504" s="17">
        <f t="shared" si="184"/>
        <v>9</v>
      </c>
      <c r="N504" s="12">
        <f t="shared" si="173"/>
        <v>1</v>
      </c>
      <c r="O504" s="12">
        <f t="shared" ca="1" si="174"/>
        <v>1.00458022</v>
      </c>
      <c r="P504" s="17">
        <f t="shared" si="185"/>
        <v>0</v>
      </c>
      <c r="Q504" s="14">
        <f t="shared" ca="1" si="175"/>
        <v>4.5802199999999997</v>
      </c>
      <c r="R504" s="20">
        <f t="shared" si="176"/>
        <v>0</v>
      </c>
      <c r="S504" s="14">
        <f t="shared" si="177"/>
        <v>0</v>
      </c>
      <c r="T504" s="4" t="str">
        <f t="shared" si="186"/>
        <v>J=</v>
      </c>
      <c r="U504" s="29">
        <f t="shared" si="187"/>
        <v>45107</v>
      </c>
      <c r="V504" s="3"/>
      <c r="W504" s="3"/>
      <c r="X504" s="150">
        <f>[2]Plan1!$A574</f>
        <v>53646</v>
      </c>
      <c r="Y504" s="142" t="str">
        <f>[2]Plan1!$C574</f>
        <v>Proclamação da República</v>
      </c>
      <c r="Z504" s="133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24">
        <f t="shared" si="178"/>
        <v>44881</v>
      </c>
      <c r="B505" s="125">
        <f t="shared" ca="1" si="188"/>
        <v>1005.09041999</v>
      </c>
      <c r="C505" s="7">
        <f t="shared" si="179"/>
        <v>1000</v>
      </c>
      <c r="D505" s="102">
        <f t="shared" si="180"/>
        <v>44875</v>
      </c>
      <c r="E505" s="100">
        <f ca="1">IF(D505&lt;$B$1,VLOOKUP(D505,[1]DI!$A$4:$B$15000,2,FALSE),0)</f>
        <v>0.13650000000000001</v>
      </c>
      <c r="F505" s="14">
        <f t="shared" ca="1" si="189"/>
        <v>1.00050788</v>
      </c>
      <c r="G505" s="14">
        <f ca="1">(TRUNC(PRODUCT($F$12:$F504),16))</f>
        <v>1.15469564965786</v>
      </c>
      <c r="H505" s="14">
        <f t="shared" ca="1" si="190"/>
        <v>1.14884752962176</v>
      </c>
      <c r="I505" s="14">
        <f t="shared" ca="1" si="191"/>
        <v>1.0050904199999999</v>
      </c>
      <c r="J505" s="13">
        <f t="shared" si="181"/>
        <v>0</v>
      </c>
      <c r="K505" s="29">
        <f t="shared" si="182"/>
        <v>44865</v>
      </c>
      <c r="L505" s="2">
        <f t="shared" si="183"/>
        <v>10</v>
      </c>
      <c r="M505" s="17">
        <f t="shared" si="184"/>
        <v>10</v>
      </c>
      <c r="N505" s="12">
        <f t="shared" si="173"/>
        <v>1</v>
      </c>
      <c r="O505" s="12">
        <f t="shared" ca="1" si="174"/>
        <v>1.0050904199999999</v>
      </c>
      <c r="P505" s="17">
        <f t="shared" si="185"/>
        <v>0</v>
      </c>
      <c r="Q505" s="14">
        <f t="shared" ca="1" si="175"/>
        <v>5.09041999</v>
      </c>
      <c r="R505" s="20">
        <f t="shared" si="176"/>
        <v>0</v>
      </c>
      <c r="S505" s="14">
        <f t="shared" si="177"/>
        <v>0</v>
      </c>
      <c r="T505" s="4" t="str">
        <f t="shared" si="186"/>
        <v>J=</v>
      </c>
      <c r="U505" s="29">
        <f t="shared" si="187"/>
        <v>45107</v>
      </c>
      <c r="V505" s="3"/>
      <c r="W505" s="3"/>
      <c r="X505" s="150">
        <f>[2]Plan1!$A575</f>
        <v>53651</v>
      </c>
      <c r="Y505" s="142" t="str">
        <f>[2]Plan1!$C575</f>
        <v>Dia Nacional de Zumbi e da Consciência Negra</v>
      </c>
      <c r="Z505" s="133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24">
        <f t="shared" si="178"/>
        <v>44882</v>
      </c>
      <c r="B506" s="125">
        <f t="shared" ca="1" si="188"/>
        <v>1005.60088999</v>
      </c>
      <c r="C506" s="7">
        <f t="shared" si="179"/>
        <v>1000</v>
      </c>
      <c r="D506" s="102">
        <f t="shared" si="180"/>
        <v>44876</v>
      </c>
      <c r="E506" s="100">
        <f ca="1">IF(D506&lt;$B$1,VLOOKUP(D506,[1]DI!$A$4:$B$15000,2,FALSE),0)</f>
        <v>0.13650000000000001</v>
      </c>
      <c r="F506" s="14">
        <f t="shared" ca="1" si="189"/>
        <v>1.00050788</v>
      </c>
      <c r="G506" s="14">
        <f ca="1">(TRUNC(PRODUCT($F$12:$F505),16))</f>
        <v>1.1552820964844099</v>
      </c>
      <c r="H506" s="14">
        <f t="shared" ca="1" si="190"/>
        <v>1.14884752962176</v>
      </c>
      <c r="I506" s="14">
        <f t="shared" ca="1" si="191"/>
        <v>1.00560089</v>
      </c>
      <c r="J506" s="13">
        <f t="shared" si="181"/>
        <v>0</v>
      </c>
      <c r="K506" s="29">
        <f t="shared" si="182"/>
        <v>44865</v>
      </c>
      <c r="L506" s="2">
        <f t="shared" si="183"/>
        <v>11</v>
      </c>
      <c r="M506" s="17">
        <f t="shared" si="184"/>
        <v>11</v>
      </c>
      <c r="N506" s="12">
        <f t="shared" si="173"/>
        <v>1</v>
      </c>
      <c r="O506" s="12">
        <f t="shared" ca="1" si="174"/>
        <v>1.00560089</v>
      </c>
      <c r="P506" s="17">
        <f t="shared" si="185"/>
        <v>0</v>
      </c>
      <c r="Q506" s="14">
        <f t="shared" ca="1" si="175"/>
        <v>5.6008899899999998</v>
      </c>
      <c r="R506" s="20">
        <f t="shared" si="176"/>
        <v>0</v>
      </c>
      <c r="S506" s="14">
        <f t="shared" si="177"/>
        <v>0</v>
      </c>
      <c r="T506" s="4" t="str">
        <f t="shared" si="186"/>
        <v>J=</v>
      </c>
      <c r="U506" s="29">
        <f t="shared" si="187"/>
        <v>45107</v>
      </c>
      <c r="V506" s="3"/>
      <c r="W506" s="3"/>
      <c r="X506" s="150">
        <f>[2]Plan1!$A576</f>
        <v>53686</v>
      </c>
      <c r="Y506" s="142" t="str">
        <f>[2]Plan1!$C576</f>
        <v>Natal</v>
      </c>
      <c r="Z506" s="133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24">
        <f t="shared" si="178"/>
        <v>44883</v>
      </c>
      <c r="B507" s="125">
        <f t="shared" ca="1" si="188"/>
        <v>1006.11161</v>
      </c>
      <c r="C507" s="7">
        <f t="shared" si="179"/>
        <v>1000</v>
      </c>
      <c r="D507" s="102">
        <f t="shared" si="180"/>
        <v>44879</v>
      </c>
      <c r="E507" s="100">
        <f ca="1">IF(D507&lt;$B$1,VLOOKUP(D507,[1]DI!$A$4:$B$15000,2,FALSE),0)</f>
        <v>0.13650000000000001</v>
      </c>
      <c r="F507" s="14">
        <f t="shared" ca="1" si="189"/>
        <v>1.00050788</v>
      </c>
      <c r="G507" s="14">
        <f ca="1">(TRUNC(PRODUCT($F$12:$F506),16))</f>
        <v>1.15586884115557</v>
      </c>
      <c r="H507" s="14">
        <f t="shared" ca="1" si="190"/>
        <v>1.14884752962176</v>
      </c>
      <c r="I507" s="14">
        <f t="shared" ca="1" si="191"/>
        <v>1.00611161</v>
      </c>
      <c r="J507" s="13">
        <f t="shared" si="181"/>
        <v>0</v>
      </c>
      <c r="K507" s="29">
        <f t="shared" si="182"/>
        <v>44865</v>
      </c>
      <c r="L507" s="2">
        <f t="shared" si="183"/>
        <v>12</v>
      </c>
      <c r="M507" s="17">
        <f t="shared" si="184"/>
        <v>12</v>
      </c>
      <c r="N507" s="12">
        <f t="shared" si="173"/>
        <v>1</v>
      </c>
      <c r="O507" s="12">
        <f t="shared" ca="1" si="174"/>
        <v>1.00611161</v>
      </c>
      <c r="P507" s="17">
        <f t="shared" si="185"/>
        <v>0</v>
      </c>
      <c r="Q507" s="14">
        <f t="shared" ca="1" si="175"/>
        <v>6.1116099999999998</v>
      </c>
      <c r="R507" s="20">
        <f t="shared" si="176"/>
        <v>0</v>
      </c>
      <c r="S507" s="14">
        <f t="shared" si="177"/>
        <v>0</v>
      </c>
      <c r="T507" s="4" t="str">
        <f t="shared" si="186"/>
        <v>J=</v>
      </c>
      <c r="U507" s="29">
        <f t="shared" si="187"/>
        <v>45107</v>
      </c>
      <c r="V507" s="3"/>
      <c r="W507" s="3"/>
      <c r="X507" s="150">
        <f>[2]Plan1!$A577</f>
        <v>53693</v>
      </c>
      <c r="Y507" s="142" t="str">
        <f>[2]Plan1!$C577</f>
        <v>Confraternização Universal</v>
      </c>
      <c r="Z507" s="133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24">
        <f t="shared" si="178"/>
        <v>44886</v>
      </c>
      <c r="B508" s="125">
        <f t="shared" ca="1" si="188"/>
        <v>1006.6226</v>
      </c>
      <c r="C508" s="7">
        <f t="shared" si="179"/>
        <v>1000</v>
      </c>
      <c r="D508" s="102">
        <f t="shared" si="180"/>
        <v>44881</v>
      </c>
      <c r="E508" s="100">
        <f ca="1">IF(D508&lt;$B$1,VLOOKUP(D508,[1]DI!$A$4:$B$15000,2,FALSE),0)</f>
        <v>0.13650000000000001</v>
      </c>
      <c r="F508" s="14">
        <f t="shared" ca="1" si="189"/>
        <v>1.00050788</v>
      </c>
      <c r="G508" s="14">
        <f ca="1">(TRUNC(PRODUCT($F$12:$F507),16))</f>
        <v>1.15645588382261</v>
      </c>
      <c r="H508" s="14">
        <f t="shared" ca="1" si="190"/>
        <v>1.14884752962176</v>
      </c>
      <c r="I508" s="14">
        <f t="shared" ca="1" si="191"/>
        <v>1.0066226</v>
      </c>
      <c r="J508" s="13">
        <f t="shared" si="181"/>
        <v>0</v>
      </c>
      <c r="K508" s="29">
        <f t="shared" si="182"/>
        <v>44865</v>
      </c>
      <c r="L508" s="2">
        <f t="shared" si="183"/>
        <v>13</v>
      </c>
      <c r="M508" s="17">
        <f t="shared" si="184"/>
        <v>13</v>
      </c>
      <c r="N508" s="12">
        <f t="shared" si="173"/>
        <v>1</v>
      </c>
      <c r="O508" s="12">
        <f t="shared" ca="1" si="174"/>
        <v>1.0066226</v>
      </c>
      <c r="P508" s="17">
        <f t="shared" si="185"/>
        <v>0</v>
      </c>
      <c r="Q508" s="14">
        <f t="shared" ca="1" si="175"/>
        <v>6.6226000000000003</v>
      </c>
      <c r="R508" s="20">
        <f t="shared" si="176"/>
        <v>0</v>
      </c>
      <c r="S508" s="14">
        <f t="shared" si="177"/>
        <v>0</v>
      </c>
      <c r="T508" s="4" t="str">
        <f t="shared" si="186"/>
        <v>J=</v>
      </c>
      <c r="U508" s="29">
        <f t="shared" si="187"/>
        <v>45107</v>
      </c>
      <c r="V508" s="3"/>
      <c r="W508" s="3"/>
      <c r="X508" s="150">
        <f>[2]Plan1!$A578</f>
        <v>53748</v>
      </c>
      <c r="Y508" s="142" t="str">
        <f>[2]Plan1!$C578</f>
        <v>Carnaval</v>
      </c>
      <c r="Z508" s="133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24">
        <f t="shared" si="178"/>
        <v>44887</v>
      </c>
      <c r="B509" s="125">
        <f t="shared" ca="1" si="188"/>
        <v>1007.13384</v>
      </c>
      <c r="C509" s="7">
        <f t="shared" si="179"/>
        <v>1000</v>
      </c>
      <c r="D509" s="102">
        <f t="shared" si="180"/>
        <v>44882</v>
      </c>
      <c r="E509" s="100">
        <f ca="1">IF(D509&lt;$B$1,VLOOKUP(D509,[1]DI!$A$4:$B$15000,2,FALSE),0)</f>
        <v>0.13650000000000001</v>
      </c>
      <c r="F509" s="14">
        <f t="shared" ca="1" si="189"/>
        <v>1.00050788</v>
      </c>
      <c r="G509" s="14">
        <f ca="1">(TRUNC(PRODUCT($F$12:$F508),16))</f>
        <v>1.15704322463689</v>
      </c>
      <c r="H509" s="14">
        <f t="shared" ca="1" si="190"/>
        <v>1.14884752962176</v>
      </c>
      <c r="I509" s="14">
        <f t="shared" ca="1" si="191"/>
        <v>1.0071338400000001</v>
      </c>
      <c r="J509" s="13">
        <f t="shared" si="181"/>
        <v>0</v>
      </c>
      <c r="K509" s="29">
        <f t="shared" si="182"/>
        <v>44865</v>
      </c>
      <c r="L509" s="2">
        <f t="shared" si="183"/>
        <v>14</v>
      </c>
      <c r="M509" s="17">
        <f t="shared" si="184"/>
        <v>14</v>
      </c>
      <c r="N509" s="12">
        <f t="shared" si="173"/>
        <v>1</v>
      </c>
      <c r="O509" s="12">
        <f t="shared" ca="1" si="174"/>
        <v>1.0071338400000001</v>
      </c>
      <c r="P509" s="17">
        <f t="shared" si="185"/>
        <v>0</v>
      </c>
      <c r="Q509" s="14">
        <f t="shared" ca="1" si="175"/>
        <v>7.1338400000000002</v>
      </c>
      <c r="R509" s="20">
        <f t="shared" si="176"/>
        <v>0</v>
      </c>
      <c r="S509" s="14">
        <f t="shared" si="177"/>
        <v>0</v>
      </c>
      <c r="T509" s="4" t="str">
        <f t="shared" si="186"/>
        <v>J=</v>
      </c>
      <c r="U509" s="29">
        <f t="shared" si="187"/>
        <v>45107</v>
      </c>
      <c r="V509" s="3"/>
      <c r="W509" s="3"/>
      <c r="X509" s="150">
        <f>[2]Plan1!$A579</f>
        <v>53749</v>
      </c>
      <c r="Y509" s="142" t="str">
        <f>[2]Plan1!$C579</f>
        <v>Carnaval</v>
      </c>
      <c r="Z509" s="133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24">
        <f t="shared" si="178"/>
        <v>44888</v>
      </c>
      <c r="B510" s="125">
        <f t="shared" ca="1" si="188"/>
        <v>1007.64534</v>
      </c>
      <c r="C510" s="7">
        <f t="shared" si="179"/>
        <v>1000</v>
      </c>
      <c r="D510" s="102">
        <f t="shared" si="180"/>
        <v>44883</v>
      </c>
      <c r="E510" s="100">
        <f ca="1">IF(D510&lt;$B$1,VLOOKUP(D510,[1]DI!$A$4:$B$15000,2,FALSE),0)</f>
        <v>0.13650000000000001</v>
      </c>
      <c r="F510" s="14">
        <f t="shared" ca="1" si="189"/>
        <v>1.00050788</v>
      </c>
      <c r="G510" s="14">
        <f ca="1">(TRUNC(PRODUCT($F$12:$F509),16))</f>
        <v>1.15763086374982</v>
      </c>
      <c r="H510" s="14">
        <f t="shared" ca="1" si="190"/>
        <v>1.14884752962176</v>
      </c>
      <c r="I510" s="14">
        <f t="shared" ca="1" si="191"/>
        <v>1.0076453400000001</v>
      </c>
      <c r="J510" s="13">
        <f t="shared" si="181"/>
        <v>0</v>
      </c>
      <c r="K510" s="29">
        <f t="shared" si="182"/>
        <v>44865</v>
      </c>
      <c r="L510" s="2">
        <f t="shared" si="183"/>
        <v>15</v>
      </c>
      <c r="M510" s="17">
        <f t="shared" si="184"/>
        <v>15</v>
      </c>
      <c r="N510" s="12">
        <f t="shared" si="173"/>
        <v>1</v>
      </c>
      <c r="O510" s="12">
        <f t="shared" ca="1" si="174"/>
        <v>1.0076453400000001</v>
      </c>
      <c r="P510" s="17">
        <f t="shared" si="185"/>
        <v>0</v>
      </c>
      <c r="Q510" s="14">
        <f t="shared" ca="1" si="175"/>
        <v>7.64534</v>
      </c>
      <c r="R510" s="20">
        <f t="shared" si="176"/>
        <v>0</v>
      </c>
      <c r="S510" s="14">
        <f t="shared" si="177"/>
        <v>0</v>
      </c>
      <c r="T510" s="4" t="str">
        <f t="shared" si="186"/>
        <v>J=</v>
      </c>
      <c r="U510" s="29">
        <f t="shared" si="187"/>
        <v>45107</v>
      </c>
      <c r="V510" s="3"/>
      <c r="W510" s="3"/>
      <c r="X510" s="150">
        <f>[2]Plan1!$A580</f>
        <v>53794</v>
      </c>
      <c r="Y510" s="142" t="str">
        <f>[2]Plan1!$C580</f>
        <v>Paixão de Cristo</v>
      </c>
      <c r="Z510" s="133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24">
        <f t="shared" si="178"/>
        <v>44889</v>
      </c>
      <c r="B511" s="125">
        <f t="shared" ca="1" si="188"/>
        <v>1008.15710999</v>
      </c>
      <c r="C511" s="7">
        <f t="shared" si="179"/>
        <v>1000</v>
      </c>
      <c r="D511" s="102">
        <f t="shared" si="180"/>
        <v>44886</v>
      </c>
      <c r="E511" s="100">
        <f ca="1">IF(D511&lt;$B$1,VLOOKUP(D511,[1]DI!$A$4:$B$15000,2,FALSE),0)</f>
        <v>0.13650000000000001</v>
      </c>
      <c r="F511" s="14">
        <f t="shared" ca="1" si="189"/>
        <v>1.00050788</v>
      </c>
      <c r="G511" s="14">
        <f ca="1">(TRUNC(PRODUCT($F$12:$F510),16))</f>
        <v>1.1582188013129</v>
      </c>
      <c r="H511" s="14">
        <f t="shared" ca="1" si="190"/>
        <v>1.14884752962176</v>
      </c>
      <c r="I511" s="14">
        <f t="shared" ca="1" si="191"/>
        <v>1.00815711</v>
      </c>
      <c r="J511" s="13">
        <f t="shared" si="181"/>
        <v>0</v>
      </c>
      <c r="K511" s="29">
        <f t="shared" si="182"/>
        <v>44865</v>
      </c>
      <c r="L511" s="2">
        <f t="shared" si="183"/>
        <v>16</v>
      </c>
      <c r="M511" s="17">
        <f t="shared" si="184"/>
        <v>16</v>
      </c>
      <c r="N511" s="12">
        <f t="shared" si="173"/>
        <v>1</v>
      </c>
      <c r="O511" s="12">
        <f t="shared" ca="1" si="174"/>
        <v>1.00815711</v>
      </c>
      <c r="P511" s="17">
        <f t="shared" si="185"/>
        <v>0</v>
      </c>
      <c r="Q511" s="14">
        <f t="shared" ca="1" si="175"/>
        <v>8.1571099900000004</v>
      </c>
      <c r="R511" s="20">
        <f t="shared" si="176"/>
        <v>0</v>
      </c>
      <c r="S511" s="14">
        <f t="shared" si="177"/>
        <v>0</v>
      </c>
      <c r="T511" s="4" t="str">
        <f t="shared" si="186"/>
        <v>J=</v>
      </c>
      <c r="U511" s="29">
        <f t="shared" si="187"/>
        <v>45107</v>
      </c>
      <c r="V511" s="3"/>
      <c r="W511" s="3"/>
      <c r="X511" s="150">
        <f>[2]Plan1!$A581</f>
        <v>53803</v>
      </c>
      <c r="Y511" s="142" t="str">
        <f>[2]Plan1!$C581</f>
        <v>Tiradentes</v>
      </c>
      <c r="Z511" s="133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24">
        <f t="shared" si="178"/>
        <v>44890</v>
      </c>
      <c r="B512" s="125">
        <f t="shared" ca="1" si="188"/>
        <v>1008.66912999</v>
      </c>
      <c r="C512" s="7">
        <f t="shared" si="179"/>
        <v>1000</v>
      </c>
      <c r="D512" s="102">
        <f t="shared" si="180"/>
        <v>44887</v>
      </c>
      <c r="E512" s="100">
        <f ca="1">IF(D512&lt;$B$1,VLOOKUP(D512,[1]DI!$A$4:$B$15000,2,FALSE),0)</f>
        <v>0.13650000000000001</v>
      </c>
      <c r="F512" s="14">
        <f t="shared" ca="1" si="189"/>
        <v>1.00050788</v>
      </c>
      <c r="G512" s="14">
        <f ca="1">(TRUNC(PRODUCT($F$12:$F511),16))</f>
        <v>1.15880703747771</v>
      </c>
      <c r="H512" s="14">
        <f t="shared" ca="1" si="190"/>
        <v>1.14884752962176</v>
      </c>
      <c r="I512" s="14">
        <f t="shared" ca="1" si="191"/>
        <v>1.0086691299999999</v>
      </c>
      <c r="J512" s="13">
        <f t="shared" si="181"/>
        <v>0</v>
      </c>
      <c r="K512" s="29">
        <f t="shared" si="182"/>
        <v>44865</v>
      </c>
      <c r="L512" s="2">
        <f t="shared" si="183"/>
        <v>17</v>
      </c>
      <c r="M512" s="17">
        <f t="shared" si="184"/>
        <v>17</v>
      </c>
      <c r="N512" s="12">
        <f t="shared" si="173"/>
        <v>1</v>
      </c>
      <c r="O512" s="12">
        <f t="shared" ca="1" si="174"/>
        <v>1.0086691299999999</v>
      </c>
      <c r="P512" s="17">
        <f t="shared" si="185"/>
        <v>0</v>
      </c>
      <c r="Q512" s="14">
        <f t="shared" ca="1" si="175"/>
        <v>8.6691299900000001</v>
      </c>
      <c r="R512" s="20">
        <f t="shared" si="176"/>
        <v>0</v>
      </c>
      <c r="S512" s="14">
        <f t="shared" si="177"/>
        <v>0</v>
      </c>
      <c r="T512" s="4" t="str">
        <f t="shared" si="186"/>
        <v>J=</v>
      </c>
      <c r="U512" s="29">
        <f t="shared" si="187"/>
        <v>45107</v>
      </c>
      <c r="V512" s="3"/>
      <c r="W512" s="3"/>
      <c r="X512" s="150">
        <f>[2]Plan1!$A582</f>
        <v>53813</v>
      </c>
      <c r="Y512" s="142" t="str">
        <f>[2]Plan1!$C582</f>
        <v>Dia do Trabalho</v>
      </c>
      <c r="Z512" s="133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24">
        <f t="shared" si="178"/>
        <v>44893</v>
      </c>
      <c r="B513" s="125">
        <f t="shared" ca="1" si="188"/>
        <v>1009.18141</v>
      </c>
      <c r="C513" s="7">
        <f t="shared" si="179"/>
        <v>1000</v>
      </c>
      <c r="D513" s="102">
        <f t="shared" si="180"/>
        <v>44888</v>
      </c>
      <c r="E513" s="100">
        <f ca="1">IF(D513&lt;$B$1,VLOOKUP(D513,[1]DI!$A$4:$B$15000,2,FALSE),0)</f>
        <v>0.13650000000000001</v>
      </c>
      <c r="F513" s="14">
        <f t="shared" ca="1" si="189"/>
        <v>1.00050788</v>
      </c>
      <c r="G513" s="14">
        <f ca="1">(TRUNC(PRODUCT($F$12:$F512),16))</f>
        <v>1.1593955723959</v>
      </c>
      <c r="H513" s="14">
        <f t="shared" ca="1" si="190"/>
        <v>1.14884752962176</v>
      </c>
      <c r="I513" s="14">
        <f t="shared" ca="1" si="191"/>
        <v>1.0091814100000001</v>
      </c>
      <c r="J513" s="13">
        <f t="shared" si="181"/>
        <v>0</v>
      </c>
      <c r="K513" s="29">
        <f t="shared" si="182"/>
        <v>44865</v>
      </c>
      <c r="L513" s="2">
        <f t="shared" si="183"/>
        <v>18</v>
      </c>
      <c r="M513" s="17">
        <f t="shared" si="184"/>
        <v>18</v>
      </c>
      <c r="N513" s="12">
        <f t="shared" si="173"/>
        <v>1</v>
      </c>
      <c r="O513" s="12">
        <f t="shared" ca="1" si="174"/>
        <v>1.0091814100000001</v>
      </c>
      <c r="P513" s="17">
        <f t="shared" si="185"/>
        <v>0</v>
      </c>
      <c r="Q513" s="14">
        <f t="shared" ca="1" si="175"/>
        <v>9.1814099999999996</v>
      </c>
      <c r="R513" s="20">
        <f t="shared" si="176"/>
        <v>0</v>
      </c>
      <c r="S513" s="14">
        <f t="shared" si="177"/>
        <v>0</v>
      </c>
      <c r="T513" s="4" t="str">
        <f t="shared" si="186"/>
        <v>J=</v>
      </c>
      <c r="U513" s="29">
        <f t="shared" si="187"/>
        <v>45107</v>
      </c>
      <c r="V513" s="3"/>
      <c r="W513" s="3"/>
      <c r="X513" s="150">
        <f>[2]Plan1!$A583</f>
        <v>53856</v>
      </c>
      <c r="Y513" s="142" t="str">
        <f>[2]Plan1!$C583</f>
        <v>Corpus Christi</v>
      </c>
      <c r="Z513" s="133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24">
        <f t="shared" si="178"/>
        <v>44894</v>
      </c>
      <c r="B514" s="125">
        <f t="shared" ca="1" si="188"/>
        <v>1009.6939599900001</v>
      </c>
      <c r="C514" s="7">
        <f t="shared" si="179"/>
        <v>1000</v>
      </c>
      <c r="D514" s="102">
        <f t="shared" si="180"/>
        <v>44889</v>
      </c>
      <c r="E514" s="100">
        <f ca="1">IF(D514&lt;$B$1,VLOOKUP(D514,[1]DI!$A$4:$B$15000,2,FALSE),0)</f>
        <v>0.13650000000000001</v>
      </c>
      <c r="F514" s="14">
        <f t="shared" ca="1" si="189"/>
        <v>1.00050788</v>
      </c>
      <c r="G514" s="14">
        <f ca="1">(TRUNC(PRODUCT($F$12:$F513),16))</f>
        <v>1.15998440621921</v>
      </c>
      <c r="H514" s="14">
        <f t="shared" ca="1" si="190"/>
        <v>1.14884752962176</v>
      </c>
      <c r="I514" s="14">
        <f t="shared" ca="1" si="191"/>
        <v>1.0096939599999999</v>
      </c>
      <c r="J514" s="13">
        <f t="shared" si="181"/>
        <v>0</v>
      </c>
      <c r="K514" s="29">
        <f t="shared" si="182"/>
        <v>44865</v>
      </c>
      <c r="L514" s="2">
        <f t="shared" si="183"/>
        <v>19</v>
      </c>
      <c r="M514" s="17">
        <f t="shared" si="184"/>
        <v>19</v>
      </c>
      <c r="N514" s="12">
        <f t="shared" si="173"/>
        <v>1</v>
      </c>
      <c r="O514" s="12">
        <f t="shared" ca="1" si="174"/>
        <v>1.0096939599999999</v>
      </c>
      <c r="P514" s="17">
        <f t="shared" si="185"/>
        <v>0</v>
      </c>
      <c r="Q514" s="14">
        <f t="shared" ca="1" si="175"/>
        <v>9.6939599899999997</v>
      </c>
      <c r="R514" s="20">
        <f t="shared" si="176"/>
        <v>0</v>
      </c>
      <c r="S514" s="14">
        <f t="shared" si="177"/>
        <v>0</v>
      </c>
      <c r="T514" s="4" t="str">
        <f t="shared" si="186"/>
        <v>J=</v>
      </c>
      <c r="U514" s="29">
        <f t="shared" si="187"/>
        <v>45107</v>
      </c>
      <c r="V514" s="3"/>
      <c r="W514" s="3"/>
      <c r="X514" s="150">
        <f>[2]Plan1!$A584</f>
        <v>53942</v>
      </c>
      <c r="Y514" s="142" t="str">
        <f>[2]Plan1!$C584</f>
        <v>Independência do Brasil</v>
      </c>
      <c r="Z514" s="133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24">
        <f t="shared" si="178"/>
        <v>44895</v>
      </c>
      <c r="B515" s="125">
        <f t="shared" ca="1" si="188"/>
        <v>1010.20676</v>
      </c>
      <c r="C515" s="7">
        <f t="shared" si="179"/>
        <v>1000</v>
      </c>
      <c r="D515" s="102">
        <f t="shared" si="180"/>
        <v>44890</v>
      </c>
      <c r="E515" s="100">
        <f ca="1">IF(D515&lt;$B$1,VLOOKUP(D515,[1]DI!$A$4:$B$15000,2,FALSE),0)</f>
        <v>0.13650000000000001</v>
      </c>
      <c r="F515" s="14">
        <f t="shared" ca="1" si="189"/>
        <v>1.00050788</v>
      </c>
      <c r="G515" s="14">
        <f ca="1">(TRUNC(PRODUCT($F$12:$F514),16))</f>
        <v>1.1605735390994401</v>
      </c>
      <c r="H515" s="14">
        <f t="shared" ca="1" si="190"/>
        <v>1.14884752962176</v>
      </c>
      <c r="I515" s="14">
        <f t="shared" ca="1" si="191"/>
        <v>1.01020676</v>
      </c>
      <c r="J515" s="13">
        <f t="shared" si="181"/>
        <v>0</v>
      </c>
      <c r="K515" s="29">
        <f t="shared" si="182"/>
        <v>44865</v>
      </c>
      <c r="L515" s="2">
        <f t="shared" si="183"/>
        <v>20</v>
      </c>
      <c r="M515" s="17">
        <f t="shared" si="184"/>
        <v>20</v>
      </c>
      <c r="N515" s="12">
        <f t="shared" si="173"/>
        <v>1</v>
      </c>
      <c r="O515" s="12">
        <f t="shared" ca="1" si="174"/>
        <v>1.01020676</v>
      </c>
      <c r="P515" s="17">
        <f t="shared" si="185"/>
        <v>0</v>
      </c>
      <c r="Q515" s="14">
        <f t="shared" ca="1" si="175"/>
        <v>10.206759999999999</v>
      </c>
      <c r="R515" s="20">
        <f t="shared" si="176"/>
        <v>0</v>
      </c>
      <c r="S515" s="14">
        <f t="shared" si="177"/>
        <v>0</v>
      </c>
      <c r="T515" s="4" t="str">
        <f t="shared" si="186"/>
        <v>J=</v>
      </c>
      <c r="U515" s="29">
        <f t="shared" si="187"/>
        <v>45107</v>
      </c>
      <c r="V515" s="3"/>
      <c r="W515" s="3"/>
      <c r="X515" s="150">
        <f>[2]Plan1!$A585</f>
        <v>53977</v>
      </c>
      <c r="Y515" s="142" t="str">
        <f>[2]Plan1!$C585</f>
        <v>Nossa Sr.a Aparecida - Padroeira do Brasil</v>
      </c>
      <c r="Z515" s="133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24">
        <f t="shared" si="178"/>
        <v>44896</v>
      </c>
      <c r="B516" s="125">
        <f t="shared" ca="1" si="188"/>
        <v>1010.71982</v>
      </c>
      <c r="C516" s="7">
        <f t="shared" si="179"/>
        <v>1000</v>
      </c>
      <c r="D516" s="102">
        <f t="shared" si="180"/>
        <v>44893</v>
      </c>
      <c r="E516" s="100">
        <f ca="1">IF(D516&lt;$B$1,VLOOKUP(D516,[1]DI!$A$4:$B$15000,2,FALSE),0)</f>
        <v>0.13650000000000001</v>
      </c>
      <c r="F516" s="14">
        <f t="shared" ca="1" si="189"/>
        <v>1.00050788</v>
      </c>
      <c r="G516" s="14">
        <f ca="1">(TRUNC(PRODUCT($F$12:$F515),16))</f>
        <v>1.1611629711884801</v>
      </c>
      <c r="H516" s="14">
        <f t="shared" ca="1" si="190"/>
        <v>1.14884752962176</v>
      </c>
      <c r="I516" s="14">
        <f t="shared" ca="1" si="191"/>
        <v>1.01071982</v>
      </c>
      <c r="J516" s="13">
        <f t="shared" si="181"/>
        <v>0</v>
      </c>
      <c r="K516" s="29">
        <f t="shared" si="182"/>
        <v>44865</v>
      </c>
      <c r="L516" s="2">
        <f t="shared" si="183"/>
        <v>21</v>
      </c>
      <c r="M516" s="17">
        <f t="shared" si="184"/>
        <v>21</v>
      </c>
      <c r="N516" s="12">
        <f t="shared" si="173"/>
        <v>1</v>
      </c>
      <c r="O516" s="12">
        <f t="shared" ca="1" si="174"/>
        <v>1.01071982</v>
      </c>
      <c r="P516" s="17">
        <f t="shared" si="185"/>
        <v>0</v>
      </c>
      <c r="Q516" s="14">
        <f t="shared" ca="1" si="175"/>
        <v>10.71982</v>
      </c>
      <c r="R516" s="20">
        <f t="shared" si="176"/>
        <v>0</v>
      </c>
      <c r="S516" s="14">
        <f t="shared" si="177"/>
        <v>0</v>
      </c>
      <c r="T516" s="4" t="str">
        <f t="shared" si="186"/>
        <v>J=</v>
      </c>
      <c r="U516" s="29">
        <f t="shared" si="187"/>
        <v>45107</v>
      </c>
      <c r="V516" s="3"/>
      <c r="W516" s="3"/>
      <c r="X516" s="150">
        <f>[2]Plan1!$A586</f>
        <v>53998</v>
      </c>
      <c r="Y516" s="142" t="str">
        <f>[2]Plan1!$C586</f>
        <v>Finados</v>
      </c>
      <c r="Z516" s="133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24">
        <f t="shared" si="178"/>
        <v>44897</v>
      </c>
      <c r="B517" s="125">
        <f t="shared" ca="1" si="188"/>
        <v>1011.23315</v>
      </c>
      <c r="C517" s="7">
        <f t="shared" si="179"/>
        <v>1000</v>
      </c>
      <c r="D517" s="102">
        <f t="shared" si="180"/>
        <v>44894</v>
      </c>
      <c r="E517" s="100">
        <f ca="1">IF(D517&lt;$B$1,VLOOKUP(D517,[1]DI!$A$4:$B$15000,2,FALSE),0)</f>
        <v>0.13650000000000001</v>
      </c>
      <c r="F517" s="14">
        <f t="shared" ca="1" si="189"/>
        <v>1.00050788</v>
      </c>
      <c r="G517" s="14">
        <f ca="1">(TRUNC(PRODUCT($F$12:$F516),16))</f>
        <v>1.1617527026382899</v>
      </c>
      <c r="H517" s="14">
        <f t="shared" ca="1" si="190"/>
        <v>1.14884752962176</v>
      </c>
      <c r="I517" s="14">
        <f t="shared" ca="1" si="191"/>
        <v>1.01123315</v>
      </c>
      <c r="J517" s="13">
        <f t="shared" si="181"/>
        <v>0</v>
      </c>
      <c r="K517" s="29">
        <f t="shared" si="182"/>
        <v>44865</v>
      </c>
      <c r="L517" s="2">
        <f t="shared" si="183"/>
        <v>22</v>
      </c>
      <c r="M517" s="17">
        <f t="shared" si="184"/>
        <v>22</v>
      </c>
      <c r="N517" s="12">
        <f t="shared" si="173"/>
        <v>1</v>
      </c>
      <c r="O517" s="12">
        <f t="shared" ca="1" si="174"/>
        <v>1.01123315</v>
      </c>
      <c r="P517" s="17">
        <f t="shared" si="185"/>
        <v>0</v>
      </c>
      <c r="Q517" s="14">
        <f t="shared" ca="1" si="175"/>
        <v>11.23315</v>
      </c>
      <c r="R517" s="20">
        <f t="shared" si="176"/>
        <v>0</v>
      </c>
      <c r="S517" s="14">
        <f t="shared" si="177"/>
        <v>0</v>
      </c>
      <c r="T517" s="4" t="str">
        <f t="shared" si="186"/>
        <v>J=</v>
      </c>
      <c r="U517" s="29">
        <f t="shared" si="187"/>
        <v>45107</v>
      </c>
      <c r="V517" s="3"/>
      <c r="W517" s="3"/>
      <c r="X517" s="150">
        <f>[2]Plan1!$A587</f>
        <v>54011</v>
      </c>
      <c r="Y517" s="142" t="str">
        <f>[2]Plan1!$C587</f>
        <v>Proclamação da República</v>
      </c>
      <c r="Z517" s="133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24">
        <f t="shared" si="178"/>
        <v>44900</v>
      </c>
      <c r="B518" s="125">
        <f t="shared" ca="1" si="188"/>
        <v>1011.74673</v>
      </c>
      <c r="C518" s="7">
        <f t="shared" si="179"/>
        <v>1000</v>
      </c>
      <c r="D518" s="102">
        <f t="shared" si="180"/>
        <v>44895</v>
      </c>
      <c r="E518" s="100">
        <f ca="1">IF(D518&lt;$B$1,VLOOKUP(D518,[1]DI!$A$4:$B$15000,2,FALSE),0)</f>
        <v>0.13650000000000001</v>
      </c>
      <c r="F518" s="14">
        <f t="shared" ca="1" si="189"/>
        <v>1.00050788</v>
      </c>
      <c r="G518" s="14">
        <f ca="1">(TRUNC(PRODUCT($F$12:$F517),16))</f>
        <v>1.1623427336009</v>
      </c>
      <c r="H518" s="14">
        <f t="shared" ca="1" si="190"/>
        <v>1.14884752962176</v>
      </c>
      <c r="I518" s="14">
        <f t="shared" ca="1" si="191"/>
        <v>1.01174673</v>
      </c>
      <c r="J518" s="13">
        <f t="shared" si="181"/>
        <v>0</v>
      </c>
      <c r="K518" s="29">
        <f t="shared" si="182"/>
        <v>44865</v>
      </c>
      <c r="L518" s="2">
        <f t="shared" si="183"/>
        <v>23</v>
      </c>
      <c r="M518" s="17">
        <f t="shared" si="184"/>
        <v>23</v>
      </c>
      <c r="N518" s="12">
        <f t="shared" si="173"/>
        <v>1</v>
      </c>
      <c r="O518" s="12">
        <f t="shared" ca="1" si="174"/>
        <v>1.01174673</v>
      </c>
      <c r="P518" s="17">
        <f t="shared" si="185"/>
        <v>0</v>
      </c>
      <c r="Q518" s="14">
        <f t="shared" ca="1" si="175"/>
        <v>11.746729999999999</v>
      </c>
      <c r="R518" s="20">
        <f t="shared" si="176"/>
        <v>0</v>
      </c>
      <c r="S518" s="14">
        <f t="shared" si="177"/>
        <v>0</v>
      </c>
      <c r="T518" s="4" t="str">
        <f t="shared" si="186"/>
        <v>J=</v>
      </c>
      <c r="U518" s="29">
        <f t="shared" si="187"/>
        <v>45107</v>
      </c>
      <c r="V518" s="3"/>
      <c r="W518" s="3"/>
      <c r="X518" s="150">
        <f>[2]Plan1!$A588</f>
        <v>54016</v>
      </c>
      <c r="Y518" s="142" t="str">
        <f>[2]Plan1!$C588</f>
        <v>Dia Nacional de Zumbi e da Consciência Negra</v>
      </c>
      <c r="Z518" s="133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24">
        <f t="shared" si="178"/>
        <v>44901</v>
      </c>
      <c r="B519" s="125">
        <f t="shared" ca="1" si="188"/>
        <v>1012.26058</v>
      </c>
      <c r="C519" s="7">
        <f t="shared" si="179"/>
        <v>1000</v>
      </c>
      <c r="D519" s="102">
        <f t="shared" si="180"/>
        <v>44896</v>
      </c>
      <c r="E519" s="100">
        <f ca="1">IF(D519&lt;$B$1,VLOOKUP(D519,[1]DI!$A$4:$B$15000,2,FALSE),0)</f>
        <v>0.13650000000000001</v>
      </c>
      <c r="F519" s="14">
        <f t="shared" ca="1" si="189"/>
        <v>1.00050788</v>
      </c>
      <c r="G519" s="14">
        <f ca="1">(TRUNC(PRODUCT($F$12:$F518),16))</f>
        <v>1.1629330642284501</v>
      </c>
      <c r="H519" s="14">
        <f t="shared" ca="1" si="190"/>
        <v>1.14884752962176</v>
      </c>
      <c r="I519" s="14">
        <f t="shared" ca="1" si="191"/>
        <v>1.01226058</v>
      </c>
      <c r="J519" s="13">
        <f t="shared" si="181"/>
        <v>0</v>
      </c>
      <c r="K519" s="29">
        <f t="shared" si="182"/>
        <v>44865</v>
      </c>
      <c r="L519" s="2">
        <f t="shared" si="183"/>
        <v>24</v>
      </c>
      <c r="M519" s="17">
        <f t="shared" si="184"/>
        <v>24</v>
      </c>
      <c r="N519" s="12">
        <f t="shared" si="173"/>
        <v>1</v>
      </c>
      <c r="O519" s="12">
        <f t="shared" ca="1" si="174"/>
        <v>1.01226058</v>
      </c>
      <c r="P519" s="17">
        <f t="shared" si="185"/>
        <v>0</v>
      </c>
      <c r="Q519" s="14">
        <f t="shared" ca="1" si="175"/>
        <v>12.260579999999999</v>
      </c>
      <c r="R519" s="20">
        <f t="shared" si="176"/>
        <v>0</v>
      </c>
      <c r="S519" s="14">
        <f t="shared" si="177"/>
        <v>0</v>
      </c>
      <c r="T519" s="4" t="str">
        <f t="shared" si="186"/>
        <v>J=</v>
      </c>
      <c r="U519" s="29">
        <f t="shared" si="187"/>
        <v>45107</v>
      </c>
      <c r="V519" s="3"/>
      <c r="W519" s="3"/>
      <c r="X519" s="150">
        <f>[2]Plan1!$A589</f>
        <v>54051</v>
      </c>
      <c r="Y519" s="142" t="str">
        <f>[2]Plan1!$C589</f>
        <v>Natal</v>
      </c>
      <c r="Z519" s="133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24">
        <f t="shared" si="178"/>
        <v>44902</v>
      </c>
      <c r="B520" s="125">
        <f t="shared" ca="1" si="188"/>
        <v>1012.77467999</v>
      </c>
      <c r="C520" s="7">
        <f t="shared" si="179"/>
        <v>1000</v>
      </c>
      <c r="D520" s="102">
        <f t="shared" si="180"/>
        <v>44897</v>
      </c>
      <c r="E520" s="100">
        <f ca="1">IF(D520&lt;$B$1,VLOOKUP(D520,[1]DI!$A$4:$B$15000,2,FALSE),0)</f>
        <v>0.13650000000000001</v>
      </c>
      <c r="F520" s="14">
        <f t="shared" ca="1" si="189"/>
        <v>1.00050788</v>
      </c>
      <c r="G520" s="14">
        <f ca="1">(TRUNC(PRODUCT($F$12:$F519),16))</f>
        <v>1.16352369467311</v>
      </c>
      <c r="H520" s="14">
        <f t="shared" ca="1" si="190"/>
        <v>1.14884752962176</v>
      </c>
      <c r="I520" s="14">
        <f t="shared" ca="1" si="191"/>
        <v>1.0127746799999999</v>
      </c>
      <c r="J520" s="13">
        <f t="shared" si="181"/>
        <v>0</v>
      </c>
      <c r="K520" s="29">
        <f t="shared" si="182"/>
        <v>44865</v>
      </c>
      <c r="L520" s="2">
        <f t="shared" si="183"/>
        <v>25</v>
      </c>
      <c r="M520" s="17">
        <f t="shared" si="184"/>
        <v>25</v>
      </c>
      <c r="N520" s="12">
        <f t="shared" si="173"/>
        <v>1</v>
      </c>
      <c r="O520" s="12">
        <f t="shared" ca="1" si="174"/>
        <v>1.0127746799999999</v>
      </c>
      <c r="P520" s="17">
        <f t="shared" si="185"/>
        <v>0</v>
      </c>
      <c r="Q520" s="14">
        <f t="shared" ca="1" si="175"/>
        <v>12.774679989999999</v>
      </c>
      <c r="R520" s="20">
        <f t="shared" si="176"/>
        <v>0</v>
      </c>
      <c r="S520" s="14">
        <f t="shared" si="177"/>
        <v>0</v>
      </c>
      <c r="T520" s="4" t="str">
        <f t="shared" si="186"/>
        <v>J=</v>
      </c>
      <c r="U520" s="29">
        <f t="shared" si="187"/>
        <v>45107</v>
      </c>
      <c r="V520" s="3"/>
      <c r="W520" s="3"/>
      <c r="X520" s="150">
        <f>[2]Plan1!$A590</f>
        <v>54058</v>
      </c>
      <c r="Y520" s="142" t="str">
        <f>[2]Plan1!$C590</f>
        <v>Confraternização Universal</v>
      </c>
      <c r="Z520" s="133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24">
        <f t="shared" si="178"/>
        <v>44903</v>
      </c>
      <c r="B521" s="125">
        <f t="shared" ca="1" si="188"/>
        <v>1013.28905</v>
      </c>
      <c r="C521" s="7">
        <f t="shared" si="179"/>
        <v>1000</v>
      </c>
      <c r="D521" s="102">
        <f t="shared" si="180"/>
        <v>44900</v>
      </c>
      <c r="E521" s="100">
        <f ca="1">IF(D521&lt;$B$1,VLOOKUP(D521,[1]DI!$A$4:$B$15000,2,FALSE),0)</f>
        <v>0.13650000000000001</v>
      </c>
      <c r="F521" s="14">
        <f t="shared" ca="1" si="189"/>
        <v>1.00050788</v>
      </c>
      <c r="G521" s="14">
        <f ca="1">(TRUNC(PRODUCT($F$12:$F520),16))</f>
        <v>1.1641146250871599</v>
      </c>
      <c r="H521" s="14">
        <f t="shared" ca="1" si="190"/>
        <v>1.14884752962176</v>
      </c>
      <c r="I521" s="14">
        <f t="shared" ca="1" si="191"/>
        <v>1.01328905</v>
      </c>
      <c r="J521" s="13">
        <f t="shared" si="181"/>
        <v>0</v>
      </c>
      <c r="K521" s="29">
        <f t="shared" si="182"/>
        <v>44865</v>
      </c>
      <c r="L521" s="2">
        <f t="shared" si="183"/>
        <v>26</v>
      </c>
      <c r="M521" s="17">
        <f t="shared" si="184"/>
        <v>26</v>
      </c>
      <c r="N521" s="12">
        <f t="shared" si="173"/>
        <v>1</v>
      </c>
      <c r="O521" s="12">
        <f t="shared" ca="1" si="174"/>
        <v>1.01328905</v>
      </c>
      <c r="P521" s="17">
        <f t="shared" si="185"/>
        <v>0</v>
      </c>
      <c r="Q521" s="14">
        <f t="shared" ca="1" si="175"/>
        <v>13.28905</v>
      </c>
      <c r="R521" s="20">
        <f t="shared" si="176"/>
        <v>0</v>
      </c>
      <c r="S521" s="14">
        <f t="shared" si="177"/>
        <v>0</v>
      </c>
      <c r="T521" s="4" t="str">
        <f t="shared" si="186"/>
        <v>J=</v>
      </c>
      <c r="U521" s="29">
        <f t="shared" si="187"/>
        <v>45107</v>
      </c>
      <c r="V521" s="3"/>
      <c r="W521" s="3"/>
      <c r="X521" s="150">
        <f>[2]Plan1!$A591</f>
        <v>54105</v>
      </c>
      <c r="Y521" s="142" t="str">
        <f>[2]Plan1!$C591</f>
        <v>Carnaval</v>
      </c>
      <c r="Z521" s="133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24">
        <f t="shared" si="178"/>
        <v>44904</v>
      </c>
      <c r="B522" s="125">
        <f t="shared" ca="1" si="188"/>
        <v>1013.80368</v>
      </c>
      <c r="C522" s="7">
        <f t="shared" si="179"/>
        <v>1000</v>
      </c>
      <c r="D522" s="102">
        <f t="shared" si="180"/>
        <v>44901</v>
      </c>
      <c r="E522" s="100">
        <f ca="1">IF(D522&lt;$B$1,VLOOKUP(D522,[1]DI!$A$4:$B$15000,2,FALSE),0)</f>
        <v>0.13650000000000001</v>
      </c>
      <c r="F522" s="14">
        <f t="shared" ca="1" si="189"/>
        <v>1.00050788</v>
      </c>
      <c r="G522" s="14">
        <f ca="1">(TRUNC(PRODUCT($F$12:$F521),16))</f>
        <v>1.1647058556229499</v>
      </c>
      <c r="H522" s="14">
        <f t="shared" ca="1" si="190"/>
        <v>1.14884752962176</v>
      </c>
      <c r="I522" s="14">
        <f t="shared" ca="1" si="191"/>
        <v>1.0138036800000001</v>
      </c>
      <c r="J522" s="13">
        <f t="shared" si="181"/>
        <v>0</v>
      </c>
      <c r="K522" s="29">
        <f t="shared" si="182"/>
        <v>44865</v>
      </c>
      <c r="L522" s="2">
        <f t="shared" si="183"/>
        <v>27</v>
      </c>
      <c r="M522" s="17">
        <f t="shared" si="184"/>
        <v>27</v>
      </c>
      <c r="N522" s="12">
        <f t="shared" si="173"/>
        <v>1</v>
      </c>
      <c r="O522" s="12">
        <f t="shared" ca="1" si="174"/>
        <v>1.0138036800000001</v>
      </c>
      <c r="P522" s="17">
        <f t="shared" si="185"/>
        <v>0</v>
      </c>
      <c r="Q522" s="14">
        <f t="shared" ca="1" si="175"/>
        <v>13.80368</v>
      </c>
      <c r="R522" s="20">
        <f t="shared" si="176"/>
        <v>0</v>
      </c>
      <c r="S522" s="14">
        <f t="shared" si="177"/>
        <v>0</v>
      </c>
      <c r="T522" s="4" t="str">
        <f t="shared" si="186"/>
        <v>J=</v>
      </c>
      <c r="U522" s="29">
        <f t="shared" si="187"/>
        <v>45107</v>
      </c>
      <c r="V522" s="3"/>
      <c r="W522" s="3"/>
      <c r="X522" s="150">
        <f>[2]Plan1!$A592</f>
        <v>54106</v>
      </c>
      <c r="Y522" s="142" t="str">
        <f>[2]Plan1!$C592</f>
        <v>Carnaval</v>
      </c>
      <c r="Z522" s="133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24">
        <f t="shared" si="178"/>
        <v>44907</v>
      </c>
      <c r="B523" s="125">
        <f t="shared" ca="1" si="188"/>
        <v>1014.31856999</v>
      </c>
      <c r="C523" s="7">
        <f t="shared" si="179"/>
        <v>1000</v>
      </c>
      <c r="D523" s="102">
        <f t="shared" si="180"/>
        <v>44902</v>
      </c>
      <c r="E523" s="100">
        <f ca="1">IF(D523&lt;$B$1,VLOOKUP(D523,[1]DI!$A$4:$B$15000,2,FALSE),0)</f>
        <v>0.13650000000000001</v>
      </c>
      <c r="F523" s="14">
        <f t="shared" ca="1" si="189"/>
        <v>1.00050788</v>
      </c>
      <c r="G523" s="14">
        <f ca="1">(TRUNC(PRODUCT($F$12:$F522),16))</f>
        <v>1.1652973864328999</v>
      </c>
      <c r="H523" s="14">
        <f t="shared" ca="1" si="190"/>
        <v>1.14884752962176</v>
      </c>
      <c r="I523" s="14">
        <f t="shared" ca="1" si="191"/>
        <v>1.0143185699999999</v>
      </c>
      <c r="J523" s="13">
        <f t="shared" si="181"/>
        <v>0</v>
      </c>
      <c r="K523" s="29">
        <f t="shared" si="182"/>
        <v>44865</v>
      </c>
      <c r="L523" s="2">
        <f t="shared" si="183"/>
        <v>28</v>
      </c>
      <c r="M523" s="17">
        <f t="shared" si="184"/>
        <v>28</v>
      </c>
      <c r="N523" s="12">
        <f t="shared" si="173"/>
        <v>1</v>
      </c>
      <c r="O523" s="12">
        <f t="shared" ca="1" si="174"/>
        <v>1.0143185699999999</v>
      </c>
      <c r="P523" s="17">
        <f t="shared" si="185"/>
        <v>0</v>
      </c>
      <c r="Q523" s="14">
        <f t="shared" ca="1" si="175"/>
        <v>14.31856999</v>
      </c>
      <c r="R523" s="20">
        <f t="shared" si="176"/>
        <v>0</v>
      </c>
      <c r="S523" s="14">
        <f t="shared" si="177"/>
        <v>0</v>
      </c>
      <c r="T523" s="4" t="str">
        <f t="shared" si="186"/>
        <v>J=</v>
      </c>
      <c r="U523" s="29">
        <f t="shared" si="187"/>
        <v>45107</v>
      </c>
      <c r="V523" s="3"/>
      <c r="W523" s="3"/>
      <c r="X523" s="150">
        <f>[2]Plan1!$A593</f>
        <v>54151</v>
      </c>
      <c r="Y523" s="142" t="str">
        <f>[2]Plan1!$C593</f>
        <v>Paixão de Cristo</v>
      </c>
      <c r="Z523" s="133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24">
        <f t="shared" si="178"/>
        <v>44908</v>
      </c>
      <c r="B524" s="125">
        <f t="shared" ca="1" si="188"/>
        <v>1014.83371999</v>
      </c>
      <c r="C524" s="7">
        <f t="shared" si="179"/>
        <v>1000</v>
      </c>
      <c r="D524" s="102">
        <f t="shared" si="180"/>
        <v>44903</v>
      </c>
      <c r="E524" s="100">
        <f ca="1">IF(D524&lt;$B$1,VLOOKUP(D524,[1]DI!$A$4:$B$15000,2,FALSE),0)</f>
        <v>0.13650000000000001</v>
      </c>
      <c r="F524" s="14">
        <f t="shared" ca="1" si="189"/>
        <v>1.00050788</v>
      </c>
      <c r="G524" s="14">
        <f ca="1">(TRUNC(PRODUCT($F$12:$F523),16))</f>
        <v>1.1658892176695199</v>
      </c>
      <c r="H524" s="14">
        <f t="shared" ca="1" si="190"/>
        <v>1.14884752962176</v>
      </c>
      <c r="I524" s="14">
        <f t="shared" ca="1" si="191"/>
        <v>1.0148337199999999</v>
      </c>
      <c r="J524" s="13">
        <f t="shared" si="181"/>
        <v>0</v>
      </c>
      <c r="K524" s="29">
        <f t="shared" si="182"/>
        <v>44865</v>
      </c>
      <c r="L524" s="2">
        <f t="shared" si="183"/>
        <v>29</v>
      </c>
      <c r="M524" s="17">
        <f t="shared" si="184"/>
        <v>29</v>
      </c>
      <c r="N524" s="12">
        <f t="shared" ref="N524:N587" si="192">ROUND((J524+1)^(M524/252),9)</f>
        <v>1</v>
      </c>
      <c r="O524" s="12">
        <f t="shared" ref="O524:O587" ca="1" si="193">ROUND(I524*N524,9)</f>
        <v>1.0148337199999999</v>
      </c>
      <c r="P524" s="17">
        <f t="shared" si="185"/>
        <v>0</v>
      </c>
      <c r="Q524" s="14">
        <f t="shared" ref="Q524:Q587" ca="1" si="194">TRUNC(((O524-1)*C524),8)</f>
        <v>14.833719990000001</v>
      </c>
      <c r="R524" s="20">
        <f t="shared" ref="R524:R587" si="195">IF($P524&gt;0,VLOOKUP($P524,$X$12:$AD$150,7),0)</f>
        <v>0</v>
      </c>
      <c r="S524" s="14">
        <f t="shared" ref="S524:S587" si="196">IF(R524&gt;0,TRUNC(R524*C524,8),0)</f>
        <v>0</v>
      </c>
      <c r="T524" s="4" t="str">
        <f t="shared" si="186"/>
        <v>J=</v>
      </c>
      <c r="U524" s="29">
        <f t="shared" si="187"/>
        <v>45107</v>
      </c>
      <c r="V524" s="3"/>
      <c r="W524" s="3"/>
      <c r="X524" s="150">
        <f>[2]Plan1!$A594</f>
        <v>54169</v>
      </c>
      <c r="Y524" s="142" t="str">
        <f>[2]Plan1!$C594</f>
        <v>Tiradentes</v>
      </c>
      <c r="Z524" s="133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24">
        <f t="shared" ref="A525:A588" si="197">WORKDAY($A524,1,$X$166:$X$544)</f>
        <v>44909</v>
      </c>
      <c r="B525" s="125">
        <f t="shared" ca="1" si="188"/>
        <v>1015.34914</v>
      </c>
      <c r="C525" s="7">
        <f t="shared" ref="C525:C588" si="198">(C524-S524)</f>
        <v>1000</v>
      </c>
      <c r="D525" s="102">
        <f t="shared" ref="D525:D588" si="199">WORKDAY($A525,-3,$X$160:$X$544)</f>
        <v>44904</v>
      </c>
      <c r="E525" s="100">
        <f ca="1">IF(D525&lt;$B$1,VLOOKUP(D525,[1]DI!$A$4:$B$15000,2,FALSE),0)</f>
        <v>0.13650000000000001</v>
      </c>
      <c r="F525" s="14">
        <f t="shared" ca="1" si="189"/>
        <v>1.00050788</v>
      </c>
      <c r="G525" s="14">
        <f ca="1">(TRUNC(PRODUCT($F$12:$F524),16))</f>
        <v>1.1664813494853901</v>
      </c>
      <c r="H525" s="14">
        <f t="shared" ca="1" si="190"/>
        <v>1.14884752962176</v>
      </c>
      <c r="I525" s="14">
        <f t="shared" ca="1" si="191"/>
        <v>1.0153491400000001</v>
      </c>
      <c r="J525" s="13">
        <f t="shared" ref="J525:J588" si="200">J524</f>
        <v>0</v>
      </c>
      <c r="K525" s="29">
        <f t="shared" ref="K525:K588" si="201">IF(P524&gt;0,VLOOKUP(P524,X$12:AH$150,2),K524)</f>
        <v>44865</v>
      </c>
      <c r="L525" s="2">
        <f t="shared" ref="L525:L588" si="202">IF(A525&gt;K525,IF(NETWORKDAYS(K525,A525,$X$160:$X$544)-1=0,1,NETWORKDAYS(K525,A525,$X$160:$X$544)-1),0)</f>
        <v>30</v>
      </c>
      <c r="M525" s="17">
        <f t="shared" ref="M525:M588" si="203">IF(AND(L525=1,L524=1),1,IF(L525&gt;0,IF(L525=L524,L525+1,L525),0))</f>
        <v>30</v>
      </c>
      <c r="N525" s="12">
        <f t="shared" si="192"/>
        <v>1</v>
      </c>
      <c r="O525" s="12">
        <f t="shared" ca="1" si="193"/>
        <v>1.0153491400000001</v>
      </c>
      <c r="P525" s="17">
        <f t="shared" ref="P525:P588" si="204">IF(VLOOKUP(A525,Y$12:AF$150,8)=VLOOKUP(A524,Y$12:AF$150,8),0,VLOOKUP(A525,Y$12:AF$150,8))</f>
        <v>0</v>
      </c>
      <c r="Q525" s="14">
        <f t="shared" ca="1" si="194"/>
        <v>15.34914</v>
      </c>
      <c r="R525" s="20">
        <f t="shared" si="195"/>
        <v>0</v>
      </c>
      <c r="S525" s="14">
        <f t="shared" si="196"/>
        <v>0</v>
      </c>
      <c r="T525" s="4" t="str">
        <f t="shared" ref="T525:T588" si="205">IF(P524&gt;0,VLOOKUP(P524,X$12:AH$150,10),T524)</f>
        <v>J=</v>
      </c>
      <c r="U525" s="29">
        <f t="shared" ref="U525:U588" si="206">IF(P524&gt;0,VLOOKUP(P524,X$12:AH$150,11),U524)</f>
        <v>45107</v>
      </c>
      <c r="V525" s="3"/>
      <c r="W525" s="3"/>
      <c r="X525" s="150">
        <f>[2]Plan1!$A595</f>
        <v>54179</v>
      </c>
      <c r="Y525" s="142" t="str">
        <f>[2]Plan1!$C595</f>
        <v>Dia do Trabalho</v>
      </c>
      <c r="Z525" s="133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24">
        <f t="shared" si="197"/>
        <v>44910</v>
      </c>
      <c r="B526" s="125">
        <f t="shared" ref="B526:B589" ca="1" si="207">IF(D526&lt;=TODAY(),C526+Q526,IF(AND(D526&gt;TODAY(),A526&lt;=$B$1),IF(VLOOKUP(TODAY(),$A$10:$E$5000,4,FALSE)=0,"n.d",C526+Q526),"n.d"))</f>
        <v>1015.86481</v>
      </c>
      <c r="C526" s="7">
        <f t="shared" si="198"/>
        <v>1000</v>
      </c>
      <c r="D526" s="102">
        <f t="shared" si="199"/>
        <v>44907</v>
      </c>
      <c r="E526" s="100">
        <f ca="1">IF(D526&lt;$B$1,VLOOKUP(D526,[1]DI!$A$4:$B$15000,2,FALSE),0)</f>
        <v>0.13650000000000001</v>
      </c>
      <c r="F526" s="14">
        <f t="shared" ref="F526:F589" ca="1" si="208">ROUND(((1+E526)^(1/252)),8)</f>
        <v>1.00050788</v>
      </c>
      <c r="G526" s="14">
        <f ca="1">(TRUNC(PRODUCT($F$12:$F525),16))</f>
        <v>1.16707378203317</v>
      </c>
      <c r="H526" s="14">
        <f t="shared" ref="H526:H589" ca="1" si="209">IF(P525&gt;0,G525,H525)</f>
        <v>1.14884752962176</v>
      </c>
      <c r="I526" s="14">
        <f t="shared" ref="I526:I589" ca="1" si="210">ROUND(G526/H526,8)</f>
        <v>1.0158648100000001</v>
      </c>
      <c r="J526" s="13">
        <f t="shared" si="200"/>
        <v>0</v>
      </c>
      <c r="K526" s="29">
        <f t="shared" si="201"/>
        <v>44865</v>
      </c>
      <c r="L526" s="2">
        <f t="shared" si="202"/>
        <v>31</v>
      </c>
      <c r="M526" s="17">
        <f t="shared" si="203"/>
        <v>31</v>
      </c>
      <c r="N526" s="12">
        <f t="shared" si="192"/>
        <v>1</v>
      </c>
      <c r="O526" s="12">
        <f t="shared" ca="1" si="193"/>
        <v>1.0158648100000001</v>
      </c>
      <c r="P526" s="17">
        <f t="shared" si="204"/>
        <v>0</v>
      </c>
      <c r="Q526" s="14">
        <f t="shared" ca="1" si="194"/>
        <v>15.86481</v>
      </c>
      <c r="R526" s="20">
        <f t="shared" si="195"/>
        <v>0</v>
      </c>
      <c r="S526" s="14">
        <f t="shared" si="196"/>
        <v>0</v>
      </c>
      <c r="T526" s="4" t="str">
        <f t="shared" si="205"/>
        <v>J=</v>
      </c>
      <c r="U526" s="29">
        <f t="shared" si="206"/>
        <v>45107</v>
      </c>
      <c r="V526" s="3"/>
      <c r="W526" s="3"/>
      <c r="X526" s="150">
        <f>[2]Plan1!$A596</f>
        <v>54213</v>
      </c>
      <c r="Y526" s="142" t="str">
        <f>[2]Plan1!$C596</f>
        <v>Corpus Christi</v>
      </c>
      <c r="Z526" s="133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24">
        <f t="shared" si="197"/>
        <v>44911</v>
      </c>
      <c r="B527" s="125">
        <f t="shared" ca="1" si="207"/>
        <v>1016.38074999</v>
      </c>
      <c r="C527" s="7">
        <f t="shared" si="198"/>
        <v>1000</v>
      </c>
      <c r="D527" s="102">
        <f t="shared" si="199"/>
        <v>44908</v>
      </c>
      <c r="E527" s="100">
        <f ca="1">IF(D527&lt;$B$1,VLOOKUP(D527,[1]DI!$A$4:$B$15000,2,FALSE),0)</f>
        <v>0.13650000000000001</v>
      </c>
      <c r="F527" s="14">
        <f t="shared" ca="1" si="208"/>
        <v>1.00050788</v>
      </c>
      <c r="G527" s="14">
        <f ca="1">(TRUNC(PRODUCT($F$12:$F526),16))</f>
        <v>1.1676665154655901</v>
      </c>
      <c r="H527" s="14">
        <f t="shared" ca="1" si="209"/>
        <v>1.14884752962176</v>
      </c>
      <c r="I527" s="14">
        <f t="shared" ca="1" si="210"/>
        <v>1.0163807499999999</v>
      </c>
      <c r="J527" s="13">
        <f t="shared" si="200"/>
        <v>0</v>
      </c>
      <c r="K527" s="29">
        <f t="shared" si="201"/>
        <v>44865</v>
      </c>
      <c r="L527" s="2">
        <f t="shared" si="202"/>
        <v>32</v>
      </c>
      <c r="M527" s="17">
        <f t="shared" si="203"/>
        <v>32</v>
      </c>
      <c r="N527" s="12">
        <f t="shared" si="192"/>
        <v>1</v>
      </c>
      <c r="O527" s="12">
        <f t="shared" ca="1" si="193"/>
        <v>1.0163807499999999</v>
      </c>
      <c r="P527" s="17">
        <f t="shared" si="204"/>
        <v>0</v>
      </c>
      <c r="Q527" s="14">
        <f t="shared" ca="1" si="194"/>
        <v>16.380749990000002</v>
      </c>
      <c r="R527" s="20">
        <f t="shared" si="195"/>
        <v>0</v>
      </c>
      <c r="S527" s="14">
        <f t="shared" si="196"/>
        <v>0</v>
      </c>
      <c r="T527" s="4" t="str">
        <f t="shared" si="205"/>
        <v>J=</v>
      </c>
      <c r="U527" s="29">
        <f t="shared" si="206"/>
        <v>45107</v>
      </c>
      <c r="V527" s="3"/>
      <c r="W527" s="3"/>
      <c r="X527" s="150">
        <f>[2]Plan1!$A597</f>
        <v>54308</v>
      </c>
      <c r="Y527" s="142" t="str">
        <f>[2]Plan1!$C597</f>
        <v>Independência do Brasil</v>
      </c>
      <c r="Z527" s="133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24">
        <f t="shared" si="197"/>
        <v>44914</v>
      </c>
      <c r="B528" s="125">
        <f t="shared" ca="1" si="207"/>
        <v>1016.8969499999999</v>
      </c>
      <c r="C528" s="7">
        <f t="shared" si="198"/>
        <v>1000</v>
      </c>
      <c r="D528" s="102">
        <f t="shared" si="199"/>
        <v>44909</v>
      </c>
      <c r="E528" s="100">
        <f ca="1">IF(D528&lt;$B$1,VLOOKUP(D528,[1]DI!$A$4:$B$15000,2,FALSE),0)</f>
        <v>0.13650000000000001</v>
      </c>
      <c r="F528" s="14">
        <f t="shared" ca="1" si="208"/>
        <v>1.00050788</v>
      </c>
      <c r="G528" s="14">
        <f ca="1">(TRUNC(PRODUCT($F$12:$F527),16))</f>
        <v>1.16825954993546</v>
      </c>
      <c r="H528" s="14">
        <f t="shared" ca="1" si="209"/>
        <v>1.14884752962176</v>
      </c>
      <c r="I528" s="14">
        <f t="shared" ca="1" si="210"/>
        <v>1.01689695</v>
      </c>
      <c r="J528" s="13">
        <f t="shared" si="200"/>
        <v>0</v>
      </c>
      <c r="K528" s="29">
        <f t="shared" si="201"/>
        <v>44865</v>
      </c>
      <c r="L528" s="2">
        <f t="shared" si="202"/>
        <v>33</v>
      </c>
      <c r="M528" s="17">
        <f t="shared" si="203"/>
        <v>33</v>
      </c>
      <c r="N528" s="12">
        <f t="shared" si="192"/>
        <v>1</v>
      </c>
      <c r="O528" s="12">
        <f t="shared" ca="1" si="193"/>
        <v>1.01689695</v>
      </c>
      <c r="P528" s="17">
        <f t="shared" si="204"/>
        <v>0</v>
      </c>
      <c r="Q528" s="14">
        <f t="shared" ca="1" si="194"/>
        <v>16.89695</v>
      </c>
      <c r="R528" s="20">
        <f t="shared" si="195"/>
        <v>0</v>
      </c>
      <c r="S528" s="14">
        <f t="shared" si="196"/>
        <v>0</v>
      </c>
      <c r="T528" s="4" t="str">
        <f t="shared" si="205"/>
        <v>J=</v>
      </c>
      <c r="U528" s="29">
        <f t="shared" si="206"/>
        <v>45107</v>
      </c>
      <c r="V528" s="3"/>
      <c r="W528" s="3"/>
      <c r="X528" s="150">
        <f>[2]Plan1!$A598</f>
        <v>54343</v>
      </c>
      <c r="Y528" s="142" t="str">
        <f>[2]Plan1!$C598</f>
        <v>Nossa Sr.a Aparecida - Padroeira do Brasil</v>
      </c>
      <c r="Z528" s="133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24">
        <f t="shared" si="197"/>
        <v>44915</v>
      </c>
      <c r="B529" s="125">
        <f t="shared" ca="1" si="207"/>
        <v>1017.41341</v>
      </c>
      <c r="C529" s="7">
        <f t="shared" si="198"/>
        <v>1000</v>
      </c>
      <c r="D529" s="102">
        <f t="shared" si="199"/>
        <v>44910</v>
      </c>
      <c r="E529" s="100">
        <f ca="1">IF(D529&lt;$B$1,VLOOKUP(D529,[1]DI!$A$4:$B$15000,2,FALSE),0)</f>
        <v>0.13650000000000001</v>
      </c>
      <c r="F529" s="14">
        <f t="shared" ca="1" si="208"/>
        <v>1.00050788</v>
      </c>
      <c r="G529" s="14">
        <f ca="1">(TRUNC(PRODUCT($F$12:$F528),16))</f>
        <v>1.1688528855956799</v>
      </c>
      <c r="H529" s="14">
        <f t="shared" ca="1" si="209"/>
        <v>1.14884752962176</v>
      </c>
      <c r="I529" s="14">
        <f t="shared" ca="1" si="210"/>
        <v>1.0174134100000001</v>
      </c>
      <c r="J529" s="13">
        <f t="shared" si="200"/>
        <v>0</v>
      </c>
      <c r="K529" s="29">
        <f t="shared" si="201"/>
        <v>44865</v>
      </c>
      <c r="L529" s="2">
        <f t="shared" si="202"/>
        <v>34</v>
      </c>
      <c r="M529" s="17">
        <f t="shared" si="203"/>
        <v>34</v>
      </c>
      <c r="N529" s="12">
        <f t="shared" si="192"/>
        <v>1</v>
      </c>
      <c r="O529" s="12">
        <f t="shared" ca="1" si="193"/>
        <v>1.0174134100000001</v>
      </c>
      <c r="P529" s="17">
        <f t="shared" si="204"/>
        <v>0</v>
      </c>
      <c r="Q529" s="14">
        <f t="shared" ca="1" si="194"/>
        <v>17.413409999999999</v>
      </c>
      <c r="R529" s="20">
        <f t="shared" si="195"/>
        <v>0</v>
      </c>
      <c r="S529" s="14">
        <f t="shared" si="196"/>
        <v>0</v>
      </c>
      <c r="T529" s="4" t="str">
        <f t="shared" si="205"/>
        <v>J=</v>
      </c>
      <c r="U529" s="29">
        <f t="shared" si="206"/>
        <v>45107</v>
      </c>
      <c r="V529" s="3"/>
      <c r="W529" s="3"/>
      <c r="X529" s="150">
        <f>[2]Plan1!$A599</f>
        <v>54364</v>
      </c>
      <c r="Y529" s="142" t="str">
        <f>[2]Plan1!$C599</f>
        <v>Finados</v>
      </c>
      <c r="Z529" s="133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24">
        <f t="shared" si="197"/>
        <v>44916</v>
      </c>
      <c r="B530" s="125">
        <f t="shared" ca="1" si="207"/>
        <v>1017.9301400000001</v>
      </c>
      <c r="C530" s="7">
        <f t="shared" si="198"/>
        <v>1000</v>
      </c>
      <c r="D530" s="102">
        <f t="shared" si="199"/>
        <v>44911</v>
      </c>
      <c r="E530" s="100">
        <f ca="1">IF(D530&lt;$B$1,VLOOKUP(D530,[1]DI!$A$4:$B$15000,2,FALSE),0)</f>
        <v>0.13650000000000001</v>
      </c>
      <c r="F530" s="14">
        <f t="shared" ca="1" si="208"/>
        <v>1.00050788</v>
      </c>
      <c r="G530" s="14">
        <f ca="1">(TRUNC(PRODUCT($F$12:$F529),16))</f>
        <v>1.1694465225992201</v>
      </c>
      <c r="H530" s="14">
        <f t="shared" ca="1" si="209"/>
        <v>1.14884752962176</v>
      </c>
      <c r="I530" s="14">
        <f t="shared" ca="1" si="210"/>
        <v>1.01793014</v>
      </c>
      <c r="J530" s="13">
        <f t="shared" si="200"/>
        <v>0</v>
      </c>
      <c r="K530" s="29">
        <f t="shared" si="201"/>
        <v>44865</v>
      </c>
      <c r="L530" s="2">
        <f t="shared" si="202"/>
        <v>35</v>
      </c>
      <c r="M530" s="17">
        <f t="shared" si="203"/>
        <v>35</v>
      </c>
      <c r="N530" s="12">
        <f t="shared" si="192"/>
        <v>1</v>
      </c>
      <c r="O530" s="12">
        <f t="shared" ca="1" si="193"/>
        <v>1.01793014</v>
      </c>
      <c r="P530" s="17">
        <f t="shared" si="204"/>
        <v>0</v>
      </c>
      <c r="Q530" s="14">
        <f t="shared" ca="1" si="194"/>
        <v>17.930140000000002</v>
      </c>
      <c r="R530" s="20">
        <f t="shared" si="195"/>
        <v>0</v>
      </c>
      <c r="S530" s="14">
        <f t="shared" si="196"/>
        <v>0</v>
      </c>
      <c r="T530" s="4" t="str">
        <f t="shared" si="205"/>
        <v>J=</v>
      </c>
      <c r="U530" s="29">
        <f t="shared" si="206"/>
        <v>45107</v>
      </c>
      <c r="V530" s="3"/>
      <c r="W530" s="3"/>
      <c r="X530" s="150">
        <f>[2]Plan1!$A600</f>
        <v>54377</v>
      </c>
      <c r="Y530" s="142" t="str">
        <f>[2]Plan1!$C600</f>
        <v>Proclamação da República</v>
      </c>
      <c r="Z530" s="133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24">
        <f t="shared" si="197"/>
        <v>44917</v>
      </c>
      <c r="B531" s="125">
        <f t="shared" ca="1" si="207"/>
        <v>1018.44712</v>
      </c>
      <c r="C531" s="7">
        <f t="shared" si="198"/>
        <v>1000</v>
      </c>
      <c r="D531" s="102">
        <f t="shared" si="199"/>
        <v>44914</v>
      </c>
      <c r="E531" s="100">
        <f ca="1">IF(D531&lt;$B$1,VLOOKUP(D531,[1]DI!$A$4:$B$15000,2,FALSE),0)</f>
        <v>0.13650000000000001</v>
      </c>
      <c r="F531" s="14">
        <f t="shared" ca="1" si="208"/>
        <v>1.00050788</v>
      </c>
      <c r="G531" s="14">
        <f ca="1">(TRUNC(PRODUCT($F$12:$F530),16))</f>
        <v>1.17004046109912</v>
      </c>
      <c r="H531" s="14">
        <f t="shared" ca="1" si="209"/>
        <v>1.14884752962176</v>
      </c>
      <c r="I531" s="14">
        <f t="shared" ca="1" si="210"/>
        <v>1.01844712</v>
      </c>
      <c r="J531" s="13">
        <f t="shared" si="200"/>
        <v>0</v>
      </c>
      <c r="K531" s="29">
        <f t="shared" si="201"/>
        <v>44865</v>
      </c>
      <c r="L531" s="2">
        <f t="shared" si="202"/>
        <v>36</v>
      </c>
      <c r="M531" s="17">
        <f t="shared" si="203"/>
        <v>36</v>
      </c>
      <c r="N531" s="12">
        <f t="shared" si="192"/>
        <v>1</v>
      </c>
      <c r="O531" s="12">
        <f t="shared" ca="1" si="193"/>
        <v>1.01844712</v>
      </c>
      <c r="P531" s="17">
        <f t="shared" si="204"/>
        <v>0</v>
      </c>
      <c r="Q531" s="14">
        <f t="shared" ca="1" si="194"/>
        <v>18.447120000000002</v>
      </c>
      <c r="R531" s="20">
        <f t="shared" si="195"/>
        <v>0</v>
      </c>
      <c r="S531" s="14">
        <f t="shared" si="196"/>
        <v>0</v>
      </c>
      <c r="T531" s="4" t="str">
        <f t="shared" si="205"/>
        <v>J=</v>
      </c>
      <c r="U531" s="29">
        <f t="shared" si="206"/>
        <v>45107</v>
      </c>
      <c r="V531" s="3"/>
      <c r="W531" s="3"/>
      <c r="X531" s="150">
        <f>[2]Plan1!$A601</f>
        <v>54382</v>
      </c>
      <c r="Y531" s="142" t="str">
        <f>[2]Plan1!$C601</f>
        <v>Dia Nacional de Zumbi e da Consciência Negra</v>
      </c>
      <c r="Z531" s="133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24">
        <f t="shared" si="197"/>
        <v>44918</v>
      </c>
      <c r="B532" s="125">
        <f t="shared" ca="1" si="207"/>
        <v>1018.96437</v>
      </c>
      <c r="C532" s="7">
        <f t="shared" si="198"/>
        <v>1000</v>
      </c>
      <c r="D532" s="102">
        <f t="shared" si="199"/>
        <v>44915</v>
      </c>
      <c r="E532" s="100">
        <f ca="1">IF(D532&lt;$B$1,VLOOKUP(D532,[1]DI!$A$4:$B$15000,2,FALSE),0)</f>
        <v>0.13650000000000001</v>
      </c>
      <c r="F532" s="14">
        <f t="shared" ca="1" si="208"/>
        <v>1.00050788</v>
      </c>
      <c r="G532" s="14">
        <f ca="1">(TRUNC(PRODUCT($F$12:$F531),16))</f>
        <v>1.1706347012485001</v>
      </c>
      <c r="H532" s="14">
        <f t="shared" ca="1" si="209"/>
        <v>1.14884752962176</v>
      </c>
      <c r="I532" s="14">
        <f t="shared" ca="1" si="210"/>
        <v>1.01896437</v>
      </c>
      <c r="J532" s="13">
        <f t="shared" si="200"/>
        <v>0</v>
      </c>
      <c r="K532" s="29">
        <f t="shared" si="201"/>
        <v>44865</v>
      </c>
      <c r="L532" s="2">
        <f t="shared" si="202"/>
        <v>37</v>
      </c>
      <c r="M532" s="17">
        <f t="shared" si="203"/>
        <v>37</v>
      </c>
      <c r="N532" s="12">
        <f t="shared" si="192"/>
        <v>1</v>
      </c>
      <c r="O532" s="12">
        <f t="shared" ca="1" si="193"/>
        <v>1.01896437</v>
      </c>
      <c r="P532" s="17">
        <f t="shared" si="204"/>
        <v>0</v>
      </c>
      <c r="Q532" s="14">
        <f t="shared" ca="1" si="194"/>
        <v>18.964369999999999</v>
      </c>
      <c r="R532" s="20">
        <f t="shared" si="195"/>
        <v>0</v>
      </c>
      <c r="S532" s="14">
        <f t="shared" si="196"/>
        <v>0</v>
      </c>
      <c r="T532" s="4" t="str">
        <f t="shared" si="205"/>
        <v>J=</v>
      </c>
      <c r="U532" s="29">
        <f t="shared" si="206"/>
        <v>45107</v>
      </c>
      <c r="V532" s="3"/>
      <c r="W532" s="3"/>
      <c r="X532" s="150">
        <f>[2]Plan1!$A602</f>
        <v>54417</v>
      </c>
      <c r="Y532" s="142" t="str">
        <f>[2]Plan1!$C602</f>
        <v>Natal</v>
      </c>
      <c r="Z532" s="133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24">
        <f t="shared" si="197"/>
        <v>44921</v>
      </c>
      <c r="B533" s="125">
        <f t="shared" ca="1" si="207"/>
        <v>1019.48188</v>
      </c>
      <c r="C533" s="7">
        <f t="shared" si="198"/>
        <v>1000</v>
      </c>
      <c r="D533" s="102">
        <f t="shared" si="199"/>
        <v>44916</v>
      </c>
      <c r="E533" s="100">
        <f ca="1">IF(D533&lt;$B$1,VLOOKUP(D533,[1]DI!$A$4:$B$15000,2,FALSE),0)</f>
        <v>0.13650000000000001</v>
      </c>
      <c r="F533" s="14">
        <f t="shared" ca="1" si="208"/>
        <v>1.00050788</v>
      </c>
      <c r="G533" s="14">
        <f ca="1">(TRUNC(PRODUCT($F$12:$F532),16))</f>
        <v>1.17122924320057</v>
      </c>
      <c r="H533" s="14">
        <f t="shared" ca="1" si="209"/>
        <v>1.14884752962176</v>
      </c>
      <c r="I533" s="14">
        <f t="shared" ca="1" si="210"/>
        <v>1.0194818800000001</v>
      </c>
      <c r="J533" s="13">
        <f t="shared" si="200"/>
        <v>0</v>
      </c>
      <c r="K533" s="29">
        <f t="shared" si="201"/>
        <v>44865</v>
      </c>
      <c r="L533" s="2">
        <f t="shared" si="202"/>
        <v>38</v>
      </c>
      <c r="M533" s="17">
        <f t="shared" si="203"/>
        <v>38</v>
      </c>
      <c r="N533" s="12">
        <f t="shared" si="192"/>
        <v>1</v>
      </c>
      <c r="O533" s="12">
        <f t="shared" ca="1" si="193"/>
        <v>1.0194818800000001</v>
      </c>
      <c r="P533" s="17">
        <f t="shared" si="204"/>
        <v>0</v>
      </c>
      <c r="Q533" s="14">
        <f t="shared" ca="1" si="194"/>
        <v>19.48188</v>
      </c>
      <c r="R533" s="20">
        <f t="shared" si="195"/>
        <v>0</v>
      </c>
      <c r="S533" s="14">
        <f t="shared" si="196"/>
        <v>0</v>
      </c>
      <c r="T533" s="4" t="str">
        <f t="shared" si="205"/>
        <v>J=</v>
      </c>
      <c r="U533" s="29">
        <f t="shared" si="206"/>
        <v>45107</v>
      </c>
      <c r="V533" s="3"/>
      <c r="W533" s="3"/>
      <c r="X533" s="150">
        <f>[2]Plan1!$A603</f>
        <v>54424</v>
      </c>
      <c r="Y533" s="142" t="str">
        <f>[2]Plan1!$C603</f>
        <v>Confraternização Universal</v>
      </c>
      <c r="Z533" s="133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24">
        <f t="shared" si="197"/>
        <v>44922</v>
      </c>
      <c r="B534" s="125">
        <f t="shared" ca="1" si="207"/>
        <v>1019.9996599999999</v>
      </c>
      <c r="C534" s="7">
        <f t="shared" si="198"/>
        <v>1000</v>
      </c>
      <c r="D534" s="102">
        <f t="shared" si="199"/>
        <v>44917</v>
      </c>
      <c r="E534" s="100">
        <f ca="1">IF(D534&lt;$B$1,VLOOKUP(D534,[1]DI!$A$4:$B$15000,2,FALSE),0)</f>
        <v>0.13650000000000001</v>
      </c>
      <c r="F534" s="14">
        <f t="shared" ca="1" si="208"/>
        <v>1.00050788</v>
      </c>
      <c r="G534" s="14">
        <f ca="1">(TRUNC(PRODUCT($F$12:$F533),16))</f>
        <v>1.1718240871086101</v>
      </c>
      <c r="H534" s="14">
        <f t="shared" ca="1" si="209"/>
        <v>1.14884752962176</v>
      </c>
      <c r="I534" s="14">
        <f t="shared" ca="1" si="210"/>
        <v>1.0199996600000001</v>
      </c>
      <c r="J534" s="13">
        <f t="shared" si="200"/>
        <v>0</v>
      </c>
      <c r="K534" s="29">
        <f t="shared" si="201"/>
        <v>44865</v>
      </c>
      <c r="L534" s="2">
        <f t="shared" si="202"/>
        <v>39</v>
      </c>
      <c r="M534" s="17">
        <f t="shared" si="203"/>
        <v>39</v>
      </c>
      <c r="N534" s="12">
        <f t="shared" si="192"/>
        <v>1</v>
      </c>
      <c r="O534" s="12">
        <f t="shared" ca="1" si="193"/>
        <v>1.0199996600000001</v>
      </c>
      <c r="P534" s="17">
        <f t="shared" si="204"/>
        <v>0</v>
      </c>
      <c r="Q534" s="14">
        <f t="shared" ca="1" si="194"/>
        <v>19.999659999999999</v>
      </c>
      <c r="R534" s="20">
        <f t="shared" si="195"/>
        <v>0</v>
      </c>
      <c r="S534" s="14">
        <f t="shared" si="196"/>
        <v>0</v>
      </c>
      <c r="T534" s="4" t="str">
        <f t="shared" si="205"/>
        <v>J=</v>
      </c>
      <c r="U534" s="29">
        <f t="shared" si="206"/>
        <v>45107</v>
      </c>
      <c r="V534" s="3"/>
      <c r="W534" s="3"/>
      <c r="X534" s="150">
        <f>[2]Plan1!$A604</f>
        <v>54483</v>
      </c>
      <c r="Y534" s="142" t="str">
        <f>[2]Plan1!$C604</f>
        <v>Carnaval</v>
      </c>
      <c r="Z534" s="133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24">
        <f t="shared" si="197"/>
        <v>44923</v>
      </c>
      <c r="B535" s="125">
        <f t="shared" ca="1" si="207"/>
        <v>1020.5177</v>
      </c>
      <c r="C535" s="7">
        <f t="shared" si="198"/>
        <v>1000</v>
      </c>
      <c r="D535" s="102">
        <f t="shared" si="199"/>
        <v>44918</v>
      </c>
      <c r="E535" s="100">
        <f ca="1">IF(D535&lt;$B$1,VLOOKUP(D535,[1]DI!$A$4:$B$15000,2,FALSE),0)</f>
        <v>0.13650000000000001</v>
      </c>
      <c r="F535" s="14">
        <f t="shared" ca="1" si="208"/>
        <v>1.00050788</v>
      </c>
      <c r="G535" s="14">
        <f ca="1">(TRUNC(PRODUCT($F$12:$F534),16))</f>
        <v>1.17241923312597</v>
      </c>
      <c r="H535" s="14">
        <f t="shared" ca="1" si="209"/>
        <v>1.14884752962176</v>
      </c>
      <c r="I535" s="14">
        <f t="shared" ca="1" si="210"/>
        <v>1.0205177000000001</v>
      </c>
      <c r="J535" s="13">
        <f t="shared" si="200"/>
        <v>0</v>
      </c>
      <c r="K535" s="29">
        <f t="shared" si="201"/>
        <v>44865</v>
      </c>
      <c r="L535" s="2">
        <f t="shared" si="202"/>
        <v>40</v>
      </c>
      <c r="M535" s="17">
        <f t="shared" si="203"/>
        <v>40</v>
      </c>
      <c r="N535" s="12">
        <f t="shared" si="192"/>
        <v>1</v>
      </c>
      <c r="O535" s="12">
        <f t="shared" ca="1" si="193"/>
        <v>1.0205177000000001</v>
      </c>
      <c r="P535" s="17">
        <f t="shared" si="204"/>
        <v>0</v>
      </c>
      <c r="Q535" s="14">
        <f t="shared" ca="1" si="194"/>
        <v>20.517700000000001</v>
      </c>
      <c r="R535" s="20">
        <f t="shared" si="195"/>
        <v>0</v>
      </c>
      <c r="S535" s="14">
        <f t="shared" si="196"/>
        <v>0</v>
      </c>
      <c r="T535" s="4" t="str">
        <f t="shared" si="205"/>
        <v>J=</v>
      </c>
      <c r="U535" s="29">
        <f t="shared" si="206"/>
        <v>45107</v>
      </c>
      <c r="V535" s="3"/>
      <c r="W535" s="3"/>
      <c r="X535" s="150">
        <f>[2]Plan1!$A605</f>
        <v>54484</v>
      </c>
      <c r="Y535" s="142" t="str">
        <f>[2]Plan1!$C605</f>
        <v>Carnaval</v>
      </c>
      <c r="Z535" s="133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24">
        <f t="shared" si="197"/>
        <v>44924</v>
      </c>
      <c r="B536" s="125">
        <f t="shared" ca="1" si="207"/>
        <v>1021.0360000000001</v>
      </c>
      <c r="C536" s="7">
        <f t="shared" si="198"/>
        <v>1000</v>
      </c>
      <c r="D536" s="102">
        <f t="shared" si="199"/>
        <v>44921</v>
      </c>
      <c r="E536" s="100">
        <f ca="1">IF(D536&lt;$B$1,VLOOKUP(D536,[1]DI!$A$4:$B$15000,2,FALSE),0)</f>
        <v>0.13650000000000001</v>
      </c>
      <c r="F536" s="14">
        <f t="shared" ca="1" si="208"/>
        <v>1.00050788</v>
      </c>
      <c r="G536" s="14">
        <f ca="1">(TRUNC(PRODUCT($F$12:$F535),16))</f>
        <v>1.17301468140609</v>
      </c>
      <c r="H536" s="14">
        <f t="shared" ca="1" si="209"/>
        <v>1.14884752962176</v>
      </c>
      <c r="I536" s="14">
        <f t="shared" ca="1" si="210"/>
        <v>1.0210360000000001</v>
      </c>
      <c r="J536" s="13">
        <f t="shared" si="200"/>
        <v>0</v>
      </c>
      <c r="K536" s="29">
        <f t="shared" si="201"/>
        <v>44865</v>
      </c>
      <c r="L536" s="2">
        <f t="shared" si="202"/>
        <v>41</v>
      </c>
      <c r="M536" s="17">
        <f t="shared" si="203"/>
        <v>41</v>
      </c>
      <c r="N536" s="12">
        <f t="shared" si="192"/>
        <v>1</v>
      </c>
      <c r="O536" s="12">
        <f t="shared" ca="1" si="193"/>
        <v>1.0210360000000001</v>
      </c>
      <c r="P536" s="17">
        <f t="shared" si="204"/>
        <v>0</v>
      </c>
      <c r="Q536" s="14">
        <f t="shared" ca="1" si="194"/>
        <v>21.036000000000001</v>
      </c>
      <c r="R536" s="20">
        <f t="shared" si="195"/>
        <v>0</v>
      </c>
      <c r="S536" s="14">
        <f t="shared" si="196"/>
        <v>0</v>
      </c>
      <c r="T536" s="4" t="str">
        <f t="shared" si="205"/>
        <v>J=</v>
      </c>
      <c r="U536" s="29">
        <f t="shared" si="206"/>
        <v>45107</v>
      </c>
      <c r="V536" s="3"/>
      <c r="W536" s="3"/>
      <c r="X536" s="150">
        <f>[2]Plan1!$A606</f>
        <v>54529</v>
      </c>
      <c r="Y536" s="142" t="str">
        <f>[2]Plan1!$C606</f>
        <v>Paixão de Cristo</v>
      </c>
      <c r="Z536" s="133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24">
        <f t="shared" si="197"/>
        <v>44925</v>
      </c>
      <c r="B537" s="125">
        <f t="shared" ca="1" si="207"/>
        <v>1021.55456</v>
      </c>
      <c r="C537" s="7">
        <f t="shared" si="198"/>
        <v>1000</v>
      </c>
      <c r="D537" s="102">
        <f t="shared" si="199"/>
        <v>44922</v>
      </c>
      <c r="E537" s="100">
        <f ca="1">IF(D537&lt;$B$1,VLOOKUP(D537,[1]DI!$A$4:$B$15000,2,FALSE),0)</f>
        <v>0.13650000000000001</v>
      </c>
      <c r="F537" s="14">
        <f t="shared" ca="1" si="208"/>
        <v>1.00050788</v>
      </c>
      <c r="G537" s="14">
        <f ca="1">(TRUNC(PRODUCT($F$12:$F536),16))</f>
        <v>1.1736104321024801</v>
      </c>
      <c r="H537" s="14">
        <f t="shared" ca="1" si="209"/>
        <v>1.14884752962176</v>
      </c>
      <c r="I537" s="14">
        <f t="shared" ca="1" si="210"/>
        <v>1.02155456</v>
      </c>
      <c r="J537" s="13">
        <f t="shared" si="200"/>
        <v>0</v>
      </c>
      <c r="K537" s="29">
        <f t="shared" si="201"/>
        <v>44865</v>
      </c>
      <c r="L537" s="2">
        <f t="shared" si="202"/>
        <v>42</v>
      </c>
      <c r="M537" s="17">
        <f t="shared" si="203"/>
        <v>42</v>
      </c>
      <c r="N537" s="12">
        <f t="shared" si="192"/>
        <v>1</v>
      </c>
      <c r="O537" s="12">
        <f t="shared" ca="1" si="193"/>
        <v>1.02155456</v>
      </c>
      <c r="P537" s="17">
        <f t="shared" si="204"/>
        <v>0</v>
      </c>
      <c r="Q537" s="14">
        <f t="shared" ca="1" si="194"/>
        <v>21.554559999999999</v>
      </c>
      <c r="R537" s="20">
        <f t="shared" si="195"/>
        <v>0</v>
      </c>
      <c r="S537" s="14">
        <f t="shared" si="196"/>
        <v>0</v>
      </c>
      <c r="T537" s="4" t="str">
        <f t="shared" si="205"/>
        <v>J=</v>
      </c>
      <c r="U537" s="29">
        <f t="shared" si="206"/>
        <v>45107</v>
      </c>
      <c r="V537" s="3"/>
      <c r="W537" s="3"/>
      <c r="X537" s="150">
        <f>[2]Plan1!$A607</f>
        <v>54534</v>
      </c>
      <c r="Y537" s="142" t="str">
        <f>[2]Plan1!$C607</f>
        <v>Tiradentes</v>
      </c>
      <c r="Z537" s="133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24">
        <f t="shared" si="197"/>
        <v>44928</v>
      </c>
      <c r="B538" s="125">
        <f t="shared" ca="1" si="207"/>
        <v>1022.07339</v>
      </c>
      <c r="C538" s="7">
        <f t="shared" si="198"/>
        <v>1000</v>
      </c>
      <c r="D538" s="102">
        <f t="shared" si="199"/>
        <v>44923</v>
      </c>
      <c r="E538" s="100">
        <f ca="1">IF(D538&lt;$B$1,VLOOKUP(D538,[1]DI!$A$4:$B$15000,2,FALSE),0)</f>
        <v>0.13650000000000001</v>
      </c>
      <c r="F538" s="14">
        <f t="shared" ca="1" si="208"/>
        <v>1.00050788</v>
      </c>
      <c r="G538" s="14">
        <f ca="1">(TRUNC(PRODUCT($F$12:$F537),16))</f>
        <v>1.1742064853687399</v>
      </c>
      <c r="H538" s="14">
        <f t="shared" ca="1" si="209"/>
        <v>1.14884752962176</v>
      </c>
      <c r="I538" s="14">
        <f t="shared" ca="1" si="210"/>
        <v>1.0220733900000001</v>
      </c>
      <c r="J538" s="13">
        <f t="shared" si="200"/>
        <v>0</v>
      </c>
      <c r="K538" s="29">
        <f t="shared" si="201"/>
        <v>44865</v>
      </c>
      <c r="L538" s="2">
        <f t="shared" si="202"/>
        <v>43</v>
      </c>
      <c r="M538" s="17">
        <f t="shared" si="203"/>
        <v>43</v>
      </c>
      <c r="N538" s="12">
        <f t="shared" si="192"/>
        <v>1</v>
      </c>
      <c r="O538" s="12">
        <f t="shared" ca="1" si="193"/>
        <v>1.0220733900000001</v>
      </c>
      <c r="P538" s="17">
        <f t="shared" si="204"/>
        <v>0</v>
      </c>
      <c r="Q538" s="14">
        <f t="shared" ca="1" si="194"/>
        <v>22.07339</v>
      </c>
      <c r="R538" s="20">
        <f t="shared" si="195"/>
        <v>0</v>
      </c>
      <c r="S538" s="14">
        <f t="shared" si="196"/>
        <v>0</v>
      </c>
      <c r="T538" s="4" t="str">
        <f t="shared" si="205"/>
        <v>J=</v>
      </c>
      <c r="U538" s="29">
        <f t="shared" si="206"/>
        <v>45107</v>
      </c>
      <c r="V538" s="3"/>
      <c r="W538" s="3"/>
      <c r="X538" s="150">
        <f>[2]Plan1!$A608</f>
        <v>54544</v>
      </c>
      <c r="Y538" s="142" t="str">
        <f>[2]Plan1!$C608</f>
        <v>Dia do Trabalho</v>
      </c>
      <c r="Z538" s="133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24">
        <f t="shared" si="197"/>
        <v>44929</v>
      </c>
      <c r="B539" s="125">
        <f t="shared" ca="1" si="207"/>
        <v>1022.59247999</v>
      </c>
      <c r="C539" s="7">
        <f t="shared" si="198"/>
        <v>1000</v>
      </c>
      <c r="D539" s="102">
        <f t="shared" si="199"/>
        <v>44924</v>
      </c>
      <c r="E539" s="100">
        <f ca="1">IF(D539&lt;$B$1,VLOOKUP(D539,[1]DI!$A$4:$B$15000,2,FALSE),0)</f>
        <v>0.13650000000000001</v>
      </c>
      <c r="F539" s="14">
        <f t="shared" ca="1" si="208"/>
        <v>1.00050788</v>
      </c>
      <c r="G539" s="14">
        <f ca="1">(TRUNC(PRODUCT($F$12:$F538),16))</f>
        <v>1.1748028413585301</v>
      </c>
      <c r="H539" s="14">
        <f t="shared" ca="1" si="209"/>
        <v>1.14884752962176</v>
      </c>
      <c r="I539" s="14">
        <f t="shared" ca="1" si="210"/>
        <v>1.0225924799999999</v>
      </c>
      <c r="J539" s="13">
        <f t="shared" si="200"/>
        <v>0</v>
      </c>
      <c r="K539" s="29">
        <f t="shared" si="201"/>
        <v>44865</v>
      </c>
      <c r="L539" s="2">
        <f t="shared" si="202"/>
        <v>44</v>
      </c>
      <c r="M539" s="17">
        <f t="shared" si="203"/>
        <v>44</v>
      </c>
      <c r="N539" s="12">
        <f t="shared" si="192"/>
        <v>1</v>
      </c>
      <c r="O539" s="12">
        <f t="shared" ca="1" si="193"/>
        <v>1.0225924799999999</v>
      </c>
      <c r="P539" s="17">
        <f t="shared" si="204"/>
        <v>0</v>
      </c>
      <c r="Q539" s="14">
        <f t="shared" ca="1" si="194"/>
        <v>22.592479990000001</v>
      </c>
      <c r="R539" s="20">
        <f t="shared" si="195"/>
        <v>0</v>
      </c>
      <c r="S539" s="14">
        <f t="shared" si="196"/>
        <v>0</v>
      </c>
      <c r="T539" s="4" t="str">
        <f t="shared" si="205"/>
        <v>J=</v>
      </c>
      <c r="U539" s="29">
        <f t="shared" si="206"/>
        <v>45107</v>
      </c>
      <c r="V539" s="3"/>
      <c r="W539" s="3"/>
      <c r="X539" s="150">
        <f>[2]Plan1!$A609</f>
        <v>54591</v>
      </c>
      <c r="Y539" s="142" t="str">
        <f>[2]Plan1!$C609</f>
        <v>Corpus Christi</v>
      </c>
      <c r="Z539" s="133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24">
        <f t="shared" si="197"/>
        <v>44930</v>
      </c>
      <c r="B540" s="125">
        <f t="shared" ca="1" si="207"/>
        <v>1023.11182999</v>
      </c>
      <c r="C540" s="7">
        <f t="shared" si="198"/>
        <v>1000</v>
      </c>
      <c r="D540" s="102">
        <f t="shared" si="199"/>
        <v>44925</v>
      </c>
      <c r="E540" s="100">
        <f ca="1">IF(D540&lt;$B$1,VLOOKUP(D540,[1]DI!$A$4:$B$15000,2,FALSE),0)</f>
        <v>0.13650000000000001</v>
      </c>
      <c r="F540" s="14">
        <f t="shared" ca="1" si="208"/>
        <v>1.00050788</v>
      </c>
      <c r="G540" s="14">
        <f ca="1">(TRUNC(PRODUCT($F$12:$F539),16))</f>
        <v>1.1753995002255899</v>
      </c>
      <c r="H540" s="14">
        <f t="shared" ca="1" si="209"/>
        <v>1.14884752962176</v>
      </c>
      <c r="I540" s="14">
        <f t="shared" ca="1" si="210"/>
        <v>1.0231118299999999</v>
      </c>
      <c r="J540" s="13">
        <f t="shared" si="200"/>
        <v>0</v>
      </c>
      <c r="K540" s="29">
        <f t="shared" si="201"/>
        <v>44865</v>
      </c>
      <c r="L540" s="2">
        <f t="shared" si="202"/>
        <v>45</v>
      </c>
      <c r="M540" s="17">
        <f t="shared" si="203"/>
        <v>45</v>
      </c>
      <c r="N540" s="12">
        <f t="shared" si="192"/>
        <v>1</v>
      </c>
      <c r="O540" s="12">
        <f t="shared" ca="1" si="193"/>
        <v>1.0231118299999999</v>
      </c>
      <c r="P540" s="17">
        <f t="shared" si="204"/>
        <v>0</v>
      </c>
      <c r="Q540" s="14">
        <f t="shared" ca="1" si="194"/>
        <v>23.11182999</v>
      </c>
      <c r="R540" s="20">
        <f t="shared" si="195"/>
        <v>0</v>
      </c>
      <c r="S540" s="14">
        <f t="shared" si="196"/>
        <v>0</v>
      </c>
      <c r="T540" s="4" t="str">
        <f t="shared" si="205"/>
        <v>J=</v>
      </c>
      <c r="U540" s="29">
        <f t="shared" si="206"/>
        <v>45107</v>
      </c>
      <c r="V540" s="3"/>
      <c r="W540" s="3"/>
      <c r="X540" s="150">
        <f>[2]Plan1!$A610</f>
        <v>54673</v>
      </c>
      <c r="Y540" s="142" t="str">
        <f>[2]Plan1!$C610</f>
        <v>Independência do Brasil</v>
      </c>
      <c r="Z540" s="133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24">
        <f t="shared" si="197"/>
        <v>44931</v>
      </c>
      <c r="B541" s="125">
        <f t="shared" ca="1" si="207"/>
        <v>1023.63145</v>
      </c>
      <c r="C541" s="7">
        <f t="shared" si="198"/>
        <v>1000</v>
      </c>
      <c r="D541" s="102">
        <f t="shared" si="199"/>
        <v>44928</v>
      </c>
      <c r="E541" s="100">
        <f ca="1">IF(D541&lt;$B$1,VLOOKUP(D541,[1]DI!$A$4:$B$15000,2,FALSE),0)</f>
        <v>0.13650000000000001</v>
      </c>
      <c r="F541" s="14">
        <f t="shared" ca="1" si="208"/>
        <v>1.00050788</v>
      </c>
      <c r="G541" s="14">
        <f ca="1">(TRUNC(PRODUCT($F$12:$F540),16))</f>
        <v>1.17599646212377</v>
      </c>
      <c r="H541" s="14">
        <f t="shared" ca="1" si="209"/>
        <v>1.14884752962176</v>
      </c>
      <c r="I541" s="14">
        <f t="shared" ca="1" si="210"/>
        <v>1.0236314500000001</v>
      </c>
      <c r="J541" s="13">
        <f t="shared" si="200"/>
        <v>0</v>
      </c>
      <c r="K541" s="29">
        <f t="shared" si="201"/>
        <v>44865</v>
      </c>
      <c r="L541" s="2">
        <f t="shared" si="202"/>
        <v>46</v>
      </c>
      <c r="M541" s="17">
        <f t="shared" si="203"/>
        <v>46</v>
      </c>
      <c r="N541" s="12">
        <f t="shared" si="192"/>
        <v>1</v>
      </c>
      <c r="O541" s="12">
        <f t="shared" ca="1" si="193"/>
        <v>1.0236314500000001</v>
      </c>
      <c r="P541" s="17">
        <f t="shared" si="204"/>
        <v>0</v>
      </c>
      <c r="Q541" s="14">
        <f t="shared" ca="1" si="194"/>
        <v>23.631450000000001</v>
      </c>
      <c r="R541" s="20">
        <f t="shared" si="195"/>
        <v>0</v>
      </c>
      <c r="S541" s="14">
        <f t="shared" si="196"/>
        <v>0</v>
      </c>
      <c r="T541" s="4" t="str">
        <f t="shared" si="205"/>
        <v>J=</v>
      </c>
      <c r="U541" s="29">
        <f t="shared" si="206"/>
        <v>45107</v>
      </c>
      <c r="V541" s="3"/>
      <c r="W541" s="3"/>
      <c r="X541" s="150">
        <f>[2]Plan1!$A611</f>
        <v>54708</v>
      </c>
      <c r="Y541" s="142" t="str">
        <f>[2]Plan1!$C611</f>
        <v>Nossa Sr.a Aparecida - Padroeira do Brasil</v>
      </c>
      <c r="Z541" s="133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24">
        <f t="shared" si="197"/>
        <v>44932</v>
      </c>
      <c r="B542" s="125">
        <f t="shared" ca="1" si="207"/>
        <v>1024.1513299999999</v>
      </c>
      <c r="C542" s="7">
        <f t="shared" si="198"/>
        <v>1000</v>
      </c>
      <c r="D542" s="102">
        <f t="shared" si="199"/>
        <v>44929</v>
      </c>
      <c r="E542" s="100">
        <f ca="1">IF(D542&lt;$B$1,VLOOKUP(D542,[1]DI!$A$4:$B$15000,2,FALSE),0)</f>
        <v>0.13650000000000001</v>
      </c>
      <c r="F542" s="14">
        <f t="shared" ca="1" si="208"/>
        <v>1.00050788</v>
      </c>
      <c r="G542" s="14">
        <f ca="1">(TRUNC(PRODUCT($F$12:$F541),16))</f>
        <v>1.17659372720695</v>
      </c>
      <c r="H542" s="14">
        <f t="shared" ca="1" si="209"/>
        <v>1.14884752962176</v>
      </c>
      <c r="I542" s="14">
        <f t="shared" ca="1" si="210"/>
        <v>1.02415133</v>
      </c>
      <c r="J542" s="13">
        <f t="shared" si="200"/>
        <v>0</v>
      </c>
      <c r="K542" s="29">
        <f t="shared" si="201"/>
        <v>44865</v>
      </c>
      <c r="L542" s="2">
        <f t="shared" si="202"/>
        <v>47</v>
      </c>
      <c r="M542" s="17">
        <f t="shared" si="203"/>
        <v>47</v>
      </c>
      <c r="N542" s="12">
        <f t="shared" si="192"/>
        <v>1</v>
      </c>
      <c r="O542" s="12">
        <f t="shared" ca="1" si="193"/>
        <v>1.02415133</v>
      </c>
      <c r="P542" s="17">
        <f t="shared" si="204"/>
        <v>0</v>
      </c>
      <c r="Q542" s="14">
        <f t="shared" ca="1" si="194"/>
        <v>24.151330000000002</v>
      </c>
      <c r="R542" s="20">
        <f t="shared" si="195"/>
        <v>0</v>
      </c>
      <c r="S542" s="14">
        <f t="shared" si="196"/>
        <v>0</v>
      </c>
      <c r="T542" s="4" t="str">
        <f t="shared" si="205"/>
        <v>J=</v>
      </c>
      <c r="U542" s="29">
        <f t="shared" si="206"/>
        <v>45107</v>
      </c>
      <c r="V542" s="3"/>
      <c r="W542" s="3"/>
      <c r="X542" s="150">
        <f>[2]Plan1!$A612</f>
        <v>54729</v>
      </c>
      <c r="Y542" s="142" t="str">
        <f>[2]Plan1!$C612</f>
        <v>Finados</v>
      </c>
      <c r="Z542" s="133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24">
        <f t="shared" si="197"/>
        <v>44935</v>
      </c>
      <c r="B543" s="125">
        <f t="shared" ca="1" si="207"/>
        <v>1024.67148</v>
      </c>
      <c r="C543" s="7">
        <f t="shared" si="198"/>
        <v>1000</v>
      </c>
      <c r="D543" s="102">
        <f t="shared" si="199"/>
        <v>44930</v>
      </c>
      <c r="E543" s="100">
        <f ca="1">IF(D543&lt;$B$1,VLOOKUP(D543,[1]DI!$A$4:$B$15000,2,FALSE),0)</f>
        <v>0.13650000000000001</v>
      </c>
      <c r="F543" s="14">
        <f t="shared" ca="1" si="208"/>
        <v>1.00050788</v>
      </c>
      <c r="G543" s="14">
        <f ca="1">(TRUNC(PRODUCT($F$12:$F542),16))</f>
        <v>1.1771912956291299</v>
      </c>
      <c r="H543" s="14">
        <f t="shared" ca="1" si="209"/>
        <v>1.14884752962176</v>
      </c>
      <c r="I543" s="14">
        <f t="shared" ca="1" si="210"/>
        <v>1.0246714800000001</v>
      </c>
      <c r="J543" s="13">
        <f t="shared" si="200"/>
        <v>0</v>
      </c>
      <c r="K543" s="29">
        <f t="shared" si="201"/>
        <v>44865</v>
      </c>
      <c r="L543" s="2">
        <f t="shared" si="202"/>
        <v>48</v>
      </c>
      <c r="M543" s="17">
        <f t="shared" si="203"/>
        <v>48</v>
      </c>
      <c r="N543" s="12">
        <f t="shared" si="192"/>
        <v>1</v>
      </c>
      <c r="O543" s="12">
        <f t="shared" ca="1" si="193"/>
        <v>1.0246714800000001</v>
      </c>
      <c r="P543" s="17">
        <f t="shared" si="204"/>
        <v>0</v>
      </c>
      <c r="Q543" s="14">
        <f t="shared" ca="1" si="194"/>
        <v>24.671479999999999</v>
      </c>
      <c r="R543" s="20">
        <f t="shared" si="195"/>
        <v>0</v>
      </c>
      <c r="S543" s="14">
        <f t="shared" si="196"/>
        <v>0</v>
      </c>
      <c r="T543" s="4" t="str">
        <f t="shared" si="205"/>
        <v>J=</v>
      </c>
      <c r="U543" s="29">
        <f t="shared" si="206"/>
        <v>45107</v>
      </c>
      <c r="V543" s="3"/>
      <c r="W543" s="3"/>
      <c r="X543" s="150">
        <f>[2]Plan1!$A613</f>
        <v>54742</v>
      </c>
      <c r="Y543" s="142" t="str">
        <f>[2]Plan1!$C613</f>
        <v>Proclamação da República</v>
      </c>
      <c r="Z543" s="133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24">
        <f t="shared" si="197"/>
        <v>44936</v>
      </c>
      <c r="B544" s="125">
        <f t="shared" ca="1" si="207"/>
        <v>1025.1918900000001</v>
      </c>
      <c r="C544" s="7">
        <f t="shared" si="198"/>
        <v>1000</v>
      </c>
      <c r="D544" s="102">
        <f t="shared" si="199"/>
        <v>44931</v>
      </c>
      <c r="E544" s="100">
        <f ca="1">IF(D544&lt;$B$1,VLOOKUP(D544,[1]DI!$A$4:$B$15000,2,FALSE),0)</f>
        <v>0.13650000000000001</v>
      </c>
      <c r="F544" s="14">
        <f t="shared" ca="1" si="208"/>
        <v>1.00050788</v>
      </c>
      <c r="G544" s="14">
        <f ca="1">(TRUNC(PRODUCT($F$12:$F543),16))</f>
        <v>1.1777891675443499</v>
      </c>
      <c r="H544" s="14">
        <f t="shared" ca="1" si="209"/>
        <v>1.14884752962176</v>
      </c>
      <c r="I544" s="14">
        <f t="shared" ca="1" si="210"/>
        <v>1.0251918900000001</v>
      </c>
      <c r="J544" s="13">
        <f t="shared" si="200"/>
        <v>0</v>
      </c>
      <c r="K544" s="29">
        <f t="shared" si="201"/>
        <v>44865</v>
      </c>
      <c r="L544" s="2">
        <f t="shared" si="202"/>
        <v>49</v>
      </c>
      <c r="M544" s="17">
        <f t="shared" si="203"/>
        <v>49</v>
      </c>
      <c r="N544" s="12">
        <f t="shared" si="192"/>
        <v>1</v>
      </c>
      <c r="O544" s="12">
        <f t="shared" ca="1" si="193"/>
        <v>1.0251918900000001</v>
      </c>
      <c r="P544" s="17">
        <f t="shared" si="204"/>
        <v>0</v>
      </c>
      <c r="Q544" s="14">
        <f t="shared" ca="1" si="194"/>
        <v>25.191890000000001</v>
      </c>
      <c r="R544" s="20">
        <f t="shared" si="195"/>
        <v>0</v>
      </c>
      <c r="S544" s="14">
        <f t="shared" si="196"/>
        <v>0</v>
      </c>
      <c r="T544" s="4" t="str">
        <f t="shared" si="205"/>
        <v>J=</v>
      </c>
      <c r="U544" s="29">
        <f t="shared" si="206"/>
        <v>45107</v>
      </c>
      <c r="V544" s="3"/>
      <c r="W544" s="3"/>
      <c r="X544" s="150">
        <f>[2]Plan1!$A614</f>
        <v>54747</v>
      </c>
      <c r="Y544" s="142" t="str">
        <f>[2]Plan1!$C614</f>
        <v>Dia Nacional de Zumbi e da Consciência Negra</v>
      </c>
      <c r="Z544" s="133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24">
        <f t="shared" si="197"/>
        <v>44937</v>
      </c>
      <c r="B545" s="125">
        <f t="shared" ca="1" si="207"/>
        <v>1025.7125599999999</v>
      </c>
      <c r="C545" s="7">
        <f t="shared" si="198"/>
        <v>1000</v>
      </c>
      <c r="D545" s="102">
        <f t="shared" si="199"/>
        <v>44932</v>
      </c>
      <c r="E545" s="100">
        <f ca="1">IF(D545&lt;$B$1,VLOOKUP(D545,[1]DI!$A$4:$B$15000,2,FALSE),0)</f>
        <v>0.13650000000000001</v>
      </c>
      <c r="F545" s="14">
        <f t="shared" ca="1" si="208"/>
        <v>1.00050788</v>
      </c>
      <c r="G545" s="14">
        <f ca="1">(TRUNC(PRODUCT($F$12:$F544),16))</f>
        <v>1.17838734310676</v>
      </c>
      <c r="H545" s="14">
        <f t="shared" ca="1" si="209"/>
        <v>1.14884752962176</v>
      </c>
      <c r="I545" s="14">
        <f t="shared" ca="1" si="210"/>
        <v>1.0257125600000001</v>
      </c>
      <c r="J545" s="13">
        <f t="shared" si="200"/>
        <v>0</v>
      </c>
      <c r="K545" s="29">
        <f t="shared" si="201"/>
        <v>44865</v>
      </c>
      <c r="L545" s="2">
        <f t="shared" si="202"/>
        <v>50</v>
      </c>
      <c r="M545" s="17">
        <f t="shared" si="203"/>
        <v>50</v>
      </c>
      <c r="N545" s="12">
        <f t="shared" si="192"/>
        <v>1</v>
      </c>
      <c r="O545" s="12">
        <f t="shared" ca="1" si="193"/>
        <v>1.0257125600000001</v>
      </c>
      <c r="P545" s="17">
        <f t="shared" si="204"/>
        <v>0</v>
      </c>
      <c r="Q545" s="14">
        <f t="shared" ca="1" si="194"/>
        <v>25.71256</v>
      </c>
      <c r="R545" s="20">
        <f t="shared" si="195"/>
        <v>0</v>
      </c>
      <c r="S545" s="14">
        <f t="shared" si="196"/>
        <v>0</v>
      </c>
      <c r="T545" s="4" t="str">
        <f t="shared" si="205"/>
        <v>J=</v>
      </c>
      <c r="U545" s="29">
        <f t="shared" si="206"/>
        <v>45107</v>
      </c>
      <c r="V545" s="3"/>
      <c r="W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24">
        <f t="shared" si="197"/>
        <v>44938</v>
      </c>
      <c r="B546" s="125">
        <f t="shared" ca="1" si="207"/>
        <v>1026.2335</v>
      </c>
      <c r="C546" s="7">
        <f t="shared" si="198"/>
        <v>1000</v>
      </c>
      <c r="D546" s="102">
        <f t="shared" si="199"/>
        <v>44935</v>
      </c>
      <c r="E546" s="100">
        <f ca="1">IF(D546&lt;$B$1,VLOOKUP(D546,[1]DI!$A$4:$B$15000,2,FALSE),0)</f>
        <v>0.13650000000000001</v>
      </c>
      <c r="F546" s="14">
        <f t="shared" ca="1" si="208"/>
        <v>1.00050788</v>
      </c>
      <c r="G546" s="14">
        <f ca="1">(TRUNC(PRODUCT($F$12:$F545),16))</f>
        <v>1.17898582247058</v>
      </c>
      <c r="H546" s="14">
        <f t="shared" ca="1" si="209"/>
        <v>1.14884752962176</v>
      </c>
      <c r="I546" s="14">
        <f t="shared" ca="1" si="210"/>
        <v>1.0262335</v>
      </c>
      <c r="J546" s="13">
        <f t="shared" si="200"/>
        <v>0</v>
      </c>
      <c r="K546" s="29">
        <f t="shared" si="201"/>
        <v>44865</v>
      </c>
      <c r="L546" s="2">
        <f t="shared" si="202"/>
        <v>51</v>
      </c>
      <c r="M546" s="17">
        <f t="shared" si="203"/>
        <v>51</v>
      </c>
      <c r="N546" s="12">
        <f t="shared" si="192"/>
        <v>1</v>
      </c>
      <c r="O546" s="12">
        <f t="shared" ca="1" si="193"/>
        <v>1.0262335</v>
      </c>
      <c r="P546" s="17">
        <f t="shared" si="204"/>
        <v>0</v>
      </c>
      <c r="Q546" s="14">
        <f t="shared" ca="1" si="194"/>
        <v>26.233499999999999</v>
      </c>
      <c r="R546" s="20">
        <f t="shared" si="195"/>
        <v>0</v>
      </c>
      <c r="S546" s="14">
        <f t="shared" si="196"/>
        <v>0</v>
      </c>
      <c r="T546" s="4" t="str">
        <f t="shared" si="205"/>
        <v>J=</v>
      </c>
      <c r="U546" s="29">
        <f t="shared" si="206"/>
        <v>45107</v>
      </c>
      <c r="V546" s="3"/>
      <c r="W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24">
        <f t="shared" si="197"/>
        <v>44939</v>
      </c>
      <c r="B547" s="125">
        <f t="shared" ca="1" si="207"/>
        <v>1026.7546999900001</v>
      </c>
      <c r="C547" s="7">
        <f t="shared" si="198"/>
        <v>1000</v>
      </c>
      <c r="D547" s="102">
        <f t="shared" si="199"/>
        <v>44936</v>
      </c>
      <c r="E547" s="100">
        <f ca="1">IF(D547&lt;$B$1,VLOOKUP(D547,[1]DI!$A$4:$B$15000,2,FALSE),0)</f>
        <v>0.13650000000000001</v>
      </c>
      <c r="F547" s="14">
        <f t="shared" ca="1" si="208"/>
        <v>1.00050788</v>
      </c>
      <c r="G547" s="14">
        <f ca="1">(TRUNC(PRODUCT($F$12:$F546),16))</f>
        <v>1.1795846057901</v>
      </c>
      <c r="H547" s="14">
        <f t="shared" ca="1" si="209"/>
        <v>1.14884752962176</v>
      </c>
      <c r="I547" s="14">
        <f t="shared" ca="1" si="210"/>
        <v>1.0267546999999999</v>
      </c>
      <c r="J547" s="13">
        <f t="shared" si="200"/>
        <v>0</v>
      </c>
      <c r="K547" s="29">
        <f t="shared" si="201"/>
        <v>44865</v>
      </c>
      <c r="L547" s="2">
        <f t="shared" si="202"/>
        <v>52</v>
      </c>
      <c r="M547" s="17">
        <f t="shared" si="203"/>
        <v>52</v>
      </c>
      <c r="N547" s="12">
        <f t="shared" si="192"/>
        <v>1</v>
      </c>
      <c r="O547" s="12">
        <f t="shared" ca="1" si="193"/>
        <v>1.0267546999999999</v>
      </c>
      <c r="P547" s="17">
        <f t="shared" si="204"/>
        <v>0</v>
      </c>
      <c r="Q547" s="14">
        <f t="shared" ca="1" si="194"/>
        <v>26.754699989999999</v>
      </c>
      <c r="R547" s="20">
        <f t="shared" si="195"/>
        <v>0</v>
      </c>
      <c r="S547" s="14">
        <f t="shared" si="196"/>
        <v>0</v>
      </c>
      <c r="T547" s="4" t="str">
        <f t="shared" si="205"/>
        <v>J=</v>
      </c>
      <c r="U547" s="29">
        <f t="shared" si="206"/>
        <v>45107</v>
      </c>
      <c r="V547" s="3"/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24">
        <f t="shared" si="197"/>
        <v>44942</v>
      </c>
      <c r="B548" s="125">
        <f t="shared" ca="1" si="207"/>
        <v>1027.27616999</v>
      </c>
      <c r="C548" s="7">
        <f t="shared" si="198"/>
        <v>1000</v>
      </c>
      <c r="D548" s="102">
        <f t="shared" si="199"/>
        <v>44937</v>
      </c>
      <c r="E548" s="100">
        <f ca="1">IF(D548&lt;$B$1,VLOOKUP(D548,[1]DI!$A$4:$B$15000,2,FALSE),0)</f>
        <v>0.13650000000000001</v>
      </c>
      <c r="F548" s="14">
        <f t="shared" ca="1" si="208"/>
        <v>1.00050788</v>
      </c>
      <c r="G548" s="14">
        <f ca="1">(TRUNC(PRODUCT($F$12:$F547),16))</f>
        <v>1.1801836932196901</v>
      </c>
      <c r="H548" s="14">
        <f t="shared" ca="1" si="209"/>
        <v>1.14884752962176</v>
      </c>
      <c r="I548" s="14">
        <f t="shared" ca="1" si="210"/>
        <v>1.0272761699999999</v>
      </c>
      <c r="J548" s="13">
        <f t="shared" si="200"/>
        <v>0</v>
      </c>
      <c r="K548" s="29">
        <f t="shared" si="201"/>
        <v>44865</v>
      </c>
      <c r="L548" s="2">
        <f t="shared" si="202"/>
        <v>53</v>
      </c>
      <c r="M548" s="17">
        <f t="shared" si="203"/>
        <v>53</v>
      </c>
      <c r="N548" s="12">
        <f t="shared" si="192"/>
        <v>1</v>
      </c>
      <c r="O548" s="12">
        <f t="shared" ca="1" si="193"/>
        <v>1.0272761699999999</v>
      </c>
      <c r="P548" s="17">
        <f t="shared" si="204"/>
        <v>0</v>
      </c>
      <c r="Q548" s="14">
        <f t="shared" ca="1" si="194"/>
        <v>27.27616999</v>
      </c>
      <c r="R548" s="20">
        <f t="shared" si="195"/>
        <v>0</v>
      </c>
      <c r="S548" s="14">
        <f t="shared" si="196"/>
        <v>0</v>
      </c>
      <c r="T548" s="4" t="str">
        <f t="shared" si="205"/>
        <v>J=</v>
      </c>
      <c r="U548" s="29">
        <f t="shared" si="206"/>
        <v>45107</v>
      </c>
      <c r="V548" s="3"/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24">
        <f t="shared" si="197"/>
        <v>44943</v>
      </c>
      <c r="B549" s="125">
        <f t="shared" ca="1" si="207"/>
        <v>1027.79791</v>
      </c>
      <c r="C549" s="7">
        <f t="shared" si="198"/>
        <v>1000</v>
      </c>
      <c r="D549" s="102">
        <f t="shared" si="199"/>
        <v>44938</v>
      </c>
      <c r="E549" s="100">
        <f ca="1">IF(D549&lt;$B$1,VLOOKUP(D549,[1]DI!$A$4:$B$15000,2,FALSE),0)</f>
        <v>0.13650000000000001</v>
      </c>
      <c r="F549" s="14">
        <f t="shared" ca="1" si="208"/>
        <v>1.00050788</v>
      </c>
      <c r="G549" s="14">
        <f ca="1">(TRUNC(PRODUCT($F$12:$F548),16))</f>
        <v>1.1807830849137999</v>
      </c>
      <c r="H549" s="14">
        <f t="shared" ca="1" si="209"/>
        <v>1.14884752962176</v>
      </c>
      <c r="I549" s="14">
        <f t="shared" ca="1" si="210"/>
        <v>1.0277979100000001</v>
      </c>
      <c r="J549" s="13">
        <f t="shared" si="200"/>
        <v>0</v>
      </c>
      <c r="K549" s="29">
        <f t="shared" si="201"/>
        <v>44865</v>
      </c>
      <c r="L549" s="2">
        <f t="shared" si="202"/>
        <v>54</v>
      </c>
      <c r="M549" s="17">
        <f t="shared" si="203"/>
        <v>54</v>
      </c>
      <c r="N549" s="12">
        <f t="shared" si="192"/>
        <v>1</v>
      </c>
      <c r="O549" s="12">
        <f t="shared" ca="1" si="193"/>
        <v>1.0277979100000001</v>
      </c>
      <c r="P549" s="17">
        <f t="shared" si="204"/>
        <v>0</v>
      </c>
      <c r="Q549" s="14">
        <f t="shared" ca="1" si="194"/>
        <v>27.797910000000002</v>
      </c>
      <c r="R549" s="20">
        <f t="shared" si="195"/>
        <v>0</v>
      </c>
      <c r="S549" s="14">
        <f t="shared" si="196"/>
        <v>0</v>
      </c>
      <c r="T549" s="4" t="str">
        <f t="shared" si="205"/>
        <v>J=</v>
      </c>
      <c r="U549" s="29">
        <f t="shared" si="206"/>
        <v>45107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24">
        <f t="shared" si="197"/>
        <v>44944</v>
      </c>
      <c r="B550" s="125">
        <f t="shared" ca="1" si="207"/>
        <v>1028.3199</v>
      </c>
      <c r="C550" s="7">
        <f t="shared" si="198"/>
        <v>1000</v>
      </c>
      <c r="D550" s="102">
        <f t="shared" si="199"/>
        <v>44939</v>
      </c>
      <c r="E550" s="100">
        <f ca="1">IF(D550&lt;$B$1,VLOOKUP(D550,[1]DI!$A$4:$B$15000,2,FALSE),0)</f>
        <v>0.13650000000000001</v>
      </c>
      <c r="F550" s="14">
        <f t="shared" ca="1" si="208"/>
        <v>1.00050788</v>
      </c>
      <c r="G550" s="14">
        <f ca="1">(TRUNC(PRODUCT($F$12:$F549),16))</f>
        <v>1.1813827810269599</v>
      </c>
      <c r="H550" s="14">
        <f t="shared" ca="1" si="209"/>
        <v>1.14884752962176</v>
      </c>
      <c r="I550" s="14">
        <f t="shared" ca="1" si="210"/>
        <v>1.0283199000000001</v>
      </c>
      <c r="J550" s="13">
        <f t="shared" si="200"/>
        <v>0</v>
      </c>
      <c r="K550" s="29">
        <f t="shared" si="201"/>
        <v>44865</v>
      </c>
      <c r="L550" s="2">
        <f t="shared" si="202"/>
        <v>55</v>
      </c>
      <c r="M550" s="17">
        <f t="shared" si="203"/>
        <v>55</v>
      </c>
      <c r="N550" s="12">
        <f t="shared" si="192"/>
        <v>1</v>
      </c>
      <c r="O550" s="12">
        <f t="shared" ca="1" si="193"/>
        <v>1.0283199000000001</v>
      </c>
      <c r="P550" s="17">
        <f t="shared" si="204"/>
        <v>0</v>
      </c>
      <c r="Q550" s="14">
        <f t="shared" ca="1" si="194"/>
        <v>28.319900000000001</v>
      </c>
      <c r="R550" s="20">
        <f t="shared" si="195"/>
        <v>0</v>
      </c>
      <c r="S550" s="14">
        <f t="shared" si="196"/>
        <v>0</v>
      </c>
      <c r="T550" s="4" t="str">
        <f t="shared" si="205"/>
        <v>J=</v>
      </c>
      <c r="U550" s="29">
        <f t="shared" si="206"/>
        <v>45107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24">
        <f t="shared" si="197"/>
        <v>44945</v>
      </c>
      <c r="B551" s="125">
        <f t="shared" ca="1" si="207"/>
        <v>1028.84216999</v>
      </c>
      <c r="C551" s="7">
        <f t="shared" si="198"/>
        <v>1000</v>
      </c>
      <c r="D551" s="102">
        <f t="shared" si="199"/>
        <v>44942</v>
      </c>
      <c r="E551" s="100">
        <f ca="1">IF(D551&lt;$B$1,VLOOKUP(D551,[1]DI!$A$4:$B$15000,2,FALSE),0)</f>
        <v>0.13650000000000001</v>
      </c>
      <c r="F551" s="14">
        <f t="shared" ca="1" si="208"/>
        <v>1.00050788</v>
      </c>
      <c r="G551" s="14">
        <f ca="1">(TRUNC(PRODUCT($F$12:$F550),16))</f>
        <v>1.18198278171379</v>
      </c>
      <c r="H551" s="14">
        <f t="shared" ca="1" si="209"/>
        <v>1.14884752962176</v>
      </c>
      <c r="I551" s="14">
        <f t="shared" ca="1" si="210"/>
        <v>1.0288421699999999</v>
      </c>
      <c r="J551" s="13">
        <f t="shared" si="200"/>
        <v>0</v>
      </c>
      <c r="K551" s="29">
        <f t="shared" si="201"/>
        <v>44865</v>
      </c>
      <c r="L551" s="2">
        <f t="shared" si="202"/>
        <v>56</v>
      </c>
      <c r="M551" s="17">
        <f t="shared" si="203"/>
        <v>56</v>
      </c>
      <c r="N551" s="12">
        <f t="shared" si="192"/>
        <v>1</v>
      </c>
      <c r="O551" s="12">
        <f t="shared" ca="1" si="193"/>
        <v>1.0288421699999999</v>
      </c>
      <c r="P551" s="17">
        <f t="shared" si="204"/>
        <v>0</v>
      </c>
      <c r="Q551" s="14">
        <f t="shared" ca="1" si="194"/>
        <v>28.842169989999999</v>
      </c>
      <c r="R551" s="20">
        <f t="shared" si="195"/>
        <v>0</v>
      </c>
      <c r="S551" s="14">
        <f t="shared" si="196"/>
        <v>0</v>
      </c>
      <c r="T551" s="4" t="str">
        <f t="shared" si="205"/>
        <v>J=</v>
      </c>
      <c r="U551" s="29">
        <f t="shared" si="206"/>
        <v>45107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24">
        <f t="shared" si="197"/>
        <v>44946</v>
      </c>
      <c r="B552" s="125">
        <f t="shared" ca="1" si="207"/>
        <v>1029.36469999</v>
      </c>
      <c r="C552" s="7">
        <f t="shared" si="198"/>
        <v>1000</v>
      </c>
      <c r="D552" s="102">
        <f t="shared" si="199"/>
        <v>44943</v>
      </c>
      <c r="E552" s="100">
        <f ca="1">IF(D552&lt;$B$1,VLOOKUP(D552,[1]DI!$A$4:$B$15000,2,FALSE),0)</f>
        <v>0.13650000000000001</v>
      </c>
      <c r="F552" s="14">
        <f t="shared" ca="1" si="208"/>
        <v>1.00050788</v>
      </c>
      <c r="G552" s="14">
        <f ca="1">(TRUNC(PRODUCT($F$12:$F551),16))</f>
        <v>1.18258308712897</v>
      </c>
      <c r="H552" s="14">
        <f t="shared" ca="1" si="209"/>
        <v>1.14884752962176</v>
      </c>
      <c r="I552" s="14">
        <f t="shared" ca="1" si="210"/>
        <v>1.0293646999999999</v>
      </c>
      <c r="J552" s="13">
        <f t="shared" si="200"/>
        <v>0</v>
      </c>
      <c r="K552" s="29">
        <f t="shared" si="201"/>
        <v>44865</v>
      </c>
      <c r="L552" s="2">
        <f t="shared" si="202"/>
        <v>57</v>
      </c>
      <c r="M552" s="17">
        <f t="shared" si="203"/>
        <v>57</v>
      </c>
      <c r="N552" s="12">
        <f t="shared" si="192"/>
        <v>1</v>
      </c>
      <c r="O552" s="12">
        <f t="shared" ca="1" si="193"/>
        <v>1.0293646999999999</v>
      </c>
      <c r="P552" s="17">
        <f t="shared" si="204"/>
        <v>0</v>
      </c>
      <c r="Q552" s="14">
        <f t="shared" ca="1" si="194"/>
        <v>29.364699989999998</v>
      </c>
      <c r="R552" s="20">
        <f t="shared" si="195"/>
        <v>0</v>
      </c>
      <c r="S552" s="14">
        <f t="shared" si="196"/>
        <v>0</v>
      </c>
      <c r="T552" s="4" t="str">
        <f t="shared" si="205"/>
        <v>J=</v>
      </c>
      <c r="U552" s="29">
        <f t="shared" si="206"/>
        <v>45107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24">
        <f t="shared" si="197"/>
        <v>44949</v>
      </c>
      <c r="B553" s="125">
        <f t="shared" ca="1" si="207"/>
        <v>1029.8874899899999</v>
      </c>
      <c r="C553" s="7">
        <f t="shared" si="198"/>
        <v>1000</v>
      </c>
      <c r="D553" s="102">
        <f t="shared" si="199"/>
        <v>44944</v>
      </c>
      <c r="E553" s="100">
        <f ca="1">IF(D553&lt;$B$1,VLOOKUP(D553,[1]DI!$A$4:$B$15000,2,FALSE),0)</f>
        <v>0.13650000000000001</v>
      </c>
      <c r="F553" s="14">
        <f t="shared" ca="1" si="208"/>
        <v>1.00050788</v>
      </c>
      <c r="G553" s="14">
        <f ca="1">(TRUNC(PRODUCT($F$12:$F552),16))</f>
        <v>1.18318369742726</v>
      </c>
      <c r="H553" s="14">
        <f t="shared" ca="1" si="209"/>
        <v>1.14884752962176</v>
      </c>
      <c r="I553" s="14">
        <f t="shared" ca="1" si="210"/>
        <v>1.0298874899999999</v>
      </c>
      <c r="J553" s="13">
        <f t="shared" si="200"/>
        <v>0</v>
      </c>
      <c r="K553" s="29">
        <f t="shared" si="201"/>
        <v>44865</v>
      </c>
      <c r="L553" s="2">
        <f t="shared" si="202"/>
        <v>58</v>
      </c>
      <c r="M553" s="17">
        <f t="shared" si="203"/>
        <v>58</v>
      </c>
      <c r="N553" s="12">
        <f t="shared" si="192"/>
        <v>1</v>
      </c>
      <c r="O553" s="12">
        <f t="shared" ca="1" si="193"/>
        <v>1.0298874899999999</v>
      </c>
      <c r="P553" s="17">
        <f t="shared" si="204"/>
        <v>0</v>
      </c>
      <c r="Q553" s="14">
        <f t="shared" ca="1" si="194"/>
        <v>29.887489989999999</v>
      </c>
      <c r="R553" s="20">
        <f t="shared" si="195"/>
        <v>0</v>
      </c>
      <c r="S553" s="14">
        <f t="shared" si="196"/>
        <v>0</v>
      </c>
      <c r="T553" s="4" t="str">
        <f t="shared" si="205"/>
        <v>J=</v>
      </c>
      <c r="U553" s="29">
        <f t="shared" si="206"/>
        <v>45107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24">
        <f t="shared" si="197"/>
        <v>44950</v>
      </c>
      <c r="B554" s="125">
        <f t="shared" ca="1" si="207"/>
        <v>1030.4105500000001</v>
      </c>
      <c r="C554" s="7">
        <f t="shared" si="198"/>
        <v>1000</v>
      </c>
      <c r="D554" s="102">
        <f t="shared" si="199"/>
        <v>44945</v>
      </c>
      <c r="E554" s="100">
        <f ca="1">IF(D554&lt;$B$1,VLOOKUP(D554,[1]DI!$A$4:$B$15000,2,FALSE),0)</f>
        <v>0.13650000000000001</v>
      </c>
      <c r="F554" s="14">
        <f t="shared" ca="1" si="208"/>
        <v>1.00050788</v>
      </c>
      <c r="G554" s="14">
        <f ca="1">(TRUNC(PRODUCT($F$12:$F553),16))</f>
        <v>1.1837846127635101</v>
      </c>
      <c r="H554" s="14">
        <f t="shared" ca="1" si="209"/>
        <v>1.14884752962176</v>
      </c>
      <c r="I554" s="14">
        <f t="shared" ca="1" si="210"/>
        <v>1.03041055</v>
      </c>
      <c r="J554" s="13">
        <f t="shared" si="200"/>
        <v>0</v>
      </c>
      <c r="K554" s="29">
        <f t="shared" si="201"/>
        <v>44865</v>
      </c>
      <c r="L554" s="2">
        <f t="shared" si="202"/>
        <v>59</v>
      </c>
      <c r="M554" s="17">
        <f t="shared" si="203"/>
        <v>59</v>
      </c>
      <c r="N554" s="12">
        <f t="shared" si="192"/>
        <v>1</v>
      </c>
      <c r="O554" s="12">
        <f t="shared" ca="1" si="193"/>
        <v>1.03041055</v>
      </c>
      <c r="P554" s="17">
        <f t="shared" si="204"/>
        <v>0</v>
      </c>
      <c r="Q554" s="14">
        <f t="shared" ca="1" si="194"/>
        <v>30.410550000000001</v>
      </c>
      <c r="R554" s="20">
        <f t="shared" si="195"/>
        <v>0</v>
      </c>
      <c r="S554" s="14">
        <f t="shared" si="196"/>
        <v>0</v>
      </c>
      <c r="T554" s="4" t="str">
        <f t="shared" si="205"/>
        <v>J=</v>
      </c>
      <c r="U554" s="29">
        <f t="shared" si="206"/>
        <v>45107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24">
        <f t="shared" si="197"/>
        <v>44951</v>
      </c>
      <c r="B555" s="125">
        <f t="shared" ca="1" si="207"/>
        <v>1030.9338699899999</v>
      </c>
      <c r="C555" s="7">
        <f t="shared" si="198"/>
        <v>1000</v>
      </c>
      <c r="D555" s="102">
        <f t="shared" si="199"/>
        <v>44946</v>
      </c>
      <c r="E555" s="100">
        <f ca="1">IF(D555&lt;$B$1,VLOOKUP(D555,[1]DI!$A$4:$B$15000,2,FALSE),0)</f>
        <v>0.13650000000000001</v>
      </c>
      <c r="F555" s="14">
        <f t="shared" ca="1" si="208"/>
        <v>1.00050788</v>
      </c>
      <c r="G555" s="14">
        <f ca="1">(TRUNC(PRODUCT($F$12:$F554),16))</f>
        <v>1.18438583329264</v>
      </c>
      <c r="H555" s="14">
        <f t="shared" ca="1" si="209"/>
        <v>1.14884752962176</v>
      </c>
      <c r="I555" s="14">
        <f t="shared" ca="1" si="210"/>
        <v>1.0309338699999999</v>
      </c>
      <c r="J555" s="13">
        <f t="shared" si="200"/>
        <v>0</v>
      </c>
      <c r="K555" s="29">
        <f t="shared" si="201"/>
        <v>44865</v>
      </c>
      <c r="L555" s="2">
        <f t="shared" si="202"/>
        <v>60</v>
      </c>
      <c r="M555" s="17">
        <f t="shared" si="203"/>
        <v>60</v>
      </c>
      <c r="N555" s="12">
        <f t="shared" si="192"/>
        <v>1</v>
      </c>
      <c r="O555" s="12">
        <f t="shared" ca="1" si="193"/>
        <v>1.0309338699999999</v>
      </c>
      <c r="P555" s="17">
        <f t="shared" si="204"/>
        <v>0</v>
      </c>
      <c r="Q555" s="14">
        <f t="shared" ca="1" si="194"/>
        <v>30.933869990000002</v>
      </c>
      <c r="R555" s="20">
        <f t="shared" si="195"/>
        <v>0</v>
      </c>
      <c r="S555" s="14">
        <f t="shared" si="196"/>
        <v>0</v>
      </c>
      <c r="T555" s="4" t="str">
        <f t="shared" si="205"/>
        <v>J=</v>
      </c>
      <c r="U555" s="29">
        <f t="shared" si="206"/>
        <v>45107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24">
        <f t="shared" si="197"/>
        <v>44952</v>
      </c>
      <c r="B556" s="125">
        <f t="shared" ca="1" si="207"/>
        <v>1031.45745999</v>
      </c>
      <c r="C556" s="7">
        <f t="shared" si="198"/>
        <v>1000</v>
      </c>
      <c r="D556" s="102">
        <f t="shared" si="199"/>
        <v>44949</v>
      </c>
      <c r="E556" s="100">
        <f ca="1">IF(D556&lt;$B$1,VLOOKUP(D556,[1]DI!$A$4:$B$15000,2,FALSE),0)</f>
        <v>0.13650000000000001</v>
      </c>
      <c r="F556" s="14">
        <f t="shared" ca="1" si="208"/>
        <v>1.00050788</v>
      </c>
      <c r="G556" s="14">
        <f ca="1">(TRUNC(PRODUCT($F$12:$F555),16))</f>
        <v>1.18498735916965</v>
      </c>
      <c r="H556" s="14">
        <f t="shared" ca="1" si="209"/>
        <v>1.14884752962176</v>
      </c>
      <c r="I556" s="14">
        <f t="shared" ca="1" si="210"/>
        <v>1.0314574599999999</v>
      </c>
      <c r="J556" s="13">
        <f t="shared" si="200"/>
        <v>0</v>
      </c>
      <c r="K556" s="29">
        <f t="shared" si="201"/>
        <v>44865</v>
      </c>
      <c r="L556" s="2">
        <f t="shared" si="202"/>
        <v>61</v>
      </c>
      <c r="M556" s="17">
        <f t="shared" si="203"/>
        <v>61</v>
      </c>
      <c r="N556" s="12">
        <f t="shared" si="192"/>
        <v>1</v>
      </c>
      <c r="O556" s="12">
        <f t="shared" ca="1" si="193"/>
        <v>1.0314574599999999</v>
      </c>
      <c r="P556" s="17">
        <f t="shared" si="204"/>
        <v>0</v>
      </c>
      <c r="Q556" s="14">
        <f t="shared" ca="1" si="194"/>
        <v>31.45745999</v>
      </c>
      <c r="R556" s="20">
        <f t="shared" si="195"/>
        <v>0</v>
      </c>
      <c r="S556" s="14">
        <f t="shared" si="196"/>
        <v>0</v>
      </c>
      <c r="T556" s="4" t="str">
        <f t="shared" si="205"/>
        <v>J=</v>
      </c>
      <c r="U556" s="29">
        <f t="shared" si="206"/>
        <v>45107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24">
        <f t="shared" si="197"/>
        <v>44953</v>
      </c>
      <c r="B557" s="125">
        <f t="shared" ca="1" si="207"/>
        <v>1031.9813200000001</v>
      </c>
      <c r="C557" s="7">
        <f t="shared" si="198"/>
        <v>1000</v>
      </c>
      <c r="D557" s="102">
        <f t="shared" si="199"/>
        <v>44950</v>
      </c>
      <c r="E557" s="100">
        <f ca="1">IF(D557&lt;$B$1,VLOOKUP(D557,[1]DI!$A$4:$B$15000,2,FALSE),0)</f>
        <v>0.13650000000000001</v>
      </c>
      <c r="F557" s="14">
        <f t="shared" ca="1" si="208"/>
        <v>1.00050788</v>
      </c>
      <c r="G557" s="14">
        <f ca="1">(TRUNC(PRODUCT($F$12:$F556),16))</f>
        <v>1.1855891905496301</v>
      </c>
      <c r="H557" s="14">
        <f t="shared" ca="1" si="209"/>
        <v>1.14884752962176</v>
      </c>
      <c r="I557" s="14">
        <f t="shared" ca="1" si="210"/>
        <v>1.0319813200000001</v>
      </c>
      <c r="J557" s="13">
        <f t="shared" si="200"/>
        <v>0</v>
      </c>
      <c r="K557" s="29">
        <f t="shared" si="201"/>
        <v>44865</v>
      </c>
      <c r="L557" s="2">
        <f t="shared" si="202"/>
        <v>62</v>
      </c>
      <c r="M557" s="17">
        <f t="shared" si="203"/>
        <v>62</v>
      </c>
      <c r="N557" s="12">
        <f t="shared" si="192"/>
        <v>1</v>
      </c>
      <c r="O557" s="12">
        <f t="shared" ca="1" si="193"/>
        <v>1.0319813200000001</v>
      </c>
      <c r="P557" s="17">
        <f t="shared" si="204"/>
        <v>0</v>
      </c>
      <c r="Q557" s="14">
        <f t="shared" ca="1" si="194"/>
        <v>31.98132</v>
      </c>
      <c r="R557" s="20">
        <f t="shared" si="195"/>
        <v>0</v>
      </c>
      <c r="S557" s="14">
        <f t="shared" si="196"/>
        <v>0</v>
      </c>
      <c r="T557" s="4" t="str">
        <f t="shared" si="205"/>
        <v>J=</v>
      </c>
      <c r="U557" s="29">
        <f t="shared" si="206"/>
        <v>45107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24">
        <f t="shared" si="197"/>
        <v>44956</v>
      </c>
      <c r="B558" s="125">
        <f t="shared" ca="1" si="207"/>
        <v>1032.5054399999999</v>
      </c>
      <c r="C558" s="7">
        <f t="shared" si="198"/>
        <v>1000</v>
      </c>
      <c r="D558" s="102">
        <f t="shared" si="199"/>
        <v>44951</v>
      </c>
      <c r="E558" s="100">
        <f ca="1">IF(D558&lt;$B$1,VLOOKUP(D558,[1]DI!$A$4:$B$15000,2,FALSE),0)</f>
        <v>0.13650000000000001</v>
      </c>
      <c r="F558" s="14">
        <f t="shared" ca="1" si="208"/>
        <v>1.00050788</v>
      </c>
      <c r="G558" s="14">
        <f ca="1">(TRUNC(PRODUCT($F$12:$F557),16))</f>
        <v>1.1861913275877201</v>
      </c>
      <c r="H558" s="14">
        <f t="shared" ca="1" si="209"/>
        <v>1.14884752962176</v>
      </c>
      <c r="I558" s="14">
        <f t="shared" ca="1" si="210"/>
        <v>1.03250544</v>
      </c>
      <c r="J558" s="13">
        <f t="shared" si="200"/>
        <v>0</v>
      </c>
      <c r="K558" s="29">
        <f t="shared" si="201"/>
        <v>44865</v>
      </c>
      <c r="L558" s="2">
        <f t="shared" si="202"/>
        <v>63</v>
      </c>
      <c r="M558" s="17">
        <f t="shared" si="203"/>
        <v>63</v>
      </c>
      <c r="N558" s="12">
        <f t="shared" si="192"/>
        <v>1</v>
      </c>
      <c r="O558" s="12">
        <f t="shared" ca="1" si="193"/>
        <v>1.03250544</v>
      </c>
      <c r="P558" s="17">
        <f t="shared" si="204"/>
        <v>0</v>
      </c>
      <c r="Q558" s="14">
        <f t="shared" ca="1" si="194"/>
        <v>32.50544</v>
      </c>
      <c r="R558" s="20">
        <f t="shared" si="195"/>
        <v>0</v>
      </c>
      <c r="S558" s="14">
        <f t="shared" si="196"/>
        <v>0</v>
      </c>
      <c r="T558" s="4" t="str">
        <f t="shared" si="205"/>
        <v>J=</v>
      </c>
      <c r="U558" s="29">
        <f t="shared" si="206"/>
        <v>45107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24">
        <f t="shared" si="197"/>
        <v>44957</v>
      </c>
      <c r="B559" s="125">
        <f t="shared" ca="1" si="207"/>
        <v>1033.0298299999999</v>
      </c>
      <c r="C559" s="7">
        <f t="shared" si="198"/>
        <v>1000</v>
      </c>
      <c r="D559" s="102">
        <f t="shared" si="199"/>
        <v>44952</v>
      </c>
      <c r="E559" s="100">
        <f ca="1">IF(D559&lt;$B$1,VLOOKUP(D559,[1]DI!$A$4:$B$15000,2,FALSE),0)</f>
        <v>0.13650000000000001</v>
      </c>
      <c r="F559" s="14">
        <f t="shared" ca="1" si="208"/>
        <v>1.00050788</v>
      </c>
      <c r="G559" s="14">
        <f ca="1">(TRUNC(PRODUCT($F$12:$F558),16))</f>
        <v>1.18679377043918</v>
      </c>
      <c r="H559" s="14">
        <f t="shared" ca="1" si="209"/>
        <v>1.14884752962176</v>
      </c>
      <c r="I559" s="14">
        <f t="shared" ca="1" si="210"/>
        <v>1.03302983</v>
      </c>
      <c r="J559" s="13">
        <f t="shared" si="200"/>
        <v>0</v>
      </c>
      <c r="K559" s="29">
        <f t="shared" si="201"/>
        <v>44865</v>
      </c>
      <c r="L559" s="2">
        <f t="shared" si="202"/>
        <v>64</v>
      </c>
      <c r="M559" s="17">
        <f t="shared" si="203"/>
        <v>64</v>
      </c>
      <c r="N559" s="12">
        <f t="shared" si="192"/>
        <v>1</v>
      </c>
      <c r="O559" s="12">
        <f t="shared" ca="1" si="193"/>
        <v>1.03302983</v>
      </c>
      <c r="P559" s="17">
        <f t="shared" si="204"/>
        <v>0</v>
      </c>
      <c r="Q559" s="14">
        <f t="shared" ca="1" si="194"/>
        <v>33.029829999999997</v>
      </c>
      <c r="R559" s="20">
        <f t="shared" si="195"/>
        <v>0</v>
      </c>
      <c r="S559" s="14">
        <f t="shared" si="196"/>
        <v>0</v>
      </c>
      <c r="T559" s="4" t="str">
        <f t="shared" si="205"/>
        <v>J=</v>
      </c>
      <c r="U559" s="29">
        <f t="shared" si="206"/>
        <v>45107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</row>
    <row r="560" spans="1:153" x14ac:dyDescent="0.15">
      <c r="A560" s="124">
        <f t="shared" si="197"/>
        <v>44958</v>
      </c>
      <c r="B560" s="125">
        <f t="shared" ca="1" si="207"/>
        <v>1033.55449</v>
      </c>
      <c r="C560" s="7">
        <f t="shared" si="198"/>
        <v>1000</v>
      </c>
      <c r="D560" s="102">
        <f t="shared" si="199"/>
        <v>44953</v>
      </c>
      <c r="E560" s="100">
        <f ca="1">IF(D560&lt;$B$1,VLOOKUP(D560,[1]DI!$A$4:$B$15000,2,FALSE),0)</f>
        <v>0.13650000000000001</v>
      </c>
      <c r="F560" s="14">
        <f t="shared" ca="1" si="208"/>
        <v>1.00050788</v>
      </c>
      <c r="G560" s="14">
        <f ca="1">(TRUNC(PRODUCT($F$12:$F559),16))</f>
        <v>1.1873965192593099</v>
      </c>
      <c r="H560" s="14">
        <f t="shared" ca="1" si="209"/>
        <v>1.14884752962176</v>
      </c>
      <c r="I560" s="14">
        <f t="shared" ca="1" si="210"/>
        <v>1.03355449</v>
      </c>
      <c r="J560" s="13">
        <f t="shared" si="200"/>
        <v>0</v>
      </c>
      <c r="K560" s="29">
        <f t="shared" si="201"/>
        <v>44865</v>
      </c>
      <c r="L560" s="2">
        <f t="shared" si="202"/>
        <v>65</v>
      </c>
      <c r="M560" s="17">
        <f t="shared" si="203"/>
        <v>65</v>
      </c>
      <c r="N560" s="12">
        <f t="shared" si="192"/>
        <v>1</v>
      </c>
      <c r="O560" s="12">
        <f t="shared" ca="1" si="193"/>
        <v>1.03355449</v>
      </c>
      <c r="P560" s="17">
        <f t="shared" si="204"/>
        <v>0</v>
      </c>
      <c r="Q560" s="14">
        <f t="shared" ca="1" si="194"/>
        <v>33.554490000000001</v>
      </c>
      <c r="R560" s="20">
        <f t="shared" si="195"/>
        <v>0</v>
      </c>
      <c r="S560" s="14">
        <f t="shared" si="196"/>
        <v>0</v>
      </c>
      <c r="T560" s="4" t="str">
        <f t="shared" si="205"/>
        <v>J=</v>
      </c>
      <c r="U560" s="29">
        <f t="shared" si="206"/>
        <v>45107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</row>
    <row r="561" spans="1:153" x14ac:dyDescent="0.15">
      <c r="A561" s="124">
        <f t="shared" si="197"/>
        <v>44959</v>
      </c>
      <c r="B561" s="125">
        <f t="shared" ca="1" si="207"/>
        <v>1034.0794099899999</v>
      </c>
      <c r="C561" s="7">
        <f t="shared" si="198"/>
        <v>1000</v>
      </c>
      <c r="D561" s="102">
        <f t="shared" si="199"/>
        <v>44956</v>
      </c>
      <c r="E561" s="100">
        <f ca="1">IF(D561&lt;$B$1,VLOOKUP(D561,[1]DI!$A$4:$B$15000,2,FALSE),0)</f>
        <v>0.13650000000000001</v>
      </c>
      <c r="F561" s="14">
        <f t="shared" ca="1" si="208"/>
        <v>1.00050788</v>
      </c>
      <c r="G561" s="14">
        <f ca="1">(TRUNC(PRODUCT($F$12:$F560),16))</f>
        <v>1.1879995742035101</v>
      </c>
      <c r="H561" s="14">
        <f t="shared" ca="1" si="209"/>
        <v>1.14884752962176</v>
      </c>
      <c r="I561" s="14">
        <f t="shared" ca="1" si="210"/>
        <v>1.0340794099999999</v>
      </c>
      <c r="J561" s="13">
        <f t="shared" si="200"/>
        <v>0</v>
      </c>
      <c r="K561" s="29">
        <f t="shared" si="201"/>
        <v>44865</v>
      </c>
      <c r="L561" s="2">
        <f t="shared" si="202"/>
        <v>66</v>
      </c>
      <c r="M561" s="17">
        <f t="shared" si="203"/>
        <v>66</v>
      </c>
      <c r="N561" s="12">
        <f t="shared" si="192"/>
        <v>1</v>
      </c>
      <c r="O561" s="12">
        <f t="shared" ca="1" si="193"/>
        <v>1.0340794099999999</v>
      </c>
      <c r="P561" s="17">
        <f t="shared" si="204"/>
        <v>0</v>
      </c>
      <c r="Q561" s="14">
        <f t="shared" ca="1" si="194"/>
        <v>34.079409990000002</v>
      </c>
      <c r="R561" s="20">
        <f t="shared" si="195"/>
        <v>0</v>
      </c>
      <c r="S561" s="14">
        <f t="shared" si="196"/>
        <v>0</v>
      </c>
      <c r="T561" s="4" t="str">
        <f t="shared" si="205"/>
        <v>J=</v>
      </c>
      <c r="U561" s="29">
        <f t="shared" si="206"/>
        <v>45107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24">
        <f t="shared" si="197"/>
        <v>44960</v>
      </c>
      <c r="B562" s="125">
        <f t="shared" ca="1" si="207"/>
        <v>1034.6045999999999</v>
      </c>
      <c r="C562" s="7">
        <f t="shared" si="198"/>
        <v>1000</v>
      </c>
      <c r="D562" s="102">
        <f t="shared" si="199"/>
        <v>44957</v>
      </c>
      <c r="E562" s="100">
        <f ca="1">IF(D562&lt;$B$1,VLOOKUP(D562,[1]DI!$A$4:$B$15000,2,FALSE),0)</f>
        <v>0.13650000000000001</v>
      </c>
      <c r="F562" s="14">
        <f t="shared" ca="1" si="208"/>
        <v>1.00050788</v>
      </c>
      <c r="G562" s="14">
        <f ca="1">(TRUNC(PRODUCT($F$12:$F561),16))</f>
        <v>1.18860293542726</v>
      </c>
      <c r="H562" s="14">
        <f t="shared" ca="1" si="209"/>
        <v>1.14884752962176</v>
      </c>
      <c r="I562" s="14">
        <f t="shared" ca="1" si="210"/>
        <v>1.0346046</v>
      </c>
      <c r="J562" s="13">
        <f t="shared" si="200"/>
        <v>0</v>
      </c>
      <c r="K562" s="29">
        <f t="shared" si="201"/>
        <v>44865</v>
      </c>
      <c r="L562" s="2">
        <f t="shared" si="202"/>
        <v>67</v>
      </c>
      <c r="M562" s="17">
        <f t="shared" si="203"/>
        <v>67</v>
      </c>
      <c r="N562" s="12">
        <f t="shared" si="192"/>
        <v>1</v>
      </c>
      <c r="O562" s="12">
        <f t="shared" ca="1" si="193"/>
        <v>1.0346046</v>
      </c>
      <c r="P562" s="17">
        <f t="shared" si="204"/>
        <v>0</v>
      </c>
      <c r="Q562" s="14">
        <f t="shared" ca="1" si="194"/>
        <v>34.604599999999998</v>
      </c>
      <c r="R562" s="20">
        <f t="shared" si="195"/>
        <v>0</v>
      </c>
      <c r="S562" s="14">
        <f t="shared" si="196"/>
        <v>0</v>
      </c>
      <c r="T562" s="4" t="str">
        <f t="shared" si="205"/>
        <v>J=</v>
      </c>
      <c r="U562" s="29">
        <f t="shared" si="206"/>
        <v>45107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24">
        <f t="shared" si="197"/>
        <v>44963</v>
      </c>
      <c r="B563" s="125">
        <f t="shared" ca="1" si="207"/>
        <v>1035.13005</v>
      </c>
      <c r="C563" s="7">
        <f t="shared" si="198"/>
        <v>1000</v>
      </c>
      <c r="D563" s="102">
        <f t="shared" si="199"/>
        <v>44958</v>
      </c>
      <c r="E563" s="100">
        <f ca="1">IF(D563&lt;$B$1,VLOOKUP(D563,[1]DI!$A$4:$B$15000,2,FALSE),0)</f>
        <v>0.13650000000000001</v>
      </c>
      <c r="F563" s="14">
        <f t="shared" ca="1" si="208"/>
        <v>1.00050788</v>
      </c>
      <c r="G563" s="14">
        <f ca="1">(TRUNC(PRODUCT($F$12:$F562),16))</f>
        <v>1.1892066030860999</v>
      </c>
      <c r="H563" s="14">
        <f t="shared" ca="1" si="209"/>
        <v>1.14884752962176</v>
      </c>
      <c r="I563" s="14">
        <f t="shared" ca="1" si="210"/>
        <v>1.03513005</v>
      </c>
      <c r="J563" s="13">
        <f t="shared" si="200"/>
        <v>0</v>
      </c>
      <c r="K563" s="29">
        <f t="shared" si="201"/>
        <v>44865</v>
      </c>
      <c r="L563" s="2">
        <f t="shared" si="202"/>
        <v>68</v>
      </c>
      <c r="M563" s="17">
        <f t="shared" si="203"/>
        <v>68</v>
      </c>
      <c r="N563" s="12">
        <f t="shared" si="192"/>
        <v>1</v>
      </c>
      <c r="O563" s="12">
        <f t="shared" ca="1" si="193"/>
        <v>1.03513005</v>
      </c>
      <c r="P563" s="17">
        <f t="shared" si="204"/>
        <v>0</v>
      </c>
      <c r="Q563" s="14">
        <f t="shared" ca="1" si="194"/>
        <v>35.130049999999997</v>
      </c>
      <c r="R563" s="20">
        <f t="shared" si="195"/>
        <v>0</v>
      </c>
      <c r="S563" s="14">
        <f t="shared" si="196"/>
        <v>0</v>
      </c>
      <c r="T563" s="4" t="str">
        <f t="shared" si="205"/>
        <v>J=</v>
      </c>
      <c r="U563" s="29">
        <f t="shared" si="206"/>
        <v>45107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24">
        <f t="shared" si="197"/>
        <v>44964</v>
      </c>
      <c r="B564" s="125">
        <f t="shared" ca="1" si="207"/>
        <v>1035.6557700000001</v>
      </c>
      <c r="C564" s="7">
        <f t="shared" si="198"/>
        <v>1000</v>
      </c>
      <c r="D564" s="102">
        <f t="shared" si="199"/>
        <v>44959</v>
      </c>
      <c r="E564" s="100">
        <f ca="1">IF(D564&lt;$B$1,VLOOKUP(D564,[1]DI!$A$4:$B$15000,2,FALSE),0)</f>
        <v>0.13650000000000001</v>
      </c>
      <c r="F564" s="14">
        <f t="shared" ca="1" si="208"/>
        <v>1.00050788</v>
      </c>
      <c r="G564" s="14">
        <f ca="1">(TRUNC(PRODUCT($F$12:$F563),16))</f>
        <v>1.18981057733568</v>
      </c>
      <c r="H564" s="14">
        <f t="shared" ca="1" si="209"/>
        <v>1.14884752962176</v>
      </c>
      <c r="I564" s="14">
        <f t="shared" ca="1" si="210"/>
        <v>1.03565577</v>
      </c>
      <c r="J564" s="13">
        <f t="shared" si="200"/>
        <v>0</v>
      </c>
      <c r="K564" s="29">
        <f t="shared" si="201"/>
        <v>44865</v>
      </c>
      <c r="L564" s="2">
        <f t="shared" si="202"/>
        <v>69</v>
      </c>
      <c r="M564" s="17">
        <f t="shared" si="203"/>
        <v>69</v>
      </c>
      <c r="N564" s="12">
        <f t="shared" si="192"/>
        <v>1</v>
      </c>
      <c r="O564" s="12">
        <f t="shared" ca="1" si="193"/>
        <v>1.03565577</v>
      </c>
      <c r="P564" s="17">
        <f t="shared" si="204"/>
        <v>0</v>
      </c>
      <c r="Q564" s="14">
        <f t="shared" ca="1" si="194"/>
        <v>35.655769999999997</v>
      </c>
      <c r="R564" s="20">
        <f t="shared" si="195"/>
        <v>0</v>
      </c>
      <c r="S564" s="14">
        <f t="shared" si="196"/>
        <v>0</v>
      </c>
      <c r="T564" s="4" t="str">
        <f t="shared" si="205"/>
        <v>J=</v>
      </c>
      <c r="U564" s="29">
        <f t="shared" si="206"/>
        <v>45107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24">
        <f t="shared" si="197"/>
        <v>44965</v>
      </c>
      <c r="B565" s="125">
        <f t="shared" ca="1" si="207"/>
        <v>1036.1817599999999</v>
      </c>
      <c r="C565" s="7">
        <f t="shared" si="198"/>
        <v>1000</v>
      </c>
      <c r="D565" s="102">
        <f t="shared" si="199"/>
        <v>44960</v>
      </c>
      <c r="E565" s="100">
        <f ca="1">IF(D565&lt;$B$1,VLOOKUP(D565,[1]DI!$A$4:$B$15000,2,FALSE),0)</f>
        <v>0.13650000000000001</v>
      </c>
      <c r="F565" s="14">
        <f t="shared" ca="1" si="208"/>
        <v>1.00050788</v>
      </c>
      <c r="G565" s="14">
        <f ca="1">(TRUNC(PRODUCT($F$12:$F564),16))</f>
        <v>1.1904148583317</v>
      </c>
      <c r="H565" s="14">
        <f t="shared" ca="1" si="209"/>
        <v>1.14884752962176</v>
      </c>
      <c r="I565" s="14">
        <f t="shared" ca="1" si="210"/>
        <v>1.0361817600000001</v>
      </c>
      <c r="J565" s="13">
        <f t="shared" si="200"/>
        <v>0</v>
      </c>
      <c r="K565" s="29">
        <f t="shared" si="201"/>
        <v>44865</v>
      </c>
      <c r="L565" s="2">
        <f t="shared" si="202"/>
        <v>70</v>
      </c>
      <c r="M565" s="17">
        <f t="shared" si="203"/>
        <v>70</v>
      </c>
      <c r="N565" s="12">
        <f t="shared" si="192"/>
        <v>1</v>
      </c>
      <c r="O565" s="12">
        <f t="shared" ca="1" si="193"/>
        <v>1.0361817600000001</v>
      </c>
      <c r="P565" s="17">
        <f t="shared" si="204"/>
        <v>0</v>
      </c>
      <c r="Q565" s="14">
        <f t="shared" ca="1" si="194"/>
        <v>36.181759999999997</v>
      </c>
      <c r="R565" s="20">
        <f t="shared" si="195"/>
        <v>0</v>
      </c>
      <c r="S565" s="14">
        <f t="shared" si="196"/>
        <v>0</v>
      </c>
      <c r="T565" s="4" t="str">
        <f t="shared" si="205"/>
        <v>J=</v>
      </c>
      <c r="U565" s="29">
        <f t="shared" si="206"/>
        <v>45107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24">
        <f t="shared" si="197"/>
        <v>44966</v>
      </c>
      <c r="B566" s="125">
        <f t="shared" ca="1" si="207"/>
        <v>1036.70802</v>
      </c>
      <c r="C566" s="7">
        <f t="shared" si="198"/>
        <v>1000</v>
      </c>
      <c r="D566" s="102">
        <f t="shared" si="199"/>
        <v>44963</v>
      </c>
      <c r="E566" s="100">
        <f ca="1">IF(D566&lt;$B$1,VLOOKUP(D566,[1]DI!$A$4:$B$15000,2,FALSE),0)</f>
        <v>0.13650000000000001</v>
      </c>
      <c r="F566" s="14">
        <f t="shared" ca="1" si="208"/>
        <v>1.00050788</v>
      </c>
      <c r="G566" s="14">
        <f ca="1">(TRUNC(PRODUCT($F$12:$F565),16))</f>
        <v>1.1910194462299399</v>
      </c>
      <c r="H566" s="14">
        <f t="shared" ca="1" si="209"/>
        <v>1.14884752962176</v>
      </c>
      <c r="I566" s="14">
        <f t="shared" ca="1" si="210"/>
        <v>1.0367080200000001</v>
      </c>
      <c r="J566" s="13">
        <f t="shared" si="200"/>
        <v>0</v>
      </c>
      <c r="K566" s="29">
        <f t="shared" si="201"/>
        <v>44865</v>
      </c>
      <c r="L566" s="2">
        <f t="shared" si="202"/>
        <v>71</v>
      </c>
      <c r="M566" s="17">
        <f t="shared" si="203"/>
        <v>71</v>
      </c>
      <c r="N566" s="12">
        <f t="shared" si="192"/>
        <v>1</v>
      </c>
      <c r="O566" s="12">
        <f t="shared" ca="1" si="193"/>
        <v>1.0367080200000001</v>
      </c>
      <c r="P566" s="17">
        <f t="shared" si="204"/>
        <v>0</v>
      </c>
      <c r="Q566" s="14">
        <f t="shared" ca="1" si="194"/>
        <v>36.708019999999998</v>
      </c>
      <c r="R566" s="20">
        <f t="shared" si="195"/>
        <v>0</v>
      </c>
      <c r="S566" s="14">
        <f t="shared" si="196"/>
        <v>0</v>
      </c>
      <c r="T566" s="4" t="str">
        <f t="shared" si="205"/>
        <v>J=</v>
      </c>
      <c r="U566" s="29">
        <f t="shared" si="206"/>
        <v>45107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24">
        <f t="shared" si="197"/>
        <v>44967</v>
      </c>
      <c r="B567" s="125">
        <f t="shared" ca="1" si="207"/>
        <v>1037.2345399999999</v>
      </c>
      <c r="C567" s="7">
        <f t="shared" si="198"/>
        <v>1000</v>
      </c>
      <c r="D567" s="102">
        <f t="shared" si="199"/>
        <v>44964</v>
      </c>
      <c r="E567" s="100">
        <f ca="1">IF(D567&lt;$B$1,VLOOKUP(D567,[1]DI!$A$4:$B$15000,2,FALSE),0)</f>
        <v>0.13650000000000001</v>
      </c>
      <c r="F567" s="14">
        <f t="shared" ca="1" si="208"/>
        <v>1.00050788</v>
      </c>
      <c r="G567" s="14">
        <f ca="1">(TRUNC(PRODUCT($F$12:$F566),16))</f>
        <v>1.1916243411862999</v>
      </c>
      <c r="H567" s="14">
        <f t="shared" ca="1" si="209"/>
        <v>1.14884752962176</v>
      </c>
      <c r="I567" s="14">
        <f t="shared" ca="1" si="210"/>
        <v>1.03723454</v>
      </c>
      <c r="J567" s="13">
        <f t="shared" si="200"/>
        <v>0</v>
      </c>
      <c r="K567" s="29">
        <f t="shared" si="201"/>
        <v>44865</v>
      </c>
      <c r="L567" s="2">
        <f t="shared" si="202"/>
        <v>72</v>
      </c>
      <c r="M567" s="17">
        <f t="shared" si="203"/>
        <v>72</v>
      </c>
      <c r="N567" s="12">
        <f t="shared" si="192"/>
        <v>1</v>
      </c>
      <c r="O567" s="12">
        <f t="shared" ca="1" si="193"/>
        <v>1.03723454</v>
      </c>
      <c r="P567" s="17">
        <f t="shared" si="204"/>
        <v>0</v>
      </c>
      <c r="Q567" s="14">
        <f t="shared" ca="1" si="194"/>
        <v>37.234540000000003</v>
      </c>
      <c r="R567" s="20">
        <f t="shared" si="195"/>
        <v>0</v>
      </c>
      <c r="S567" s="14">
        <f t="shared" si="196"/>
        <v>0</v>
      </c>
      <c r="T567" s="4" t="str">
        <f t="shared" si="205"/>
        <v>J=</v>
      </c>
      <c r="U567" s="29">
        <f t="shared" si="206"/>
        <v>45107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24">
        <f t="shared" si="197"/>
        <v>44970</v>
      </c>
      <c r="B568" s="125">
        <f t="shared" ca="1" si="207"/>
        <v>1037.7613299899999</v>
      </c>
      <c r="C568" s="7">
        <f t="shared" si="198"/>
        <v>1000</v>
      </c>
      <c r="D568" s="102">
        <f t="shared" si="199"/>
        <v>44965</v>
      </c>
      <c r="E568" s="100">
        <f ca="1">IF(D568&lt;$B$1,VLOOKUP(D568,[1]DI!$A$4:$B$15000,2,FALSE),0)</f>
        <v>0.13650000000000001</v>
      </c>
      <c r="F568" s="14">
        <f t="shared" ca="1" si="208"/>
        <v>1.00050788</v>
      </c>
      <c r="G568" s="14">
        <f ca="1">(TRUNC(PRODUCT($F$12:$F567),16))</f>
        <v>1.1922295433567001</v>
      </c>
      <c r="H568" s="14">
        <f t="shared" ca="1" si="209"/>
        <v>1.14884752962176</v>
      </c>
      <c r="I568" s="14">
        <f t="shared" ca="1" si="210"/>
        <v>1.0377613299999999</v>
      </c>
      <c r="J568" s="13">
        <f t="shared" si="200"/>
        <v>0</v>
      </c>
      <c r="K568" s="29">
        <f t="shared" si="201"/>
        <v>44865</v>
      </c>
      <c r="L568" s="2">
        <f t="shared" si="202"/>
        <v>73</v>
      </c>
      <c r="M568" s="17">
        <f t="shared" si="203"/>
        <v>73</v>
      </c>
      <c r="N568" s="12">
        <f t="shared" si="192"/>
        <v>1</v>
      </c>
      <c r="O568" s="12">
        <f t="shared" ca="1" si="193"/>
        <v>1.0377613299999999</v>
      </c>
      <c r="P568" s="17">
        <f t="shared" si="204"/>
        <v>0</v>
      </c>
      <c r="Q568" s="14">
        <f t="shared" ca="1" si="194"/>
        <v>37.76132999</v>
      </c>
      <c r="R568" s="20">
        <f t="shared" si="195"/>
        <v>0</v>
      </c>
      <c r="S568" s="14">
        <f t="shared" si="196"/>
        <v>0</v>
      </c>
      <c r="T568" s="4" t="str">
        <f t="shared" si="205"/>
        <v>J=</v>
      </c>
      <c r="U568" s="29">
        <f t="shared" si="206"/>
        <v>45107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24">
        <f t="shared" si="197"/>
        <v>44971</v>
      </c>
      <c r="B569" s="125">
        <f t="shared" ca="1" si="207"/>
        <v>1038.28838999</v>
      </c>
      <c r="C569" s="7">
        <f t="shared" si="198"/>
        <v>1000</v>
      </c>
      <c r="D569" s="102">
        <f t="shared" si="199"/>
        <v>44966</v>
      </c>
      <c r="E569" s="100">
        <f ca="1">IF(D569&lt;$B$1,VLOOKUP(D569,[1]DI!$A$4:$B$15000,2,FALSE),0)</f>
        <v>0.13650000000000001</v>
      </c>
      <c r="F569" s="14">
        <f t="shared" ca="1" si="208"/>
        <v>1.00050788</v>
      </c>
      <c r="G569" s="14">
        <f ca="1">(TRUNC(PRODUCT($F$12:$F568),16))</f>
        <v>1.1928350528971801</v>
      </c>
      <c r="H569" s="14">
        <f t="shared" ca="1" si="209"/>
        <v>1.14884752962176</v>
      </c>
      <c r="I569" s="14">
        <f t="shared" ca="1" si="210"/>
        <v>1.0382883899999999</v>
      </c>
      <c r="J569" s="13">
        <f t="shared" si="200"/>
        <v>0</v>
      </c>
      <c r="K569" s="29">
        <f t="shared" si="201"/>
        <v>44865</v>
      </c>
      <c r="L569" s="2">
        <f t="shared" si="202"/>
        <v>74</v>
      </c>
      <c r="M569" s="17">
        <f t="shared" si="203"/>
        <v>74</v>
      </c>
      <c r="N569" s="12">
        <f t="shared" si="192"/>
        <v>1</v>
      </c>
      <c r="O569" s="12">
        <f t="shared" ca="1" si="193"/>
        <v>1.0382883899999999</v>
      </c>
      <c r="P569" s="17">
        <f t="shared" si="204"/>
        <v>0</v>
      </c>
      <c r="Q569" s="14">
        <f t="shared" ca="1" si="194"/>
        <v>38.288389989999999</v>
      </c>
      <c r="R569" s="20">
        <f t="shared" si="195"/>
        <v>0</v>
      </c>
      <c r="S569" s="14">
        <f t="shared" si="196"/>
        <v>0</v>
      </c>
      <c r="T569" s="4" t="str">
        <f t="shared" si="205"/>
        <v>J=</v>
      </c>
      <c r="U569" s="29">
        <f t="shared" si="206"/>
        <v>45107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24">
        <f t="shared" si="197"/>
        <v>44972</v>
      </c>
      <c r="B570" s="125">
        <f t="shared" ca="1" si="207"/>
        <v>1038.8157200000001</v>
      </c>
      <c r="C570" s="7">
        <f t="shared" si="198"/>
        <v>1000</v>
      </c>
      <c r="D570" s="102">
        <f t="shared" si="199"/>
        <v>44967</v>
      </c>
      <c r="E570" s="100">
        <f ca="1">IF(D570&lt;$B$1,VLOOKUP(D570,[1]DI!$A$4:$B$15000,2,FALSE),0)</f>
        <v>0.13650000000000001</v>
      </c>
      <c r="F570" s="14">
        <f t="shared" ca="1" si="208"/>
        <v>1.00050788</v>
      </c>
      <c r="G570" s="14">
        <f ca="1">(TRUNC(PRODUCT($F$12:$F569),16))</f>
        <v>1.1934408699638399</v>
      </c>
      <c r="H570" s="14">
        <f t="shared" ca="1" si="209"/>
        <v>1.14884752962176</v>
      </c>
      <c r="I570" s="14">
        <f t="shared" ca="1" si="210"/>
        <v>1.0388157200000001</v>
      </c>
      <c r="J570" s="13">
        <f t="shared" si="200"/>
        <v>0</v>
      </c>
      <c r="K570" s="29">
        <f t="shared" si="201"/>
        <v>44865</v>
      </c>
      <c r="L570" s="2">
        <f t="shared" si="202"/>
        <v>75</v>
      </c>
      <c r="M570" s="17">
        <f t="shared" si="203"/>
        <v>75</v>
      </c>
      <c r="N570" s="12">
        <f t="shared" si="192"/>
        <v>1</v>
      </c>
      <c r="O570" s="12">
        <f t="shared" ca="1" si="193"/>
        <v>1.0388157200000001</v>
      </c>
      <c r="P570" s="17">
        <f t="shared" si="204"/>
        <v>0</v>
      </c>
      <c r="Q570" s="14">
        <f t="shared" ca="1" si="194"/>
        <v>38.815719999999999</v>
      </c>
      <c r="R570" s="20">
        <f t="shared" si="195"/>
        <v>0</v>
      </c>
      <c r="S570" s="14">
        <f t="shared" si="196"/>
        <v>0</v>
      </c>
      <c r="T570" s="4" t="str">
        <f t="shared" si="205"/>
        <v>J=</v>
      </c>
      <c r="U570" s="29">
        <f t="shared" si="206"/>
        <v>45107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24">
        <f t="shared" si="197"/>
        <v>44973</v>
      </c>
      <c r="B571" s="125">
        <f t="shared" ca="1" si="207"/>
        <v>1039.34331</v>
      </c>
      <c r="C571" s="7">
        <f t="shared" si="198"/>
        <v>1000</v>
      </c>
      <c r="D571" s="102">
        <f t="shared" si="199"/>
        <v>44970</v>
      </c>
      <c r="E571" s="100">
        <f ca="1">IF(D571&lt;$B$1,VLOOKUP(D571,[1]DI!$A$4:$B$15000,2,FALSE),0)</f>
        <v>0.13650000000000001</v>
      </c>
      <c r="F571" s="14">
        <f t="shared" ca="1" si="208"/>
        <v>1.00050788</v>
      </c>
      <c r="G571" s="14">
        <f ca="1">(TRUNC(PRODUCT($F$12:$F570),16))</f>
        <v>1.19404699471288</v>
      </c>
      <c r="H571" s="14">
        <f t="shared" ca="1" si="209"/>
        <v>1.14884752962176</v>
      </c>
      <c r="I571" s="14">
        <f t="shared" ca="1" si="210"/>
        <v>1.03934331</v>
      </c>
      <c r="J571" s="13">
        <f t="shared" si="200"/>
        <v>0</v>
      </c>
      <c r="K571" s="29">
        <f t="shared" si="201"/>
        <v>44865</v>
      </c>
      <c r="L571" s="2">
        <f t="shared" si="202"/>
        <v>76</v>
      </c>
      <c r="M571" s="17">
        <f t="shared" si="203"/>
        <v>76</v>
      </c>
      <c r="N571" s="12">
        <f t="shared" si="192"/>
        <v>1</v>
      </c>
      <c r="O571" s="12">
        <f t="shared" ca="1" si="193"/>
        <v>1.03934331</v>
      </c>
      <c r="P571" s="17">
        <f t="shared" si="204"/>
        <v>0</v>
      </c>
      <c r="Q571" s="14">
        <f t="shared" ca="1" si="194"/>
        <v>39.343310000000002</v>
      </c>
      <c r="R571" s="20">
        <f t="shared" si="195"/>
        <v>0</v>
      </c>
      <c r="S571" s="14">
        <f t="shared" si="196"/>
        <v>0</v>
      </c>
      <c r="T571" s="4" t="str">
        <f t="shared" si="205"/>
        <v>J=</v>
      </c>
      <c r="U571" s="29">
        <f t="shared" si="206"/>
        <v>45107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24">
        <f t="shared" si="197"/>
        <v>44974</v>
      </c>
      <c r="B572" s="125">
        <f t="shared" ca="1" si="207"/>
        <v>1039.8711699999999</v>
      </c>
      <c r="C572" s="7">
        <f t="shared" si="198"/>
        <v>1000</v>
      </c>
      <c r="D572" s="102">
        <f t="shared" si="199"/>
        <v>44971</v>
      </c>
      <c r="E572" s="100">
        <f ca="1">IF(D572&lt;$B$1,VLOOKUP(D572,[1]DI!$A$4:$B$15000,2,FALSE),0)</f>
        <v>0.13650000000000001</v>
      </c>
      <c r="F572" s="14">
        <f t="shared" ca="1" si="208"/>
        <v>1.00050788</v>
      </c>
      <c r="G572" s="14">
        <f ca="1">(TRUNC(PRODUCT($F$12:$F571),16))</f>
        <v>1.19465342730056</v>
      </c>
      <c r="H572" s="14">
        <f t="shared" ca="1" si="209"/>
        <v>1.14884752962176</v>
      </c>
      <c r="I572" s="14">
        <f t="shared" ca="1" si="210"/>
        <v>1.0398711700000001</v>
      </c>
      <c r="J572" s="13">
        <f t="shared" si="200"/>
        <v>0</v>
      </c>
      <c r="K572" s="29">
        <f t="shared" si="201"/>
        <v>44865</v>
      </c>
      <c r="L572" s="2">
        <f t="shared" si="202"/>
        <v>77</v>
      </c>
      <c r="M572" s="17">
        <f t="shared" si="203"/>
        <v>77</v>
      </c>
      <c r="N572" s="12">
        <f t="shared" si="192"/>
        <v>1</v>
      </c>
      <c r="O572" s="12">
        <f t="shared" ca="1" si="193"/>
        <v>1.0398711700000001</v>
      </c>
      <c r="P572" s="17">
        <f t="shared" si="204"/>
        <v>0</v>
      </c>
      <c r="Q572" s="14">
        <f t="shared" ca="1" si="194"/>
        <v>39.871169999999999</v>
      </c>
      <c r="R572" s="20">
        <f t="shared" si="195"/>
        <v>0</v>
      </c>
      <c r="S572" s="14">
        <f t="shared" si="196"/>
        <v>0</v>
      </c>
      <c r="T572" s="4" t="str">
        <f t="shared" si="205"/>
        <v>J=</v>
      </c>
      <c r="U572" s="29">
        <f t="shared" si="206"/>
        <v>45107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24">
        <f t="shared" si="197"/>
        <v>44979</v>
      </c>
      <c r="B573" s="125">
        <f t="shared" ca="1" si="207"/>
        <v>1040.3993</v>
      </c>
      <c r="C573" s="7">
        <f t="shared" si="198"/>
        <v>1000</v>
      </c>
      <c r="D573" s="102">
        <f t="shared" si="199"/>
        <v>44972</v>
      </c>
      <c r="E573" s="100">
        <f ca="1">IF(D573&lt;$B$1,VLOOKUP(D573,[1]DI!$A$4:$B$15000,2,FALSE),0)</f>
        <v>0.13650000000000001</v>
      </c>
      <c r="F573" s="14">
        <f t="shared" ca="1" si="208"/>
        <v>1.00050788</v>
      </c>
      <c r="G573" s="14">
        <f ca="1">(TRUNC(PRODUCT($F$12:$F572),16))</f>
        <v>1.19526016788321</v>
      </c>
      <c r="H573" s="14">
        <f t="shared" ca="1" si="209"/>
        <v>1.14884752962176</v>
      </c>
      <c r="I573" s="14">
        <f t="shared" ca="1" si="210"/>
        <v>1.0403993</v>
      </c>
      <c r="J573" s="13">
        <f t="shared" si="200"/>
        <v>0</v>
      </c>
      <c r="K573" s="29">
        <f t="shared" si="201"/>
        <v>44865</v>
      </c>
      <c r="L573" s="2">
        <f t="shared" si="202"/>
        <v>78</v>
      </c>
      <c r="M573" s="17">
        <f t="shared" si="203"/>
        <v>78</v>
      </c>
      <c r="N573" s="12">
        <f t="shared" si="192"/>
        <v>1</v>
      </c>
      <c r="O573" s="12">
        <f t="shared" ca="1" si="193"/>
        <v>1.0403993</v>
      </c>
      <c r="P573" s="17">
        <f t="shared" si="204"/>
        <v>0</v>
      </c>
      <c r="Q573" s="14">
        <f t="shared" ca="1" si="194"/>
        <v>40.399299999999997</v>
      </c>
      <c r="R573" s="20">
        <f t="shared" si="195"/>
        <v>0</v>
      </c>
      <c r="S573" s="14">
        <f t="shared" si="196"/>
        <v>0</v>
      </c>
      <c r="T573" s="4" t="str">
        <f t="shared" si="205"/>
        <v>J=</v>
      </c>
      <c r="U573" s="29">
        <f t="shared" si="206"/>
        <v>45107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24">
        <f t="shared" si="197"/>
        <v>44980</v>
      </c>
      <c r="B574" s="125">
        <f t="shared" ca="1" si="207"/>
        <v>1040.9276999900001</v>
      </c>
      <c r="C574" s="7">
        <f t="shared" si="198"/>
        <v>1000</v>
      </c>
      <c r="D574" s="102">
        <f t="shared" si="199"/>
        <v>44973</v>
      </c>
      <c r="E574" s="100">
        <f ca="1">IF(D574&lt;$B$1,VLOOKUP(D574,[1]DI!$A$4:$B$15000,2,FALSE),0)</f>
        <v>0.13650000000000001</v>
      </c>
      <c r="F574" s="14">
        <f t="shared" ca="1" si="208"/>
        <v>1.00050788</v>
      </c>
      <c r="G574" s="14">
        <f ca="1">(TRUNC(PRODUCT($F$12:$F573),16))</f>
        <v>1.1958672166172799</v>
      </c>
      <c r="H574" s="14">
        <f t="shared" ca="1" si="209"/>
        <v>1.14884752962176</v>
      </c>
      <c r="I574" s="14">
        <f t="shared" ca="1" si="210"/>
        <v>1.0409276999999999</v>
      </c>
      <c r="J574" s="13">
        <f t="shared" si="200"/>
        <v>0</v>
      </c>
      <c r="K574" s="29">
        <f t="shared" si="201"/>
        <v>44865</v>
      </c>
      <c r="L574" s="2">
        <f t="shared" si="202"/>
        <v>79</v>
      </c>
      <c r="M574" s="17">
        <f t="shared" si="203"/>
        <v>79</v>
      </c>
      <c r="N574" s="12">
        <f t="shared" si="192"/>
        <v>1</v>
      </c>
      <c r="O574" s="12">
        <f t="shared" ca="1" si="193"/>
        <v>1.0409276999999999</v>
      </c>
      <c r="P574" s="17">
        <f t="shared" si="204"/>
        <v>0</v>
      </c>
      <c r="Q574" s="14">
        <f t="shared" ca="1" si="194"/>
        <v>40.927699990000001</v>
      </c>
      <c r="R574" s="20">
        <f t="shared" si="195"/>
        <v>0</v>
      </c>
      <c r="S574" s="14">
        <f t="shared" si="196"/>
        <v>0</v>
      </c>
      <c r="T574" s="4" t="str">
        <f t="shared" si="205"/>
        <v>J=</v>
      </c>
      <c r="U574" s="29">
        <f t="shared" si="206"/>
        <v>45107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24">
        <f t="shared" si="197"/>
        <v>44981</v>
      </c>
      <c r="B575" s="125">
        <f t="shared" ca="1" si="207"/>
        <v>1041.45636999</v>
      </c>
      <c r="C575" s="7">
        <f t="shared" si="198"/>
        <v>1000</v>
      </c>
      <c r="D575" s="102">
        <f t="shared" si="199"/>
        <v>44974</v>
      </c>
      <c r="E575" s="100">
        <f ca="1">IF(D575&lt;$B$1,VLOOKUP(D575,[1]DI!$A$4:$B$15000,2,FALSE),0)</f>
        <v>0.13650000000000001</v>
      </c>
      <c r="F575" s="14">
        <f t="shared" ca="1" si="208"/>
        <v>1.00050788</v>
      </c>
      <c r="G575" s="14">
        <f ca="1">(TRUNC(PRODUCT($F$12:$F574),16))</f>
        <v>1.1964745736592499</v>
      </c>
      <c r="H575" s="14">
        <f t="shared" ca="1" si="209"/>
        <v>1.14884752962176</v>
      </c>
      <c r="I575" s="14">
        <f t="shared" ca="1" si="210"/>
        <v>1.0414563699999999</v>
      </c>
      <c r="J575" s="13">
        <f t="shared" si="200"/>
        <v>0</v>
      </c>
      <c r="K575" s="29">
        <f t="shared" si="201"/>
        <v>44865</v>
      </c>
      <c r="L575" s="2">
        <f t="shared" si="202"/>
        <v>80</v>
      </c>
      <c r="M575" s="17">
        <f t="shared" si="203"/>
        <v>80</v>
      </c>
      <c r="N575" s="12">
        <f t="shared" si="192"/>
        <v>1</v>
      </c>
      <c r="O575" s="12">
        <f t="shared" ca="1" si="193"/>
        <v>1.0414563699999999</v>
      </c>
      <c r="P575" s="17">
        <f t="shared" si="204"/>
        <v>0</v>
      </c>
      <c r="Q575" s="14">
        <f t="shared" ca="1" si="194"/>
        <v>41.456369989999999</v>
      </c>
      <c r="R575" s="20">
        <f t="shared" si="195"/>
        <v>0</v>
      </c>
      <c r="S575" s="14">
        <f t="shared" si="196"/>
        <v>0</v>
      </c>
      <c r="T575" s="4" t="str">
        <f t="shared" si="205"/>
        <v>J=</v>
      </c>
      <c r="U575" s="29">
        <f t="shared" si="206"/>
        <v>45107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24">
        <f t="shared" si="197"/>
        <v>44984</v>
      </c>
      <c r="B576" s="125">
        <f t="shared" ca="1" si="207"/>
        <v>1041.9852999899999</v>
      </c>
      <c r="C576" s="7">
        <f t="shared" si="198"/>
        <v>1000</v>
      </c>
      <c r="D576" s="102">
        <f t="shared" si="199"/>
        <v>44979</v>
      </c>
      <c r="E576" s="100">
        <f ca="1">IF(D576&lt;$B$1,VLOOKUP(D576,[1]DI!$A$4:$B$15000,2,FALSE),0)</f>
        <v>0.13650000000000001</v>
      </c>
      <c r="F576" s="14">
        <f t="shared" ca="1" si="208"/>
        <v>1.00050788</v>
      </c>
      <c r="G576" s="14">
        <f ca="1">(TRUNC(PRODUCT($F$12:$F575),16))</f>
        <v>1.1970822391657201</v>
      </c>
      <c r="H576" s="14">
        <f t="shared" ca="1" si="209"/>
        <v>1.14884752962176</v>
      </c>
      <c r="I576" s="14">
        <f t="shared" ca="1" si="210"/>
        <v>1.0419852999999999</v>
      </c>
      <c r="J576" s="13">
        <f t="shared" si="200"/>
        <v>0</v>
      </c>
      <c r="K576" s="29">
        <f t="shared" si="201"/>
        <v>44865</v>
      </c>
      <c r="L576" s="2">
        <f t="shared" si="202"/>
        <v>81</v>
      </c>
      <c r="M576" s="17">
        <f t="shared" si="203"/>
        <v>81</v>
      </c>
      <c r="N576" s="12">
        <f t="shared" si="192"/>
        <v>1</v>
      </c>
      <c r="O576" s="12">
        <f t="shared" ca="1" si="193"/>
        <v>1.0419852999999999</v>
      </c>
      <c r="P576" s="17">
        <f t="shared" si="204"/>
        <v>0</v>
      </c>
      <c r="Q576" s="14">
        <f t="shared" ca="1" si="194"/>
        <v>41.985299990000001</v>
      </c>
      <c r="R576" s="20">
        <f t="shared" si="195"/>
        <v>0</v>
      </c>
      <c r="S576" s="14">
        <f t="shared" si="196"/>
        <v>0</v>
      </c>
      <c r="T576" s="4" t="str">
        <f t="shared" si="205"/>
        <v>J=</v>
      </c>
      <c r="U576" s="29">
        <f t="shared" si="206"/>
        <v>45107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24">
        <f t="shared" si="197"/>
        <v>44985</v>
      </c>
      <c r="B577" s="125">
        <f t="shared" ca="1" si="207"/>
        <v>1042.5145</v>
      </c>
      <c r="C577" s="7">
        <f t="shared" si="198"/>
        <v>1000</v>
      </c>
      <c r="D577" s="102">
        <f t="shared" si="199"/>
        <v>44980</v>
      </c>
      <c r="E577" s="100">
        <f ca="1">IF(D577&lt;$B$1,VLOOKUP(D577,[1]DI!$A$4:$B$15000,2,FALSE),0)</f>
        <v>0.13650000000000001</v>
      </c>
      <c r="F577" s="14">
        <f t="shared" ca="1" si="208"/>
        <v>1.00050788</v>
      </c>
      <c r="G577" s="14">
        <f ca="1">(TRUNC(PRODUCT($F$12:$F576),16))</f>
        <v>1.19769021329335</v>
      </c>
      <c r="H577" s="14">
        <f t="shared" ca="1" si="209"/>
        <v>1.14884752962176</v>
      </c>
      <c r="I577" s="14">
        <f t="shared" ca="1" si="210"/>
        <v>1.0425145</v>
      </c>
      <c r="J577" s="13">
        <f t="shared" si="200"/>
        <v>0</v>
      </c>
      <c r="K577" s="29">
        <f t="shared" si="201"/>
        <v>44865</v>
      </c>
      <c r="L577" s="2">
        <f t="shared" si="202"/>
        <v>82</v>
      </c>
      <c r="M577" s="17">
        <f t="shared" si="203"/>
        <v>82</v>
      </c>
      <c r="N577" s="12">
        <f t="shared" si="192"/>
        <v>1</v>
      </c>
      <c r="O577" s="12">
        <f t="shared" ca="1" si="193"/>
        <v>1.0425145</v>
      </c>
      <c r="P577" s="17">
        <f t="shared" si="204"/>
        <v>0</v>
      </c>
      <c r="Q577" s="14">
        <f t="shared" ca="1" si="194"/>
        <v>42.514499999999998</v>
      </c>
      <c r="R577" s="20">
        <f t="shared" si="195"/>
        <v>0</v>
      </c>
      <c r="S577" s="14">
        <f t="shared" si="196"/>
        <v>0</v>
      </c>
      <c r="T577" s="4" t="str">
        <f t="shared" si="205"/>
        <v>J=</v>
      </c>
      <c r="U577" s="29">
        <f t="shared" si="206"/>
        <v>45107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24">
        <f t="shared" si="197"/>
        <v>44986</v>
      </c>
      <c r="B578" s="125">
        <f t="shared" ca="1" si="207"/>
        <v>1043.0439799999999</v>
      </c>
      <c r="C578" s="7">
        <f t="shared" si="198"/>
        <v>1000</v>
      </c>
      <c r="D578" s="102">
        <f t="shared" si="199"/>
        <v>44981</v>
      </c>
      <c r="E578" s="100">
        <f ca="1">IF(D578&lt;$B$1,VLOOKUP(D578,[1]DI!$A$4:$B$15000,2,FALSE),0)</f>
        <v>0.13650000000000001</v>
      </c>
      <c r="F578" s="14">
        <f t="shared" ca="1" si="208"/>
        <v>1.00050788</v>
      </c>
      <c r="G578" s="14">
        <f ca="1">(TRUNC(PRODUCT($F$12:$F577),16))</f>
        <v>1.1982984961988801</v>
      </c>
      <c r="H578" s="14">
        <f t="shared" ca="1" si="209"/>
        <v>1.14884752962176</v>
      </c>
      <c r="I578" s="14">
        <f t="shared" ca="1" si="210"/>
        <v>1.04304398</v>
      </c>
      <c r="J578" s="13">
        <f t="shared" si="200"/>
        <v>0</v>
      </c>
      <c r="K578" s="29">
        <f t="shared" si="201"/>
        <v>44865</v>
      </c>
      <c r="L578" s="2">
        <f t="shared" si="202"/>
        <v>83</v>
      </c>
      <c r="M578" s="17">
        <f t="shared" si="203"/>
        <v>83</v>
      </c>
      <c r="N578" s="12">
        <f t="shared" si="192"/>
        <v>1</v>
      </c>
      <c r="O578" s="12">
        <f t="shared" ca="1" si="193"/>
        <v>1.04304398</v>
      </c>
      <c r="P578" s="17">
        <f t="shared" si="204"/>
        <v>0</v>
      </c>
      <c r="Q578" s="14">
        <f t="shared" ca="1" si="194"/>
        <v>43.043979999999998</v>
      </c>
      <c r="R578" s="20">
        <f t="shared" si="195"/>
        <v>0</v>
      </c>
      <c r="S578" s="14">
        <f t="shared" si="196"/>
        <v>0</v>
      </c>
      <c r="T578" s="4" t="str">
        <f t="shared" si="205"/>
        <v>J=</v>
      </c>
      <c r="U578" s="29">
        <f t="shared" si="206"/>
        <v>45107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24">
        <f t="shared" si="197"/>
        <v>44987</v>
      </c>
      <c r="B579" s="125">
        <f t="shared" ca="1" si="207"/>
        <v>1043.57371999</v>
      </c>
      <c r="C579" s="7">
        <f t="shared" si="198"/>
        <v>1000</v>
      </c>
      <c r="D579" s="102">
        <f t="shared" si="199"/>
        <v>44984</v>
      </c>
      <c r="E579" s="100">
        <f ca="1">IF(D579&lt;$B$1,VLOOKUP(D579,[1]DI!$A$4:$B$15000,2,FALSE),0)</f>
        <v>0.13650000000000001</v>
      </c>
      <c r="F579" s="14">
        <f t="shared" ca="1" si="208"/>
        <v>1.00050788</v>
      </c>
      <c r="G579" s="14">
        <f ca="1">(TRUNC(PRODUCT($F$12:$F578),16))</f>
        <v>1.1989070880391299</v>
      </c>
      <c r="H579" s="14">
        <f t="shared" ca="1" si="209"/>
        <v>1.14884752962176</v>
      </c>
      <c r="I579" s="14">
        <f t="shared" ca="1" si="210"/>
        <v>1.0435737199999999</v>
      </c>
      <c r="J579" s="13">
        <f t="shared" si="200"/>
        <v>0</v>
      </c>
      <c r="K579" s="29">
        <f t="shared" si="201"/>
        <v>44865</v>
      </c>
      <c r="L579" s="2">
        <f t="shared" si="202"/>
        <v>84</v>
      </c>
      <c r="M579" s="17">
        <f t="shared" si="203"/>
        <v>84</v>
      </c>
      <c r="N579" s="12">
        <f t="shared" si="192"/>
        <v>1</v>
      </c>
      <c r="O579" s="12">
        <f t="shared" ca="1" si="193"/>
        <v>1.0435737199999999</v>
      </c>
      <c r="P579" s="17">
        <f t="shared" si="204"/>
        <v>0</v>
      </c>
      <c r="Q579" s="14">
        <f t="shared" ca="1" si="194"/>
        <v>43.573719990000001</v>
      </c>
      <c r="R579" s="20">
        <f t="shared" si="195"/>
        <v>0</v>
      </c>
      <c r="S579" s="14">
        <f t="shared" si="196"/>
        <v>0</v>
      </c>
      <c r="T579" s="4" t="str">
        <f t="shared" si="205"/>
        <v>J=</v>
      </c>
      <c r="U579" s="29">
        <f t="shared" si="206"/>
        <v>45107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24">
        <f t="shared" si="197"/>
        <v>44988</v>
      </c>
      <c r="B580" s="125">
        <f t="shared" ca="1" si="207"/>
        <v>1044.10373</v>
      </c>
      <c r="C580" s="7">
        <f t="shared" si="198"/>
        <v>1000</v>
      </c>
      <c r="D580" s="102">
        <f t="shared" si="199"/>
        <v>44985</v>
      </c>
      <c r="E580" s="100">
        <f ca="1">IF(D580&lt;$B$1,VLOOKUP(D580,[1]DI!$A$4:$B$15000,2,FALSE),0)</f>
        <v>0.13650000000000001</v>
      </c>
      <c r="F580" s="14">
        <f t="shared" ca="1" si="208"/>
        <v>1.00050788</v>
      </c>
      <c r="G580" s="14">
        <f ca="1">(TRUNC(PRODUCT($F$12:$F579),16))</f>
        <v>1.1995159889710001</v>
      </c>
      <c r="H580" s="14">
        <f t="shared" ca="1" si="209"/>
        <v>1.14884752962176</v>
      </c>
      <c r="I580" s="14">
        <f t="shared" ca="1" si="210"/>
        <v>1.04410373</v>
      </c>
      <c r="J580" s="13">
        <f t="shared" si="200"/>
        <v>0</v>
      </c>
      <c r="K580" s="29">
        <f t="shared" si="201"/>
        <v>44865</v>
      </c>
      <c r="L580" s="2">
        <f t="shared" si="202"/>
        <v>85</v>
      </c>
      <c r="M580" s="17">
        <f t="shared" si="203"/>
        <v>85</v>
      </c>
      <c r="N580" s="12">
        <f t="shared" si="192"/>
        <v>1</v>
      </c>
      <c r="O580" s="12">
        <f t="shared" ca="1" si="193"/>
        <v>1.04410373</v>
      </c>
      <c r="P580" s="17">
        <f t="shared" si="204"/>
        <v>0</v>
      </c>
      <c r="Q580" s="14">
        <f t="shared" ca="1" si="194"/>
        <v>44.103729999999999</v>
      </c>
      <c r="R580" s="20">
        <f t="shared" si="195"/>
        <v>0</v>
      </c>
      <c r="S580" s="14">
        <f t="shared" si="196"/>
        <v>0</v>
      </c>
      <c r="T580" s="4" t="str">
        <f t="shared" si="205"/>
        <v>J=</v>
      </c>
      <c r="U580" s="29">
        <f t="shared" si="206"/>
        <v>45107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24">
        <f t="shared" si="197"/>
        <v>44991</v>
      </c>
      <c r="B581" s="125">
        <f t="shared" ca="1" si="207"/>
        <v>1044.63401</v>
      </c>
      <c r="C581" s="7">
        <f t="shared" si="198"/>
        <v>1000</v>
      </c>
      <c r="D581" s="102">
        <f t="shared" si="199"/>
        <v>44986</v>
      </c>
      <c r="E581" s="100">
        <f ca="1">IF(D581&lt;$B$1,VLOOKUP(D581,[1]DI!$A$4:$B$15000,2,FALSE),0)</f>
        <v>0.13650000000000001</v>
      </c>
      <c r="F581" s="14">
        <f t="shared" ca="1" si="208"/>
        <v>1.00050788</v>
      </c>
      <c r="G581" s="14">
        <f ca="1">(TRUNC(PRODUCT($F$12:$F580),16))</f>
        <v>1.2001251991514801</v>
      </c>
      <c r="H581" s="14">
        <f t="shared" ca="1" si="209"/>
        <v>1.14884752962176</v>
      </c>
      <c r="I581" s="14">
        <f t="shared" ca="1" si="210"/>
        <v>1.04463401</v>
      </c>
      <c r="J581" s="13">
        <f t="shared" si="200"/>
        <v>0</v>
      </c>
      <c r="K581" s="29">
        <f t="shared" si="201"/>
        <v>44865</v>
      </c>
      <c r="L581" s="2">
        <f t="shared" si="202"/>
        <v>86</v>
      </c>
      <c r="M581" s="17">
        <f t="shared" si="203"/>
        <v>86</v>
      </c>
      <c r="N581" s="12">
        <f t="shared" si="192"/>
        <v>1</v>
      </c>
      <c r="O581" s="12">
        <f t="shared" ca="1" si="193"/>
        <v>1.04463401</v>
      </c>
      <c r="P581" s="17">
        <f t="shared" si="204"/>
        <v>0</v>
      </c>
      <c r="Q581" s="14">
        <f t="shared" ca="1" si="194"/>
        <v>44.634010000000004</v>
      </c>
      <c r="R581" s="20">
        <f t="shared" si="195"/>
        <v>0</v>
      </c>
      <c r="S581" s="14">
        <f t="shared" si="196"/>
        <v>0</v>
      </c>
      <c r="T581" s="4" t="str">
        <f t="shared" si="205"/>
        <v>J=</v>
      </c>
      <c r="U581" s="29">
        <f t="shared" si="206"/>
        <v>45107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24">
        <f t="shared" si="197"/>
        <v>44992</v>
      </c>
      <c r="B582" s="125">
        <f t="shared" ca="1" si="207"/>
        <v>1045.16455999</v>
      </c>
      <c r="C582" s="7">
        <f t="shared" si="198"/>
        <v>1000</v>
      </c>
      <c r="D582" s="102">
        <f t="shared" si="199"/>
        <v>44987</v>
      </c>
      <c r="E582" s="100">
        <f ca="1">IF(D582&lt;$B$1,VLOOKUP(D582,[1]DI!$A$4:$B$15000,2,FALSE),0)</f>
        <v>0.13650000000000001</v>
      </c>
      <c r="F582" s="14">
        <f t="shared" ca="1" si="208"/>
        <v>1.00050788</v>
      </c>
      <c r="G582" s="14">
        <f ca="1">(TRUNC(PRODUCT($F$12:$F581),16))</f>
        <v>1.2007347187376201</v>
      </c>
      <c r="H582" s="14">
        <f t="shared" ca="1" si="209"/>
        <v>1.14884752962176</v>
      </c>
      <c r="I582" s="14">
        <f t="shared" ca="1" si="210"/>
        <v>1.0451645599999999</v>
      </c>
      <c r="J582" s="13">
        <f t="shared" si="200"/>
        <v>0</v>
      </c>
      <c r="K582" s="29">
        <f t="shared" si="201"/>
        <v>44865</v>
      </c>
      <c r="L582" s="2">
        <f t="shared" si="202"/>
        <v>87</v>
      </c>
      <c r="M582" s="17">
        <f t="shared" si="203"/>
        <v>87</v>
      </c>
      <c r="N582" s="12">
        <f t="shared" si="192"/>
        <v>1</v>
      </c>
      <c r="O582" s="12">
        <f t="shared" ca="1" si="193"/>
        <v>1.0451645599999999</v>
      </c>
      <c r="P582" s="17">
        <f t="shared" si="204"/>
        <v>0</v>
      </c>
      <c r="Q582" s="14">
        <f t="shared" ca="1" si="194"/>
        <v>45.164559990000001</v>
      </c>
      <c r="R582" s="20">
        <f t="shared" si="195"/>
        <v>0</v>
      </c>
      <c r="S582" s="14">
        <f t="shared" si="196"/>
        <v>0</v>
      </c>
      <c r="T582" s="4" t="str">
        <f t="shared" si="205"/>
        <v>J=</v>
      </c>
      <c r="U582" s="29">
        <f t="shared" si="206"/>
        <v>45107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24">
        <f t="shared" si="197"/>
        <v>44993</v>
      </c>
      <c r="B583" s="125">
        <f t="shared" ca="1" si="207"/>
        <v>1045.6953699999999</v>
      </c>
      <c r="C583" s="7">
        <f t="shared" si="198"/>
        <v>1000</v>
      </c>
      <c r="D583" s="102">
        <f t="shared" si="199"/>
        <v>44988</v>
      </c>
      <c r="E583" s="100">
        <f ca="1">IF(D583&lt;$B$1,VLOOKUP(D583,[1]DI!$A$4:$B$15000,2,FALSE),0)</f>
        <v>0.13650000000000001</v>
      </c>
      <c r="F583" s="14">
        <f t="shared" ca="1" si="208"/>
        <v>1.00050788</v>
      </c>
      <c r="G583" s="14">
        <f ca="1">(TRUNC(PRODUCT($F$12:$F582),16))</f>
        <v>1.2013445478865801</v>
      </c>
      <c r="H583" s="14">
        <f t="shared" ca="1" si="209"/>
        <v>1.14884752962176</v>
      </c>
      <c r="I583" s="14">
        <f t="shared" ca="1" si="210"/>
        <v>1.04569537</v>
      </c>
      <c r="J583" s="13">
        <f t="shared" si="200"/>
        <v>0</v>
      </c>
      <c r="K583" s="29">
        <f t="shared" si="201"/>
        <v>44865</v>
      </c>
      <c r="L583" s="2">
        <f t="shared" si="202"/>
        <v>88</v>
      </c>
      <c r="M583" s="17">
        <f t="shared" si="203"/>
        <v>88</v>
      </c>
      <c r="N583" s="12">
        <f t="shared" si="192"/>
        <v>1</v>
      </c>
      <c r="O583" s="12">
        <f t="shared" ca="1" si="193"/>
        <v>1.04569537</v>
      </c>
      <c r="P583" s="17">
        <f t="shared" si="204"/>
        <v>0</v>
      </c>
      <c r="Q583" s="14">
        <f t="shared" ca="1" si="194"/>
        <v>45.695369999999997</v>
      </c>
      <c r="R583" s="20">
        <f t="shared" si="195"/>
        <v>0</v>
      </c>
      <c r="S583" s="14">
        <f t="shared" si="196"/>
        <v>0</v>
      </c>
      <c r="T583" s="4" t="str">
        <f t="shared" si="205"/>
        <v>J=</v>
      </c>
      <c r="U583" s="29">
        <f t="shared" si="206"/>
        <v>45107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24">
        <f t="shared" si="197"/>
        <v>44994</v>
      </c>
      <c r="B584" s="125">
        <f t="shared" ca="1" si="207"/>
        <v>1046.2264600000001</v>
      </c>
      <c r="C584" s="7">
        <f t="shared" si="198"/>
        <v>1000</v>
      </c>
      <c r="D584" s="102">
        <f t="shared" si="199"/>
        <v>44991</v>
      </c>
      <c r="E584" s="100">
        <f ca="1">IF(D584&lt;$B$1,VLOOKUP(D584,[1]DI!$A$4:$B$15000,2,FALSE),0)</f>
        <v>0.13650000000000001</v>
      </c>
      <c r="F584" s="14">
        <f t="shared" ca="1" si="208"/>
        <v>1.00050788</v>
      </c>
      <c r="G584" s="14">
        <f ca="1">(TRUNC(PRODUCT($F$12:$F583),16))</f>
        <v>1.2019546867555599</v>
      </c>
      <c r="H584" s="14">
        <f t="shared" ca="1" si="209"/>
        <v>1.14884752962176</v>
      </c>
      <c r="I584" s="14">
        <f t="shared" ca="1" si="210"/>
        <v>1.04622646</v>
      </c>
      <c r="J584" s="13">
        <f t="shared" si="200"/>
        <v>0</v>
      </c>
      <c r="K584" s="29">
        <f t="shared" si="201"/>
        <v>44865</v>
      </c>
      <c r="L584" s="2">
        <f t="shared" si="202"/>
        <v>89</v>
      </c>
      <c r="M584" s="17">
        <f t="shared" si="203"/>
        <v>89</v>
      </c>
      <c r="N584" s="12">
        <f t="shared" si="192"/>
        <v>1</v>
      </c>
      <c r="O584" s="12">
        <f t="shared" ca="1" si="193"/>
        <v>1.04622646</v>
      </c>
      <c r="P584" s="17">
        <f t="shared" si="204"/>
        <v>0</v>
      </c>
      <c r="Q584" s="14">
        <f t="shared" ca="1" si="194"/>
        <v>46.226460000000003</v>
      </c>
      <c r="R584" s="20">
        <f t="shared" si="195"/>
        <v>0</v>
      </c>
      <c r="S584" s="14">
        <f t="shared" si="196"/>
        <v>0</v>
      </c>
      <c r="T584" s="4" t="str">
        <f t="shared" si="205"/>
        <v>J=</v>
      </c>
      <c r="U584" s="29">
        <f t="shared" si="206"/>
        <v>45107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24">
        <f t="shared" si="197"/>
        <v>44995</v>
      </c>
      <c r="B585" s="125">
        <f t="shared" ca="1" si="207"/>
        <v>1046.75782</v>
      </c>
      <c r="C585" s="7">
        <f t="shared" si="198"/>
        <v>1000</v>
      </c>
      <c r="D585" s="102">
        <f t="shared" si="199"/>
        <v>44992</v>
      </c>
      <c r="E585" s="100">
        <f ca="1">IF(D585&lt;$B$1,VLOOKUP(D585,[1]DI!$A$4:$B$15000,2,FALSE),0)</f>
        <v>0.13650000000000001</v>
      </c>
      <c r="F585" s="14">
        <f t="shared" ca="1" si="208"/>
        <v>1.00050788</v>
      </c>
      <c r="G585" s="14">
        <f ca="1">(TRUNC(PRODUCT($F$12:$F584),16))</f>
        <v>1.2025651355018701</v>
      </c>
      <c r="H585" s="14">
        <f t="shared" ca="1" si="209"/>
        <v>1.14884752962176</v>
      </c>
      <c r="I585" s="14">
        <f t="shared" ca="1" si="210"/>
        <v>1.0467578200000001</v>
      </c>
      <c r="J585" s="13">
        <f t="shared" si="200"/>
        <v>0</v>
      </c>
      <c r="K585" s="29">
        <f t="shared" si="201"/>
        <v>44865</v>
      </c>
      <c r="L585" s="2">
        <f t="shared" si="202"/>
        <v>90</v>
      </c>
      <c r="M585" s="17">
        <f t="shared" si="203"/>
        <v>90</v>
      </c>
      <c r="N585" s="12">
        <f t="shared" si="192"/>
        <v>1</v>
      </c>
      <c r="O585" s="12">
        <f t="shared" ca="1" si="193"/>
        <v>1.0467578200000001</v>
      </c>
      <c r="P585" s="17">
        <f t="shared" si="204"/>
        <v>0</v>
      </c>
      <c r="Q585" s="14">
        <f t="shared" ca="1" si="194"/>
        <v>46.757820000000002</v>
      </c>
      <c r="R585" s="20">
        <f t="shared" si="195"/>
        <v>0</v>
      </c>
      <c r="S585" s="14">
        <f t="shared" si="196"/>
        <v>0</v>
      </c>
      <c r="T585" s="4" t="str">
        <f t="shared" si="205"/>
        <v>J=</v>
      </c>
      <c r="U585" s="29">
        <f t="shared" si="206"/>
        <v>45107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24">
        <f t="shared" si="197"/>
        <v>44998</v>
      </c>
      <c r="B586" s="125">
        <f t="shared" ca="1" si="207"/>
        <v>1047.28945</v>
      </c>
      <c r="C586" s="7">
        <f t="shared" si="198"/>
        <v>1000</v>
      </c>
      <c r="D586" s="102">
        <f t="shared" si="199"/>
        <v>44993</v>
      </c>
      <c r="E586" s="100">
        <f ca="1">IF(D586&lt;$B$1,VLOOKUP(D586,[1]DI!$A$4:$B$15000,2,FALSE),0)</f>
        <v>0.13650000000000001</v>
      </c>
      <c r="F586" s="14">
        <f t="shared" ca="1" si="208"/>
        <v>1.00050788</v>
      </c>
      <c r="G586" s="14">
        <f ca="1">(TRUNC(PRODUCT($F$12:$F585),16))</f>
        <v>1.2031758942828901</v>
      </c>
      <c r="H586" s="14">
        <f t="shared" ca="1" si="209"/>
        <v>1.14884752962176</v>
      </c>
      <c r="I586" s="14">
        <f t="shared" ca="1" si="210"/>
        <v>1.0472894500000001</v>
      </c>
      <c r="J586" s="13">
        <f t="shared" si="200"/>
        <v>0</v>
      </c>
      <c r="K586" s="29">
        <f t="shared" si="201"/>
        <v>44865</v>
      </c>
      <c r="L586" s="2">
        <f t="shared" si="202"/>
        <v>91</v>
      </c>
      <c r="M586" s="17">
        <f t="shared" si="203"/>
        <v>91</v>
      </c>
      <c r="N586" s="12">
        <f t="shared" si="192"/>
        <v>1</v>
      </c>
      <c r="O586" s="12">
        <f t="shared" ca="1" si="193"/>
        <v>1.0472894500000001</v>
      </c>
      <c r="P586" s="17">
        <f t="shared" si="204"/>
        <v>0</v>
      </c>
      <c r="Q586" s="14">
        <f t="shared" ca="1" si="194"/>
        <v>47.289450000000002</v>
      </c>
      <c r="R586" s="20">
        <f t="shared" si="195"/>
        <v>0</v>
      </c>
      <c r="S586" s="14">
        <f t="shared" si="196"/>
        <v>0</v>
      </c>
      <c r="T586" s="4" t="str">
        <f t="shared" si="205"/>
        <v>J=</v>
      </c>
      <c r="U586" s="29">
        <f t="shared" si="206"/>
        <v>45107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24">
        <f t="shared" si="197"/>
        <v>44999</v>
      </c>
      <c r="B587" s="125">
        <f t="shared" ca="1" si="207"/>
        <v>1047.82134</v>
      </c>
      <c r="C587" s="7">
        <f t="shared" si="198"/>
        <v>1000</v>
      </c>
      <c r="D587" s="102">
        <f t="shared" si="199"/>
        <v>44994</v>
      </c>
      <c r="E587" s="100">
        <f ca="1">IF(D587&lt;$B$1,VLOOKUP(D587,[1]DI!$A$4:$B$15000,2,FALSE),0)</f>
        <v>0.13650000000000001</v>
      </c>
      <c r="F587" s="14">
        <f t="shared" ca="1" si="208"/>
        <v>1.00050788</v>
      </c>
      <c r="G587" s="14">
        <f ca="1">(TRUNC(PRODUCT($F$12:$F586),16))</f>
        <v>1.20378696325607</v>
      </c>
      <c r="H587" s="14">
        <f t="shared" ca="1" si="209"/>
        <v>1.14884752962176</v>
      </c>
      <c r="I587" s="14">
        <f t="shared" ca="1" si="210"/>
        <v>1.04782134</v>
      </c>
      <c r="J587" s="13">
        <f t="shared" si="200"/>
        <v>0</v>
      </c>
      <c r="K587" s="29">
        <f t="shared" si="201"/>
        <v>44865</v>
      </c>
      <c r="L587" s="2">
        <f t="shared" si="202"/>
        <v>92</v>
      </c>
      <c r="M587" s="17">
        <f t="shared" si="203"/>
        <v>92</v>
      </c>
      <c r="N587" s="12">
        <f t="shared" si="192"/>
        <v>1</v>
      </c>
      <c r="O587" s="12">
        <f t="shared" ca="1" si="193"/>
        <v>1.04782134</v>
      </c>
      <c r="P587" s="17">
        <f t="shared" si="204"/>
        <v>0</v>
      </c>
      <c r="Q587" s="14">
        <f t="shared" ca="1" si="194"/>
        <v>47.821339999999999</v>
      </c>
      <c r="R587" s="20">
        <f t="shared" si="195"/>
        <v>0</v>
      </c>
      <c r="S587" s="14">
        <f t="shared" si="196"/>
        <v>0</v>
      </c>
      <c r="T587" s="4" t="str">
        <f t="shared" si="205"/>
        <v>J=</v>
      </c>
      <c r="U587" s="29">
        <f t="shared" si="206"/>
        <v>45107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24">
        <f t="shared" si="197"/>
        <v>45000</v>
      </c>
      <c r="B588" s="125">
        <f t="shared" ca="1" si="207"/>
        <v>1048.3535099999999</v>
      </c>
      <c r="C588" s="7">
        <f t="shared" si="198"/>
        <v>1000</v>
      </c>
      <c r="D588" s="102">
        <f t="shared" si="199"/>
        <v>44995</v>
      </c>
      <c r="E588" s="100">
        <f ca="1">IF(D588&lt;$B$1,VLOOKUP(D588,[1]DI!$A$4:$B$15000,2,FALSE),0)</f>
        <v>0.13650000000000001</v>
      </c>
      <c r="F588" s="14">
        <f t="shared" ca="1" si="208"/>
        <v>1.00050788</v>
      </c>
      <c r="G588" s="14">
        <f ca="1">(TRUNC(PRODUCT($F$12:$F587),16))</f>
        <v>1.2043983425789699</v>
      </c>
      <c r="H588" s="14">
        <f t="shared" ca="1" si="209"/>
        <v>1.14884752962176</v>
      </c>
      <c r="I588" s="14">
        <f t="shared" ca="1" si="210"/>
        <v>1.0483535100000001</v>
      </c>
      <c r="J588" s="13">
        <f t="shared" si="200"/>
        <v>0</v>
      </c>
      <c r="K588" s="29">
        <f t="shared" si="201"/>
        <v>44865</v>
      </c>
      <c r="L588" s="2">
        <f t="shared" si="202"/>
        <v>93</v>
      </c>
      <c r="M588" s="17">
        <f t="shared" si="203"/>
        <v>93</v>
      </c>
      <c r="N588" s="12">
        <f t="shared" ref="N588:N651" si="211">ROUND((J588+1)^(M588/252),9)</f>
        <v>1</v>
      </c>
      <c r="O588" s="12">
        <f t="shared" ref="O588:O651" ca="1" si="212">ROUND(I588*N588,9)</f>
        <v>1.0483535100000001</v>
      </c>
      <c r="P588" s="17">
        <f t="shared" si="204"/>
        <v>0</v>
      </c>
      <c r="Q588" s="14">
        <f t="shared" ref="Q588:Q651" ca="1" si="213">TRUNC(((O588-1)*C588),8)</f>
        <v>48.35351</v>
      </c>
      <c r="R588" s="20">
        <f t="shared" ref="R588:R651" si="214">IF($P588&gt;0,VLOOKUP($P588,$X$12:$AD$150,7),0)</f>
        <v>0</v>
      </c>
      <c r="S588" s="14">
        <f t="shared" ref="S588:S651" si="215">IF(R588&gt;0,TRUNC(R588*C588,8),0)</f>
        <v>0</v>
      </c>
      <c r="T588" s="4" t="str">
        <f t="shared" si="205"/>
        <v>J=</v>
      </c>
      <c r="U588" s="29">
        <f t="shared" si="206"/>
        <v>45107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24">
        <f t="shared" ref="A589:A652" si="216">WORKDAY($A588,1,$X$166:$X$544)</f>
        <v>45001</v>
      </c>
      <c r="B589" s="125">
        <f t="shared" ca="1" si="207"/>
        <v>1048.8859500000001</v>
      </c>
      <c r="C589" s="7">
        <f t="shared" ref="C589:C652" si="217">(C588-S588)</f>
        <v>1000</v>
      </c>
      <c r="D589" s="102">
        <f t="shared" ref="D589:D652" si="218">WORKDAY($A589,-3,$X$160:$X$544)</f>
        <v>44998</v>
      </c>
      <c r="E589" s="100">
        <f ca="1">IF(D589&lt;$B$1,VLOOKUP(D589,[1]DI!$A$4:$B$15000,2,FALSE),0)</f>
        <v>0.13650000000000001</v>
      </c>
      <c r="F589" s="14">
        <f t="shared" ca="1" si="208"/>
        <v>1.00050788</v>
      </c>
      <c r="G589" s="14">
        <f ca="1">(TRUNC(PRODUCT($F$12:$F588),16))</f>
        <v>1.2050100324091999</v>
      </c>
      <c r="H589" s="14">
        <f t="shared" ca="1" si="209"/>
        <v>1.14884752962176</v>
      </c>
      <c r="I589" s="14">
        <f t="shared" ca="1" si="210"/>
        <v>1.0488859500000001</v>
      </c>
      <c r="J589" s="13">
        <f t="shared" ref="J589:J652" si="219">J588</f>
        <v>0</v>
      </c>
      <c r="K589" s="29">
        <f t="shared" ref="K589:K652" si="220">IF(P588&gt;0,VLOOKUP(P588,X$12:AH$150,2),K588)</f>
        <v>44865</v>
      </c>
      <c r="L589" s="2">
        <f t="shared" ref="L589:L652" si="221">IF(A589&gt;K589,IF(NETWORKDAYS(K589,A589,$X$160:$X$544)-1=0,1,NETWORKDAYS(K589,A589,$X$160:$X$544)-1),0)</f>
        <v>94</v>
      </c>
      <c r="M589" s="17">
        <f t="shared" ref="M589:M652" si="222">IF(AND(L589=1,L588=1),1,IF(L589&gt;0,IF(L589=L588,L589+1,L589),0))</f>
        <v>94</v>
      </c>
      <c r="N589" s="12">
        <f t="shared" si="211"/>
        <v>1</v>
      </c>
      <c r="O589" s="12">
        <f t="shared" ca="1" si="212"/>
        <v>1.0488859500000001</v>
      </c>
      <c r="P589" s="17">
        <f t="shared" ref="P589:P652" si="223">IF(VLOOKUP(A589,Y$12:AF$150,8)=VLOOKUP(A588,Y$12:AF$150,8),0,VLOOKUP(A589,Y$12:AF$150,8))</f>
        <v>0</v>
      </c>
      <c r="Q589" s="14">
        <f t="shared" ca="1" si="213"/>
        <v>48.885950000000001</v>
      </c>
      <c r="R589" s="20">
        <f t="shared" si="214"/>
        <v>0</v>
      </c>
      <c r="S589" s="14">
        <f t="shared" si="215"/>
        <v>0</v>
      </c>
      <c r="T589" s="4" t="str">
        <f t="shared" ref="T589:T652" si="224">IF(P588&gt;0,VLOOKUP(P588,X$12:AH$150,10),T588)</f>
        <v>J=</v>
      </c>
      <c r="U589" s="29">
        <f t="shared" ref="U589:U652" si="225">IF(P588&gt;0,VLOOKUP(P588,X$12:AH$150,11),U588)</f>
        <v>45107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24">
        <f t="shared" si="216"/>
        <v>45002</v>
      </c>
      <c r="B590" s="125">
        <f t="shared" ref="B590:B653" ca="1" si="226">IF(D590&lt;=TODAY(),C590+Q590,IF(AND(D590&gt;TODAY(),A590&lt;=$B$1),IF(VLOOKUP(TODAY(),$A$10:$E$5000,4,FALSE)=0,"n.d",C590+Q590),"n.d"))</f>
        <v>1049.4186599899999</v>
      </c>
      <c r="C590" s="7">
        <f t="shared" si="217"/>
        <v>1000</v>
      </c>
      <c r="D590" s="102">
        <f t="shared" si="218"/>
        <v>44999</v>
      </c>
      <c r="E590" s="100">
        <f ca="1">IF(D590&lt;$B$1,VLOOKUP(D590,[1]DI!$A$4:$B$15000,2,FALSE),0)</f>
        <v>0.13650000000000001</v>
      </c>
      <c r="F590" s="14">
        <f t="shared" ref="F590:F653" ca="1" si="227">ROUND(((1+E590)^(1/252)),8)</f>
        <v>1.00050788</v>
      </c>
      <c r="G590" s="14">
        <f ca="1">(TRUNC(PRODUCT($F$12:$F589),16))</f>
        <v>1.20562203290446</v>
      </c>
      <c r="H590" s="14">
        <f t="shared" ref="H590:H653" ca="1" si="228">IF(P589&gt;0,G589,H589)</f>
        <v>1.14884752962176</v>
      </c>
      <c r="I590" s="14">
        <f t="shared" ref="I590:I653" ca="1" si="229">ROUND(G590/H590,8)</f>
        <v>1.0494186599999999</v>
      </c>
      <c r="J590" s="13">
        <f t="shared" si="219"/>
        <v>0</v>
      </c>
      <c r="K590" s="29">
        <f t="shared" si="220"/>
        <v>44865</v>
      </c>
      <c r="L590" s="2">
        <f t="shared" si="221"/>
        <v>95</v>
      </c>
      <c r="M590" s="17">
        <f t="shared" si="222"/>
        <v>95</v>
      </c>
      <c r="N590" s="12">
        <f t="shared" si="211"/>
        <v>1</v>
      </c>
      <c r="O590" s="12">
        <f t="shared" ca="1" si="212"/>
        <v>1.0494186599999999</v>
      </c>
      <c r="P590" s="17">
        <f t="shared" si="223"/>
        <v>0</v>
      </c>
      <c r="Q590" s="14">
        <f t="shared" ca="1" si="213"/>
        <v>49.418659990000002</v>
      </c>
      <c r="R590" s="20">
        <f t="shared" si="214"/>
        <v>0</v>
      </c>
      <c r="S590" s="14">
        <f t="shared" si="215"/>
        <v>0</v>
      </c>
      <c r="T590" s="4" t="str">
        <f t="shared" si="224"/>
        <v>J=</v>
      </c>
      <c r="U590" s="29">
        <f t="shared" si="225"/>
        <v>45107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24">
        <f t="shared" si="216"/>
        <v>45005</v>
      </c>
      <c r="B591" s="125">
        <f t="shared" ca="1" si="226"/>
        <v>1049.95164</v>
      </c>
      <c r="C591" s="7">
        <f t="shared" si="217"/>
        <v>1000</v>
      </c>
      <c r="D591" s="102">
        <f t="shared" si="218"/>
        <v>45000</v>
      </c>
      <c r="E591" s="100">
        <f ca="1">IF(D591&lt;$B$1,VLOOKUP(D591,[1]DI!$A$4:$B$15000,2,FALSE),0)</f>
        <v>0.13650000000000001</v>
      </c>
      <c r="F591" s="14">
        <f t="shared" ca="1" si="227"/>
        <v>1.00050788</v>
      </c>
      <c r="G591" s="14">
        <f ca="1">(TRUNC(PRODUCT($F$12:$F590),16))</f>
        <v>1.2062343442225301</v>
      </c>
      <c r="H591" s="14">
        <f t="shared" ca="1" si="228"/>
        <v>1.14884752962176</v>
      </c>
      <c r="I591" s="14">
        <f t="shared" ca="1" si="229"/>
        <v>1.04995164</v>
      </c>
      <c r="J591" s="13">
        <f t="shared" si="219"/>
        <v>0</v>
      </c>
      <c r="K591" s="29">
        <f t="shared" si="220"/>
        <v>44865</v>
      </c>
      <c r="L591" s="2">
        <f t="shared" si="221"/>
        <v>96</v>
      </c>
      <c r="M591" s="17">
        <f t="shared" si="222"/>
        <v>96</v>
      </c>
      <c r="N591" s="12">
        <f t="shared" si="211"/>
        <v>1</v>
      </c>
      <c r="O591" s="12">
        <f t="shared" ca="1" si="212"/>
        <v>1.04995164</v>
      </c>
      <c r="P591" s="17">
        <f t="shared" si="223"/>
        <v>0</v>
      </c>
      <c r="Q591" s="14">
        <f t="shared" ca="1" si="213"/>
        <v>49.951639999999998</v>
      </c>
      <c r="R591" s="20">
        <f t="shared" si="214"/>
        <v>0</v>
      </c>
      <c r="S591" s="14">
        <f t="shared" si="215"/>
        <v>0</v>
      </c>
      <c r="T591" s="4" t="str">
        <f t="shared" si="224"/>
        <v>J=</v>
      </c>
      <c r="U591" s="29">
        <f t="shared" si="225"/>
        <v>45107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24">
        <f t="shared" si="216"/>
        <v>45006</v>
      </c>
      <c r="B592" s="125">
        <f t="shared" ca="1" si="226"/>
        <v>1050.4848899900001</v>
      </c>
      <c r="C592" s="7">
        <f t="shared" si="217"/>
        <v>1000</v>
      </c>
      <c r="D592" s="102">
        <f t="shared" si="218"/>
        <v>45001</v>
      </c>
      <c r="E592" s="100">
        <f ca="1">IF(D592&lt;$B$1,VLOOKUP(D592,[1]DI!$A$4:$B$15000,2,FALSE),0)</f>
        <v>0.13650000000000001</v>
      </c>
      <c r="F592" s="14">
        <f t="shared" ca="1" si="227"/>
        <v>1.00050788</v>
      </c>
      <c r="G592" s="14">
        <f ca="1">(TRUNC(PRODUCT($F$12:$F591),16))</f>
        <v>1.20684696652128</v>
      </c>
      <c r="H592" s="14">
        <f t="shared" ca="1" si="228"/>
        <v>1.14884752962176</v>
      </c>
      <c r="I592" s="14">
        <f t="shared" ca="1" si="229"/>
        <v>1.0504848899999999</v>
      </c>
      <c r="J592" s="13">
        <f t="shared" si="219"/>
        <v>0</v>
      </c>
      <c r="K592" s="29">
        <f t="shared" si="220"/>
        <v>44865</v>
      </c>
      <c r="L592" s="2">
        <f t="shared" si="221"/>
        <v>97</v>
      </c>
      <c r="M592" s="17">
        <f t="shared" si="222"/>
        <v>97</v>
      </c>
      <c r="N592" s="12">
        <f t="shared" si="211"/>
        <v>1</v>
      </c>
      <c r="O592" s="12">
        <f t="shared" ca="1" si="212"/>
        <v>1.0504848899999999</v>
      </c>
      <c r="P592" s="17">
        <f t="shared" si="223"/>
        <v>0</v>
      </c>
      <c r="Q592" s="14">
        <f t="shared" ca="1" si="213"/>
        <v>50.484889989999999</v>
      </c>
      <c r="R592" s="20">
        <f t="shared" si="214"/>
        <v>0</v>
      </c>
      <c r="S592" s="14">
        <f t="shared" si="215"/>
        <v>0</v>
      </c>
      <c r="T592" s="4" t="str">
        <f t="shared" si="224"/>
        <v>J=</v>
      </c>
      <c r="U592" s="29">
        <f t="shared" si="225"/>
        <v>45107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24">
        <f t="shared" si="216"/>
        <v>45007</v>
      </c>
      <c r="B593" s="125">
        <f t="shared" ca="1" si="226"/>
        <v>1051.0184099999999</v>
      </c>
      <c r="C593" s="7">
        <f t="shared" si="217"/>
        <v>1000</v>
      </c>
      <c r="D593" s="102">
        <f t="shared" si="218"/>
        <v>45002</v>
      </c>
      <c r="E593" s="100">
        <f ca="1">IF(D593&lt;$B$1,VLOOKUP(D593,[1]DI!$A$4:$B$15000,2,FALSE),0)</f>
        <v>0.13650000000000001</v>
      </c>
      <c r="F593" s="14">
        <f t="shared" ca="1" si="227"/>
        <v>1.00050788</v>
      </c>
      <c r="G593" s="14">
        <f ca="1">(TRUNC(PRODUCT($F$12:$F592),16))</f>
        <v>1.2074598999586299</v>
      </c>
      <c r="H593" s="14">
        <f t="shared" ca="1" si="228"/>
        <v>1.14884752962176</v>
      </c>
      <c r="I593" s="14">
        <f t="shared" ca="1" si="229"/>
        <v>1.05101841</v>
      </c>
      <c r="J593" s="13">
        <f t="shared" si="219"/>
        <v>0</v>
      </c>
      <c r="K593" s="29">
        <f t="shared" si="220"/>
        <v>44865</v>
      </c>
      <c r="L593" s="2">
        <f t="shared" si="221"/>
        <v>98</v>
      </c>
      <c r="M593" s="17">
        <f t="shared" si="222"/>
        <v>98</v>
      </c>
      <c r="N593" s="12">
        <f t="shared" si="211"/>
        <v>1</v>
      </c>
      <c r="O593" s="12">
        <f t="shared" ca="1" si="212"/>
        <v>1.05101841</v>
      </c>
      <c r="P593" s="17">
        <f t="shared" si="223"/>
        <v>0</v>
      </c>
      <c r="Q593" s="14">
        <f t="shared" ca="1" si="213"/>
        <v>51.018410000000003</v>
      </c>
      <c r="R593" s="20">
        <f t="shared" si="214"/>
        <v>0</v>
      </c>
      <c r="S593" s="14">
        <f t="shared" si="215"/>
        <v>0</v>
      </c>
      <c r="T593" s="4" t="str">
        <f t="shared" si="224"/>
        <v>J=</v>
      </c>
      <c r="U593" s="29">
        <f t="shared" si="225"/>
        <v>45107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24">
        <f t="shared" si="216"/>
        <v>45008</v>
      </c>
      <c r="B594" s="125">
        <f t="shared" ca="1" si="226"/>
        <v>1051.55219999</v>
      </c>
      <c r="C594" s="7">
        <f t="shared" si="217"/>
        <v>1000</v>
      </c>
      <c r="D594" s="102">
        <f t="shared" si="218"/>
        <v>45005</v>
      </c>
      <c r="E594" s="100">
        <f ca="1">IF(D594&lt;$B$1,VLOOKUP(D594,[1]DI!$A$4:$B$15000,2,FALSE),0)</f>
        <v>0.13650000000000001</v>
      </c>
      <c r="F594" s="14">
        <f t="shared" ca="1" si="227"/>
        <v>1.00050788</v>
      </c>
      <c r="G594" s="14">
        <f ca="1">(TRUNC(PRODUCT($F$12:$F593),16))</f>
        <v>1.2080731446926301</v>
      </c>
      <c r="H594" s="14">
        <f t="shared" ca="1" si="228"/>
        <v>1.14884752962176</v>
      </c>
      <c r="I594" s="14">
        <f t="shared" ca="1" si="229"/>
        <v>1.0515521999999999</v>
      </c>
      <c r="J594" s="13">
        <f t="shared" si="219"/>
        <v>0</v>
      </c>
      <c r="K594" s="29">
        <f t="shared" si="220"/>
        <v>44865</v>
      </c>
      <c r="L594" s="2">
        <f t="shared" si="221"/>
        <v>99</v>
      </c>
      <c r="M594" s="17">
        <f t="shared" si="222"/>
        <v>99</v>
      </c>
      <c r="N594" s="12">
        <f t="shared" si="211"/>
        <v>1</v>
      </c>
      <c r="O594" s="12">
        <f t="shared" ca="1" si="212"/>
        <v>1.0515521999999999</v>
      </c>
      <c r="P594" s="17">
        <f t="shared" si="223"/>
        <v>0</v>
      </c>
      <c r="Q594" s="14">
        <f t="shared" ca="1" si="213"/>
        <v>51.552199989999998</v>
      </c>
      <c r="R594" s="20">
        <f t="shared" si="214"/>
        <v>0</v>
      </c>
      <c r="S594" s="14">
        <f t="shared" si="215"/>
        <v>0</v>
      </c>
      <c r="T594" s="4" t="str">
        <f t="shared" si="224"/>
        <v>J=</v>
      </c>
      <c r="U594" s="29">
        <f t="shared" si="225"/>
        <v>45107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24">
        <f t="shared" si="216"/>
        <v>45009</v>
      </c>
      <c r="B595" s="125">
        <f t="shared" ca="1" si="226"/>
        <v>1052.08626</v>
      </c>
      <c r="C595" s="7">
        <f t="shared" si="217"/>
        <v>1000</v>
      </c>
      <c r="D595" s="102">
        <f t="shared" si="218"/>
        <v>45006</v>
      </c>
      <c r="E595" s="100">
        <f ca="1">IF(D595&lt;$B$1,VLOOKUP(D595,[1]DI!$A$4:$B$15000,2,FALSE),0)</f>
        <v>0.13650000000000001</v>
      </c>
      <c r="F595" s="14">
        <f t="shared" ca="1" si="227"/>
        <v>1.00050788</v>
      </c>
      <c r="G595" s="14">
        <f ca="1">(TRUNC(PRODUCT($F$12:$F594),16))</f>
        <v>1.20868670088135</v>
      </c>
      <c r="H595" s="14">
        <f t="shared" ca="1" si="228"/>
        <v>1.14884752962176</v>
      </c>
      <c r="I595" s="14">
        <f t="shared" ca="1" si="229"/>
        <v>1.0520862600000001</v>
      </c>
      <c r="J595" s="13">
        <f t="shared" si="219"/>
        <v>0</v>
      </c>
      <c r="K595" s="29">
        <f t="shared" si="220"/>
        <v>44865</v>
      </c>
      <c r="L595" s="2">
        <f t="shared" si="221"/>
        <v>100</v>
      </c>
      <c r="M595" s="17">
        <f t="shared" si="222"/>
        <v>100</v>
      </c>
      <c r="N595" s="12">
        <f t="shared" si="211"/>
        <v>1</v>
      </c>
      <c r="O595" s="12">
        <f t="shared" ca="1" si="212"/>
        <v>1.0520862600000001</v>
      </c>
      <c r="P595" s="17">
        <f t="shared" si="223"/>
        <v>0</v>
      </c>
      <c r="Q595" s="14">
        <f t="shared" ca="1" si="213"/>
        <v>52.086260000000003</v>
      </c>
      <c r="R595" s="20">
        <f t="shared" si="214"/>
        <v>0</v>
      </c>
      <c r="S595" s="14">
        <f t="shared" si="215"/>
        <v>0</v>
      </c>
      <c r="T595" s="4" t="str">
        <f t="shared" si="224"/>
        <v>J=</v>
      </c>
      <c r="U595" s="29">
        <f t="shared" si="225"/>
        <v>45107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24">
        <f t="shared" si="216"/>
        <v>45012</v>
      </c>
      <c r="B596" s="125">
        <f t="shared" ca="1" si="226"/>
        <v>1052.62059</v>
      </c>
      <c r="C596" s="7">
        <f t="shared" si="217"/>
        <v>1000</v>
      </c>
      <c r="D596" s="102">
        <f t="shared" si="218"/>
        <v>45007</v>
      </c>
      <c r="E596" s="100">
        <f ca="1">IF(D596&lt;$B$1,VLOOKUP(D596,[1]DI!$A$4:$B$15000,2,FALSE),0)</f>
        <v>0.13650000000000001</v>
      </c>
      <c r="F596" s="14">
        <f t="shared" ca="1" si="227"/>
        <v>1.00050788</v>
      </c>
      <c r="G596" s="14">
        <f ca="1">(TRUNC(PRODUCT($F$12:$F595),16))</f>
        <v>1.2093005686830001</v>
      </c>
      <c r="H596" s="14">
        <f t="shared" ca="1" si="228"/>
        <v>1.14884752962176</v>
      </c>
      <c r="I596" s="14">
        <f t="shared" ca="1" si="229"/>
        <v>1.0526205900000001</v>
      </c>
      <c r="J596" s="13">
        <f t="shared" si="219"/>
        <v>0</v>
      </c>
      <c r="K596" s="29">
        <f t="shared" si="220"/>
        <v>44865</v>
      </c>
      <c r="L596" s="2">
        <f t="shared" si="221"/>
        <v>101</v>
      </c>
      <c r="M596" s="17">
        <f t="shared" si="222"/>
        <v>101</v>
      </c>
      <c r="N596" s="12">
        <f t="shared" si="211"/>
        <v>1</v>
      </c>
      <c r="O596" s="12">
        <f t="shared" ca="1" si="212"/>
        <v>1.0526205900000001</v>
      </c>
      <c r="P596" s="17">
        <f t="shared" si="223"/>
        <v>0</v>
      </c>
      <c r="Q596" s="14">
        <f t="shared" ca="1" si="213"/>
        <v>52.62059</v>
      </c>
      <c r="R596" s="20">
        <f t="shared" si="214"/>
        <v>0</v>
      </c>
      <c r="S596" s="14">
        <f t="shared" si="215"/>
        <v>0</v>
      </c>
      <c r="T596" s="4" t="str">
        <f t="shared" si="224"/>
        <v>J=</v>
      </c>
      <c r="U596" s="29">
        <f t="shared" si="225"/>
        <v>45107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24">
        <f t="shared" si="216"/>
        <v>45013</v>
      </c>
      <c r="B597" s="125">
        <f t="shared" ca="1" si="226"/>
        <v>1053.1551999999999</v>
      </c>
      <c r="C597" s="7">
        <f t="shared" si="217"/>
        <v>1000</v>
      </c>
      <c r="D597" s="102">
        <f t="shared" si="218"/>
        <v>45008</v>
      </c>
      <c r="E597" s="100">
        <f ca="1">IF(D597&lt;$B$1,VLOOKUP(D597,[1]DI!$A$4:$B$15000,2,FALSE),0)</f>
        <v>0.13650000000000001</v>
      </c>
      <c r="F597" s="14">
        <f t="shared" ca="1" si="227"/>
        <v>1.00050788</v>
      </c>
      <c r="G597" s="14">
        <f ca="1">(TRUNC(PRODUCT($F$12:$F596),16))</f>
        <v>1.2099147482558199</v>
      </c>
      <c r="H597" s="14">
        <f t="shared" ca="1" si="228"/>
        <v>1.14884752962176</v>
      </c>
      <c r="I597" s="14">
        <f t="shared" ca="1" si="229"/>
        <v>1.0531552</v>
      </c>
      <c r="J597" s="13">
        <f t="shared" si="219"/>
        <v>0</v>
      </c>
      <c r="K597" s="29">
        <f t="shared" si="220"/>
        <v>44865</v>
      </c>
      <c r="L597" s="2">
        <f t="shared" si="221"/>
        <v>102</v>
      </c>
      <c r="M597" s="17">
        <f t="shared" si="222"/>
        <v>102</v>
      </c>
      <c r="N597" s="12">
        <f t="shared" si="211"/>
        <v>1</v>
      </c>
      <c r="O597" s="12">
        <f t="shared" ca="1" si="212"/>
        <v>1.0531552</v>
      </c>
      <c r="P597" s="17">
        <f t="shared" si="223"/>
        <v>0</v>
      </c>
      <c r="Q597" s="14">
        <f t="shared" ca="1" si="213"/>
        <v>53.155200000000001</v>
      </c>
      <c r="R597" s="20">
        <f t="shared" si="214"/>
        <v>0</v>
      </c>
      <c r="S597" s="14">
        <f t="shared" si="215"/>
        <v>0</v>
      </c>
      <c r="T597" s="4" t="str">
        <f t="shared" si="224"/>
        <v>J=</v>
      </c>
      <c r="U597" s="29">
        <f t="shared" si="225"/>
        <v>45107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24">
        <f t="shared" si="216"/>
        <v>45014</v>
      </c>
      <c r="B598" s="125">
        <f t="shared" ca="1" si="226"/>
        <v>1053.6900800000001</v>
      </c>
      <c r="C598" s="7">
        <f t="shared" si="217"/>
        <v>1000</v>
      </c>
      <c r="D598" s="102">
        <f t="shared" si="218"/>
        <v>45009</v>
      </c>
      <c r="E598" s="100">
        <f ca="1">IF(D598&lt;$B$1,VLOOKUP(D598,[1]DI!$A$4:$B$15000,2,FALSE),0)</f>
        <v>0.13650000000000001</v>
      </c>
      <c r="F598" s="14">
        <f t="shared" ca="1" si="227"/>
        <v>1.00050788</v>
      </c>
      <c r="G598" s="14">
        <f ca="1">(TRUNC(PRODUCT($F$12:$F597),16))</f>
        <v>1.21052923975816</v>
      </c>
      <c r="H598" s="14">
        <f t="shared" ca="1" si="228"/>
        <v>1.14884752962176</v>
      </c>
      <c r="I598" s="14">
        <f t="shared" ca="1" si="229"/>
        <v>1.05369008</v>
      </c>
      <c r="J598" s="13">
        <f t="shared" si="219"/>
        <v>0</v>
      </c>
      <c r="K598" s="29">
        <f t="shared" si="220"/>
        <v>44865</v>
      </c>
      <c r="L598" s="2">
        <f t="shared" si="221"/>
        <v>103</v>
      </c>
      <c r="M598" s="17">
        <f t="shared" si="222"/>
        <v>103</v>
      </c>
      <c r="N598" s="12">
        <f t="shared" si="211"/>
        <v>1</v>
      </c>
      <c r="O598" s="12">
        <f t="shared" ca="1" si="212"/>
        <v>1.05369008</v>
      </c>
      <c r="P598" s="17">
        <f t="shared" si="223"/>
        <v>0</v>
      </c>
      <c r="Q598" s="14">
        <f t="shared" ca="1" si="213"/>
        <v>53.690080000000002</v>
      </c>
      <c r="R598" s="20">
        <f t="shared" si="214"/>
        <v>0</v>
      </c>
      <c r="S598" s="14">
        <f t="shared" si="215"/>
        <v>0</v>
      </c>
      <c r="T598" s="4" t="str">
        <f t="shared" si="224"/>
        <v>J=</v>
      </c>
      <c r="U598" s="29">
        <f t="shared" si="225"/>
        <v>45107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24">
        <f t="shared" si="216"/>
        <v>45015</v>
      </c>
      <c r="B599" s="125">
        <f t="shared" ca="1" si="226"/>
        <v>1054.22522</v>
      </c>
      <c r="C599" s="7">
        <f t="shared" si="217"/>
        <v>1000</v>
      </c>
      <c r="D599" s="102">
        <f t="shared" si="218"/>
        <v>45012</v>
      </c>
      <c r="E599" s="100">
        <f ca="1">IF(D599&lt;$B$1,VLOOKUP(D599,[1]DI!$A$4:$B$15000,2,FALSE),0)</f>
        <v>0.13650000000000001</v>
      </c>
      <c r="F599" s="14">
        <f t="shared" ca="1" si="227"/>
        <v>1.00050788</v>
      </c>
      <c r="G599" s="14">
        <f ca="1">(TRUNC(PRODUCT($F$12:$F598),16))</f>
        <v>1.2111440433484499</v>
      </c>
      <c r="H599" s="14">
        <f t="shared" ca="1" si="228"/>
        <v>1.14884752962176</v>
      </c>
      <c r="I599" s="14">
        <f t="shared" ca="1" si="229"/>
        <v>1.05422522</v>
      </c>
      <c r="J599" s="13">
        <f t="shared" si="219"/>
        <v>0</v>
      </c>
      <c r="K599" s="29">
        <f t="shared" si="220"/>
        <v>44865</v>
      </c>
      <c r="L599" s="2">
        <f t="shared" si="221"/>
        <v>104</v>
      </c>
      <c r="M599" s="17">
        <f t="shared" si="222"/>
        <v>104</v>
      </c>
      <c r="N599" s="12">
        <f t="shared" si="211"/>
        <v>1</v>
      </c>
      <c r="O599" s="12">
        <f t="shared" ca="1" si="212"/>
        <v>1.05422522</v>
      </c>
      <c r="P599" s="17">
        <f t="shared" si="223"/>
        <v>0</v>
      </c>
      <c r="Q599" s="14">
        <f t="shared" ca="1" si="213"/>
        <v>54.22522</v>
      </c>
      <c r="R599" s="20">
        <f t="shared" si="214"/>
        <v>0</v>
      </c>
      <c r="S599" s="14">
        <f t="shared" si="215"/>
        <v>0</v>
      </c>
      <c r="T599" s="4" t="str">
        <f t="shared" si="224"/>
        <v>J=</v>
      </c>
      <c r="U599" s="29">
        <f t="shared" si="225"/>
        <v>45107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24">
        <f t="shared" si="216"/>
        <v>45016</v>
      </c>
      <c r="B600" s="125">
        <f t="shared" ca="1" si="226"/>
        <v>1054.76064</v>
      </c>
      <c r="C600" s="7">
        <f t="shared" si="217"/>
        <v>1000</v>
      </c>
      <c r="D600" s="102">
        <f t="shared" si="218"/>
        <v>45013</v>
      </c>
      <c r="E600" s="100">
        <f ca="1">IF(D600&lt;$B$1,VLOOKUP(D600,[1]DI!$A$4:$B$15000,2,FALSE),0)</f>
        <v>0.13650000000000001</v>
      </c>
      <c r="F600" s="14">
        <f t="shared" ca="1" si="227"/>
        <v>1.00050788</v>
      </c>
      <c r="G600" s="14">
        <f ca="1">(TRUNC(PRODUCT($F$12:$F599),16))</f>
        <v>1.2117591591851899</v>
      </c>
      <c r="H600" s="14">
        <f t="shared" ca="1" si="228"/>
        <v>1.14884752962176</v>
      </c>
      <c r="I600" s="14">
        <f t="shared" ca="1" si="229"/>
        <v>1.05476064</v>
      </c>
      <c r="J600" s="13">
        <f t="shared" si="219"/>
        <v>0</v>
      </c>
      <c r="K600" s="29">
        <f t="shared" si="220"/>
        <v>44865</v>
      </c>
      <c r="L600" s="2">
        <f t="shared" si="221"/>
        <v>105</v>
      </c>
      <c r="M600" s="17">
        <f t="shared" si="222"/>
        <v>105</v>
      </c>
      <c r="N600" s="12">
        <f t="shared" si="211"/>
        <v>1</v>
      </c>
      <c r="O600" s="12">
        <f t="shared" ca="1" si="212"/>
        <v>1.05476064</v>
      </c>
      <c r="P600" s="17">
        <f t="shared" si="223"/>
        <v>0</v>
      </c>
      <c r="Q600" s="14">
        <f t="shared" ca="1" si="213"/>
        <v>54.760640000000002</v>
      </c>
      <c r="R600" s="20">
        <f t="shared" si="214"/>
        <v>0</v>
      </c>
      <c r="S600" s="14">
        <f t="shared" si="215"/>
        <v>0</v>
      </c>
      <c r="T600" s="4" t="str">
        <f t="shared" si="224"/>
        <v>J=</v>
      </c>
      <c r="U600" s="29">
        <f t="shared" si="225"/>
        <v>45107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24">
        <f t="shared" si="216"/>
        <v>45019</v>
      </c>
      <c r="B601" s="125">
        <f t="shared" ca="1" si="226"/>
        <v>1055.2963299999999</v>
      </c>
      <c r="C601" s="7">
        <f t="shared" si="217"/>
        <v>1000</v>
      </c>
      <c r="D601" s="102">
        <f t="shared" si="218"/>
        <v>45014</v>
      </c>
      <c r="E601" s="100">
        <f ca="1">IF(D601&lt;$B$1,VLOOKUP(D601,[1]DI!$A$4:$B$15000,2,FALSE),0)</f>
        <v>0.13650000000000001</v>
      </c>
      <c r="F601" s="14">
        <f t="shared" ca="1" si="227"/>
        <v>1.00050788</v>
      </c>
      <c r="G601" s="14">
        <f ca="1">(TRUNC(PRODUCT($F$12:$F600),16))</f>
        <v>1.21237458742695</v>
      </c>
      <c r="H601" s="14">
        <f t="shared" ca="1" si="228"/>
        <v>1.14884752962176</v>
      </c>
      <c r="I601" s="14">
        <f t="shared" ca="1" si="229"/>
        <v>1.05529633</v>
      </c>
      <c r="J601" s="13">
        <f t="shared" si="219"/>
        <v>0</v>
      </c>
      <c r="K601" s="29">
        <f t="shared" si="220"/>
        <v>44865</v>
      </c>
      <c r="L601" s="2">
        <f t="shared" si="221"/>
        <v>106</v>
      </c>
      <c r="M601" s="17">
        <f t="shared" si="222"/>
        <v>106</v>
      </c>
      <c r="N601" s="12">
        <f t="shared" si="211"/>
        <v>1</v>
      </c>
      <c r="O601" s="12">
        <f t="shared" ca="1" si="212"/>
        <v>1.05529633</v>
      </c>
      <c r="P601" s="17">
        <f t="shared" si="223"/>
        <v>0</v>
      </c>
      <c r="Q601" s="14">
        <f t="shared" ca="1" si="213"/>
        <v>55.296329999999998</v>
      </c>
      <c r="R601" s="20">
        <f t="shared" si="214"/>
        <v>0</v>
      </c>
      <c r="S601" s="14">
        <f t="shared" si="215"/>
        <v>0</v>
      </c>
      <c r="T601" s="4" t="str">
        <f t="shared" si="224"/>
        <v>J=</v>
      </c>
      <c r="U601" s="29">
        <f t="shared" si="225"/>
        <v>45107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24">
        <f t="shared" si="216"/>
        <v>45020</v>
      </c>
      <c r="B602" s="125">
        <f t="shared" ca="1" si="226"/>
        <v>1055.8323</v>
      </c>
      <c r="C602" s="7">
        <f t="shared" si="217"/>
        <v>1000</v>
      </c>
      <c r="D602" s="102">
        <f t="shared" si="218"/>
        <v>45015</v>
      </c>
      <c r="E602" s="100">
        <f ca="1">IF(D602&lt;$B$1,VLOOKUP(D602,[1]DI!$A$4:$B$15000,2,FALSE),0)</f>
        <v>0.13650000000000001</v>
      </c>
      <c r="F602" s="14">
        <f t="shared" ca="1" si="227"/>
        <v>1.00050788</v>
      </c>
      <c r="G602" s="14">
        <f ca="1">(TRUNC(PRODUCT($F$12:$F601),16))</f>
        <v>1.2129903282324199</v>
      </c>
      <c r="H602" s="14">
        <f t="shared" ca="1" si="228"/>
        <v>1.14884752962176</v>
      </c>
      <c r="I602" s="14">
        <f t="shared" ca="1" si="229"/>
        <v>1.0558323000000001</v>
      </c>
      <c r="J602" s="13">
        <f t="shared" si="219"/>
        <v>0</v>
      </c>
      <c r="K602" s="29">
        <f t="shared" si="220"/>
        <v>44865</v>
      </c>
      <c r="L602" s="2">
        <f t="shared" si="221"/>
        <v>107</v>
      </c>
      <c r="M602" s="17">
        <f t="shared" si="222"/>
        <v>107</v>
      </c>
      <c r="N602" s="12">
        <f t="shared" si="211"/>
        <v>1</v>
      </c>
      <c r="O602" s="12">
        <f t="shared" ca="1" si="212"/>
        <v>1.0558323000000001</v>
      </c>
      <c r="P602" s="17">
        <f t="shared" si="223"/>
        <v>0</v>
      </c>
      <c r="Q602" s="14">
        <f t="shared" ca="1" si="213"/>
        <v>55.832299999999996</v>
      </c>
      <c r="R602" s="20">
        <f t="shared" si="214"/>
        <v>0</v>
      </c>
      <c r="S602" s="14">
        <f t="shared" si="215"/>
        <v>0</v>
      </c>
      <c r="T602" s="4" t="str">
        <f t="shared" si="224"/>
        <v>J=</v>
      </c>
      <c r="U602" s="29">
        <f t="shared" si="225"/>
        <v>45107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24">
        <f t="shared" si="216"/>
        <v>45021</v>
      </c>
      <c r="B603" s="125">
        <f t="shared" ca="1" si="226"/>
        <v>1056.36853</v>
      </c>
      <c r="C603" s="7">
        <f t="shared" si="217"/>
        <v>1000</v>
      </c>
      <c r="D603" s="102">
        <f t="shared" si="218"/>
        <v>45016</v>
      </c>
      <c r="E603" s="100">
        <f ca="1">IF(D603&lt;$B$1,VLOOKUP(D603,[1]DI!$A$4:$B$15000,2,FALSE),0)</f>
        <v>0.13650000000000001</v>
      </c>
      <c r="F603" s="14">
        <f t="shared" ca="1" si="227"/>
        <v>1.00050788</v>
      </c>
      <c r="G603" s="14">
        <f ca="1">(TRUNC(PRODUCT($F$12:$F602),16))</f>
        <v>1.21360638176032</v>
      </c>
      <c r="H603" s="14">
        <f t="shared" ca="1" si="228"/>
        <v>1.14884752962176</v>
      </c>
      <c r="I603" s="14">
        <f t="shared" ca="1" si="229"/>
        <v>1.0563685300000001</v>
      </c>
      <c r="J603" s="13">
        <f t="shared" si="219"/>
        <v>0</v>
      </c>
      <c r="K603" s="29">
        <f t="shared" si="220"/>
        <v>44865</v>
      </c>
      <c r="L603" s="2">
        <f t="shared" si="221"/>
        <v>108</v>
      </c>
      <c r="M603" s="17">
        <f t="shared" si="222"/>
        <v>108</v>
      </c>
      <c r="N603" s="12">
        <f t="shared" si="211"/>
        <v>1</v>
      </c>
      <c r="O603" s="12">
        <f t="shared" ca="1" si="212"/>
        <v>1.0563685300000001</v>
      </c>
      <c r="P603" s="17">
        <f t="shared" si="223"/>
        <v>0</v>
      </c>
      <c r="Q603" s="14">
        <f t="shared" ca="1" si="213"/>
        <v>56.36853</v>
      </c>
      <c r="R603" s="20">
        <f t="shared" si="214"/>
        <v>0</v>
      </c>
      <c r="S603" s="14">
        <f t="shared" si="215"/>
        <v>0</v>
      </c>
      <c r="T603" s="4" t="str">
        <f t="shared" si="224"/>
        <v>J=</v>
      </c>
      <c r="U603" s="29">
        <f t="shared" si="225"/>
        <v>45107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24">
        <f t="shared" si="216"/>
        <v>45022</v>
      </c>
      <c r="B604" s="125">
        <f t="shared" ca="1" si="226"/>
        <v>1056.9050400000001</v>
      </c>
      <c r="C604" s="7">
        <f t="shared" si="217"/>
        <v>1000</v>
      </c>
      <c r="D604" s="102">
        <f t="shared" si="218"/>
        <v>45019</v>
      </c>
      <c r="E604" s="100">
        <f ca="1">IF(D604&lt;$B$1,VLOOKUP(D604,[1]DI!$A$4:$B$15000,2,FALSE),0)</f>
        <v>0.13650000000000001</v>
      </c>
      <c r="F604" s="14">
        <f t="shared" ca="1" si="227"/>
        <v>1.00050788</v>
      </c>
      <c r="G604" s="14">
        <f ca="1">(TRUNC(PRODUCT($F$12:$F603),16))</f>
        <v>1.2142227481694901</v>
      </c>
      <c r="H604" s="14">
        <f t="shared" ca="1" si="228"/>
        <v>1.14884752962176</v>
      </c>
      <c r="I604" s="14">
        <f t="shared" ca="1" si="229"/>
        <v>1.05690504</v>
      </c>
      <c r="J604" s="13">
        <f t="shared" si="219"/>
        <v>0</v>
      </c>
      <c r="K604" s="29">
        <f t="shared" si="220"/>
        <v>44865</v>
      </c>
      <c r="L604" s="2">
        <f t="shared" si="221"/>
        <v>109</v>
      </c>
      <c r="M604" s="17">
        <f t="shared" si="222"/>
        <v>109</v>
      </c>
      <c r="N604" s="12">
        <f t="shared" si="211"/>
        <v>1</v>
      </c>
      <c r="O604" s="12">
        <f t="shared" ca="1" si="212"/>
        <v>1.05690504</v>
      </c>
      <c r="P604" s="17">
        <f t="shared" si="223"/>
        <v>0</v>
      </c>
      <c r="Q604" s="14">
        <f t="shared" ca="1" si="213"/>
        <v>56.90504</v>
      </c>
      <c r="R604" s="20">
        <f t="shared" si="214"/>
        <v>0</v>
      </c>
      <c r="S604" s="14">
        <f t="shared" si="215"/>
        <v>0</v>
      </c>
      <c r="T604" s="4" t="str">
        <f t="shared" si="224"/>
        <v>J=</v>
      </c>
      <c r="U604" s="29">
        <f t="shared" si="225"/>
        <v>45107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24">
        <f t="shared" si="216"/>
        <v>45026</v>
      </c>
      <c r="B605" s="125">
        <f t="shared" ca="1" si="226"/>
        <v>1057.44182</v>
      </c>
      <c r="C605" s="7">
        <f t="shared" si="217"/>
        <v>1000</v>
      </c>
      <c r="D605" s="102">
        <f t="shared" si="218"/>
        <v>45020</v>
      </c>
      <c r="E605" s="100">
        <f ca="1">IF(D605&lt;$B$1,VLOOKUP(D605,[1]DI!$A$4:$B$15000,2,FALSE),0)</f>
        <v>0.13650000000000001</v>
      </c>
      <c r="F605" s="14">
        <f t="shared" ca="1" si="227"/>
        <v>1.00050788</v>
      </c>
      <c r="G605" s="14">
        <f ca="1">(TRUNC(PRODUCT($F$12:$F604),16))</f>
        <v>1.2148394276188299</v>
      </c>
      <c r="H605" s="14">
        <f t="shared" ca="1" si="228"/>
        <v>1.14884752962176</v>
      </c>
      <c r="I605" s="14">
        <f t="shared" ca="1" si="229"/>
        <v>1.05744182</v>
      </c>
      <c r="J605" s="13">
        <f t="shared" si="219"/>
        <v>0</v>
      </c>
      <c r="K605" s="29">
        <f t="shared" si="220"/>
        <v>44865</v>
      </c>
      <c r="L605" s="2">
        <f t="shared" si="221"/>
        <v>110</v>
      </c>
      <c r="M605" s="17">
        <f t="shared" si="222"/>
        <v>110</v>
      </c>
      <c r="N605" s="12">
        <f t="shared" si="211"/>
        <v>1</v>
      </c>
      <c r="O605" s="12">
        <f t="shared" ca="1" si="212"/>
        <v>1.05744182</v>
      </c>
      <c r="P605" s="17">
        <f t="shared" si="223"/>
        <v>0</v>
      </c>
      <c r="Q605" s="14">
        <f t="shared" ca="1" si="213"/>
        <v>57.44182</v>
      </c>
      <c r="R605" s="20">
        <f t="shared" si="214"/>
        <v>0</v>
      </c>
      <c r="S605" s="14">
        <f t="shared" si="215"/>
        <v>0</v>
      </c>
      <c r="T605" s="4" t="str">
        <f t="shared" si="224"/>
        <v>J=</v>
      </c>
      <c r="U605" s="29">
        <f t="shared" si="225"/>
        <v>45107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24">
        <f t="shared" si="216"/>
        <v>45027</v>
      </c>
      <c r="B606" s="125">
        <f t="shared" ca="1" si="226"/>
        <v>1057.9788799999999</v>
      </c>
      <c r="C606" s="7">
        <f t="shared" si="217"/>
        <v>1000</v>
      </c>
      <c r="D606" s="102">
        <f t="shared" si="218"/>
        <v>45021</v>
      </c>
      <c r="E606" s="100">
        <f ca="1">IF(D606&lt;$B$1,VLOOKUP(D606,[1]DI!$A$4:$B$15000,2,FALSE),0)</f>
        <v>0.13650000000000001</v>
      </c>
      <c r="F606" s="14">
        <f t="shared" ca="1" si="227"/>
        <v>1.00050788</v>
      </c>
      <c r="G606" s="14">
        <f ca="1">(TRUNC(PRODUCT($F$12:$F605),16))</f>
        <v>1.2154564202673299</v>
      </c>
      <c r="H606" s="14">
        <f t="shared" ca="1" si="228"/>
        <v>1.14884752962176</v>
      </c>
      <c r="I606" s="14">
        <f t="shared" ca="1" si="229"/>
        <v>1.0579788800000001</v>
      </c>
      <c r="J606" s="13">
        <f t="shared" si="219"/>
        <v>0</v>
      </c>
      <c r="K606" s="29">
        <f t="shared" si="220"/>
        <v>44865</v>
      </c>
      <c r="L606" s="2">
        <f t="shared" si="221"/>
        <v>111</v>
      </c>
      <c r="M606" s="17">
        <f t="shared" si="222"/>
        <v>111</v>
      </c>
      <c r="N606" s="12">
        <f t="shared" si="211"/>
        <v>1</v>
      </c>
      <c r="O606" s="12">
        <f t="shared" ca="1" si="212"/>
        <v>1.0579788800000001</v>
      </c>
      <c r="P606" s="17">
        <f t="shared" si="223"/>
        <v>0</v>
      </c>
      <c r="Q606" s="14">
        <f t="shared" ca="1" si="213"/>
        <v>57.978879999999997</v>
      </c>
      <c r="R606" s="20">
        <f t="shared" si="214"/>
        <v>0</v>
      </c>
      <c r="S606" s="14">
        <f t="shared" si="215"/>
        <v>0</v>
      </c>
      <c r="T606" s="4" t="str">
        <f t="shared" si="224"/>
        <v>J=</v>
      </c>
      <c r="U606" s="29">
        <f t="shared" si="225"/>
        <v>45107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24">
        <f t="shared" si="216"/>
        <v>45028</v>
      </c>
      <c r="B607" s="125">
        <f t="shared" ca="1" si="226"/>
        <v>1058.5161999899999</v>
      </c>
      <c r="C607" s="7">
        <f t="shared" si="217"/>
        <v>1000</v>
      </c>
      <c r="D607" s="102">
        <f t="shared" si="218"/>
        <v>45022</v>
      </c>
      <c r="E607" s="100">
        <f ca="1">IF(D607&lt;$B$1,VLOOKUP(D607,[1]DI!$A$4:$B$15000,2,FALSE),0)</f>
        <v>0.13650000000000001</v>
      </c>
      <c r="F607" s="14">
        <f t="shared" ca="1" si="227"/>
        <v>1.00050788</v>
      </c>
      <c r="G607" s="14">
        <f ca="1">(TRUNC(PRODUCT($F$12:$F606),16))</f>
        <v>1.21607372627405</v>
      </c>
      <c r="H607" s="14">
        <f t="shared" ca="1" si="228"/>
        <v>1.14884752962176</v>
      </c>
      <c r="I607" s="14">
        <f t="shared" ca="1" si="229"/>
        <v>1.0585161999999999</v>
      </c>
      <c r="J607" s="13">
        <f t="shared" si="219"/>
        <v>0</v>
      </c>
      <c r="K607" s="29">
        <f t="shared" si="220"/>
        <v>44865</v>
      </c>
      <c r="L607" s="2">
        <f t="shared" si="221"/>
        <v>112</v>
      </c>
      <c r="M607" s="17">
        <f t="shared" si="222"/>
        <v>112</v>
      </c>
      <c r="N607" s="12">
        <f t="shared" si="211"/>
        <v>1</v>
      </c>
      <c r="O607" s="12">
        <f t="shared" ca="1" si="212"/>
        <v>1.0585161999999999</v>
      </c>
      <c r="P607" s="17">
        <f t="shared" si="223"/>
        <v>0</v>
      </c>
      <c r="Q607" s="14">
        <f t="shared" ca="1" si="213"/>
        <v>58.516199989999997</v>
      </c>
      <c r="R607" s="20">
        <f t="shared" si="214"/>
        <v>0</v>
      </c>
      <c r="S607" s="14">
        <f t="shared" si="215"/>
        <v>0</v>
      </c>
      <c r="T607" s="4" t="str">
        <f t="shared" si="224"/>
        <v>J=</v>
      </c>
      <c r="U607" s="29">
        <f t="shared" si="225"/>
        <v>45107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24">
        <f t="shared" si="216"/>
        <v>45029</v>
      </c>
      <c r="B608" s="125">
        <f t="shared" ca="1" si="226"/>
        <v>1059.0537999999999</v>
      </c>
      <c r="C608" s="7">
        <f t="shared" si="217"/>
        <v>1000</v>
      </c>
      <c r="D608" s="102">
        <f t="shared" si="218"/>
        <v>45026</v>
      </c>
      <c r="E608" s="100">
        <f ca="1">IF(D608&lt;$B$1,VLOOKUP(D608,[1]DI!$A$4:$B$15000,2,FALSE),0)</f>
        <v>0.13650000000000001</v>
      </c>
      <c r="F608" s="14">
        <f t="shared" ca="1" si="227"/>
        <v>1.00050788</v>
      </c>
      <c r="G608" s="14">
        <f ca="1">(TRUNC(PRODUCT($F$12:$F607),16))</f>
        <v>1.2166913457981501</v>
      </c>
      <c r="H608" s="14">
        <f t="shared" ca="1" si="228"/>
        <v>1.14884752962176</v>
      </c>
      <c r="I608" s="14">
        <f t="shared" ca="1" si="229"/>
        <v>1.0590538</v>
      </c>
      <c r="J608" s="13">
        <f t="shared" si="219"/>
        <v>0</v>
      </c>
      <c r="K608" s="29">
        <f t="shared" si="220"/>
        <v>44865</v>
      </c>
      <c r="L608" s="2">
        <f t="shared" si="221"/>
        <v>113</v>
      </c>
      <c r="M608" s="17">
        <f t="shared" si="222"/>
        <v>113</v>
      </c>
      <c r="N608" s="12">
        <f t="shared" si="211"/>
        <v>1</v>
      </c>
      <c r="O608" s="12">
        <f t="shared" ca="1" si="212"/>
        <v>1.0590538</v>
      </c>
      <c r="P608" s="17">
        <f t="shared" si="223"/>
        <v>0</v>
      </c>
      <c r="Q608" s="14">
        <f t="shared" ca="1" si="213"/>
        <v>59.053800000000003</v>
      </c>
      <c r="R608" s="20">
        <f t="shared" si="214"/>
        <v>0</v>
      </c>
      <c r="S608" s="14">
        <f t="shared" si="215"/>
        <v>0</v>
      </c>
      <c r="T608" s="4" t="str">
        <f t="shared" si="224"/>
        <v>J=</v>
      </c>
      <c r="U608" s="29">
        <f t="shared" si="225"/>
        <v>45107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24">
        <f t="shared" si="216"/>
        <v>45030</v>
      </c>
      <c r="B609" s="125">
        <f t="shared" ca="1" si="226"/>
        <v>1059.59168</v>
      </c>
      <c r="C609" s="7">
        <f t="shared" si="217"/>
        <v>1000</v>
      </c>
      <c r="D609" s="102">
        <f t="shared" si="218"/>
        <v>45027</v>
      </c>
      <c r="E609" s="100">
        <f ca="1">IF(D609&lt;$B$1,VLOOKUP(D609,[1]DI!$A$4:$B$15000,2,FALSE),0)</f>
        <v>0.13650000000000001</v>
      </c>
      <c r="F609" s="14">
        <f t="shared" ca="1" si="227"/>
        <v>1.00050788</v>
      </c>
      <c r="G609" s="14">
        <f ca="1">(TRUNC(PRODUCT($F$12:$F608),16))</f>
        <v>1.21730927899886</v>
      </c>
      <c r="H609" s="14">
        <f t="shared" ca="1" si="228"/>
        <v>1.14884752962176</v>
      </c>
      <c r="I609" s="14">
        <f t="shared" ca="1" si="229"/>
        <v>1.05959168</v>
      </c>
      <c r="J609" s="13">
        <f t="shared" si="219"/>
        <v>0</v>
      </c>
      <c r="K609" s="29">
        <f t="shared" si="220"/>
        <v>44865</v>
      </c>
      <c r="L609" s="2">
        <f t="shared" si="221"/>
        <v>114</v>
      </c>
      <c r="M609" s="17">
        <f t="shared" si="222"/>
        <v>114</v>
      </c>
      <c r="N609" s="12">
        <f t="shared" si="211"/>
        <v>1</v>
      </c>
      <c r="O609" s="12">
        <f t="shared" ca="1" si="212"/>
        <v>1.05959168</v>
      </c>
      <c r="P609" s="17">
        <f t="shared" si="223"/>
        <v>0</v>
      </c>
      <c r="Q609" s="14">
        <f t="shared" ca="1" si="213"/>
        <v>59.591679999999997</v>
      </c>
      <c r="R609" s="20">
        <f t="shared" si="214"/>
        <v>0</v>
      </c>
      <c r="S609" s="14">
        <f t="shared" si="215"/>
        <v>0</v>
      </c>
      <c r="T609" s="4" t="str">
        <f t="shared" si="224"/>
        <v>J=</v>
      </c>
      <c r="U609" s="29">
        <f t="shared" si="225"/>
        <v>45107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24">
        <f t="shared" si="216"/>
        <v>45033</v>
      </c>
      <c r="B610" s="125">
        <f t="shared" ca="1" si="226"/>
        <v>1060.1298200000001</v>
      </c>
      <c r="C610" s="7">
        <f t="shared" si="217"/>
        <v>1000</v>
      </c>
      <c r="D610" s="102">
        <f t="shared" si="218"/>
        <v>45028</v>
      </c>
      <c r="E610" s="100">
        <f ca="1">IF(D610&lt;$B$1,VLOOKUP(D610,[1]DI!$A$4:$B$15000,2,FALSE),0)</f>
        <v>0.13650000000000001</v>
      </c>
      <c r="F610" s="14">
        <f t="shared" ca="1" si="227"/>
        <v>1.00050788</v>
      </c>
      <c r="G610" s="14">
        <f ca="1">(TRUNC(PRODUCT($F$12:$F609),16))</f>
        <v>1.2179275260354701</v>
      </c>
      <c r="H610" s="14">
        <f t="shared" ca="1" si="228"/>
        <v>1.14884752962176</v>
      </c>
      <c r="I610" s="14">
        <f t="shared" ca="1" si="229"/>
        <v>1.06012982</v>
      </c>
      <c r="J610" s="13">
        <f t="shared" si="219"/>
        <v>0</v>
      </c>
      <c r="K610" s="29">
        <f t="shared" si="220"/>
        <v>44865</v>
      </c>
      <c r="L610" s="2">
        <f t="shared" si="221"/>
        <v>115</v>
      </c>
      <c r="M610" s="17">
        <f t="shared" si="222"/>
        <v>115</v>
      </c>
      <c r="N610" s="12">
        <f t="shared" si="211"/>
        <v>1</v>
      </c>
      <c r="O610" s="12">
        <f t="shared" ca="1" si="212"/>
        <v>1.06012982</v>
      </c>
      <c r="P610" s="17">
        <f t="shared" si="223"/>
        <v>0</v>
      </c>
      <c r="Q610" s="14">
        <f t="shared" ca="1" si="213"/>
        <v>60.129820000000002</v>
      </c>
      <c r="R610" s="20">
        <f t="shared" si="214"/>
        <v>0</v>
      </c>
      <c r="S610" s="14">
        <f t="shared" si="215"/>
        <v>0</v>
      </c>
      <c r="T610" s="4" t="str">
        <f t="shared" si="224"/>
        <v>J=</v>
      </c>
      <c r="U610" s="29">
        <f t="shared" si="225"/>
        <v>45107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24">
        <f t="shared" si="216"/>
        <v>45034</v>
      </c>
      <c r="B611" s="125">
        <f t="shared" ca="1" si="226"/>
        <v>1060.66824</v>
      </c>
      <c r="C611" s="7">
        <f t="shared" si="217"/>
        <v>1000</v>
      </c>
      <c r="D611" s="102">
        <f t="shared" si="218"/>
        <v>45029</v>
      </c>
      <c r="E611" s="100">
        <f ca="1">IF(D611&lt;$B$1,VLOOKUP(D611,[1]DI!$A$4:$B$15000,2,FALSE),0)</f>
        <v>0.13650000000000001</v>
      </c>
      <c r="F611" s="14">
        <f t="shared" ca="1" si="227"/>
        <v>1.00050788</v>
      </c>
      <c r="G611" s="14">
        <f ca="1">(TRUNC(PRODUCT($F$12:$F610),16))</f>
        <v>1.2185460870674001</v>
      </c>
      <c r="H611" s="14">
        <f t="shared" ca="1" si="228"/>
        <v>1.14884752962176</v>
      </c>
      <c r="I611" s="14">
        <f t="shared" ca="1" si="229"/>
        <v>1.06066824</v>
      </c>
      <c r="J611" s="13">
        <f t="shared" si="219"/>
        <v>0</v>
      </c>
      <c r="K611" s="29">
        <f t="shared" si="220"/>
        <v>44865</v>
      </c>
      <c r="L611" s="2">
        <f t="shared" si="221"/>
        <v>116</v>
      </c>
      <c r="M611" s="17">
        <f t="shared" si="222"/>
        <v>116</v>
      </c>
      <c r="N611" s="12">
        <f t="shared" si="211"/>
        <v>1</v>
      </c>
      <c r="O611" s="12">
        <f t="shared" ca="1" si="212"/>
        <v>1.06066824</v>
      </c>
      <c r="P611" s="17">
        <f t="shared" si="223"/>
        <v>0</v>
      </c>
      <c r="Q611" s="14">
        <f t="shared" ca="1" si="213"/>
        <v>60.668239999999997</v>
      </c>
      <c r="R611" s="20">
        <f t="shared" si="214"/>
        <v>0</v>
      </c>
      <c r="S611" s="14">
        <f t="shared" si="215"/>
        <v>0</v>
      </c>
      <c r="T611" s="4" t="str">
        <f t="shared" si="224"/>
        <v>J=</v>
      </c>
      <c r="U611" s="29">
        <f t="shared" si="225"/>
        <v>45107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24">
        <f t="shared" si="216"/>
        <v>45035</v>
      </c>
      <c r="B612" s="125">
        <f t="shared" ca="1" si="226"/>
        <v>1061.2069300000001</v>
      </c>
      <c r="C612" s="7">
        <f t="shared" si="217"/>
        <v>1000</v>
      </c>
      <c r="D612" s="102">
        <f t="shared" si="218"/>
        <v>45030</v>
      </c>
      <c r="E612" s="100">
        <f ca="1">IF(D612&lt;$B$1,VLOOKUP(D612,[1]DI!$A$4:$B$15000,2,FALSE),0)</f>
        <v>0.13650000000000001</v>
      </c>
      <c r="F612" s="14">
        <f t="shared" ca="1" si="227"/>
        <v>1.00050788</v>
      </c>
      <c r="G612" s="14">
        <f ca="1">(TRUNC(PRODUCT($F$12:$F611),16))</f>
        <v>1.2191649622541001</v>
      </c>
      <c r="H612" s="14">
        <f t="shared" ca="1" si="228"/>
        <v>1.14884752962176</v>
      </c>
      <c r="I612" s="14">
        <f t="shared" ca="1" si="229"/>
        <v>1.06120693</v>
      </c>
      <c r="J612" s="13">
        <f t="shared" si="219"/>
        <v>0</v>
      </c>
      <c r="K612" s="29">
        <f t="shared" si="220"/>
        <v>44865</v>
      </c>
      <c r="L612" s="2">
        <f t="shared" si="221"/>
        <v>117</v>
      </c>
      <c r="M612" s="17">
        <f t="shared" si="222"/>
        <v>117</v>
      </c>
      <c r="N612" s="12">
        <f t="shared" si="211"/>
        <v>1</v>
      </c>
      <c r="O612" s="12">
        <f t="shared" ca="1" si="212"/>
        <v>1.06120693</v>
      </c>
      <c r="P612" s="17">
        <f t="shared" si="223"/>
        <v>0</v>
      </c>
      <c r="Q612" s="14">
        <f t="shared" ca="1" si="213"/>
        <v>61.20693</v>
      </c>
      <c r="R612" s="20">
        <f t="shared" si="214"/>
        <v>0</v>
      </c>
      <c r="S612" s="14">
        <f t="shared" si="215"/>
        <v>0</v>
      </c>
      <c r="T612" s="4" t="str">
        <f t="shared" si="224"/>
        <v>J=</v>
      </c>
      <c r="U612" s="29">
        <f t="shared" si="225"/>
        <v>45107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24">
        <f t="shared" si="216"/>
        <v>45036</v>
      </c>
      <c r="B613" s="125">
        <f t="shared" ca="1" si="226"/>
        <v>1061.7458999999999</v>
      </c>
      <c r="C613" s="7">
        <f t="shared" si="217"/>
        <v>1000</v>
      </c>
      <c r="D613" s="102">
        <f t="shared" si="218"/>
        <v>45033</v>
      </c>
      <c r="E613" s="100">
        <f ca="1">IF(D613&lt;$B$1,VLOOKUP(D613,[1]DI!$A$4:$B$15000,2,FALSE),0)</f>
        <v>0.13650000000000001</v>
      </c>
      <c r="F613" s="14">
        <f t="shared" ca="1" si="227"/>
        <v>1.00050788</v>
      </c>
      <c r="G613" s="14">
        <f ca="1">(TRUNC(PRODUCT($F$12:$F612),16))</f>
        <v>1.21978415175513</v>
      </c>
      <c r="H613" s="14">
        <f t="shared" ca="1" si="228"/>
        <v>1.14884752962176</v>
      </c>
      <c r="I613" s="14">
        <f t="shared" ca="1" si="229"/>
        <v>1.0617459</v>
      </c>
      <c r="J613" s="13">
        <f t="shared" si="219"/>
        <v>0</v>
      </c>
      <c r="K613" s="29">
        <f t="shared" si="220"/>
        <v>44865</v>
      </c>
      <c r="L613" s="2">
        <f t="shared" si="221"/>
        <v>118</v>
      </c>
      <c r="M613" s="17">
        <f t="shared" si="222"/>
        <v>118</v>
      </c>
      <c r="N613" s="12">
        <f t="shared" si="211"/>
        <v>1</v>
      </c>
      <c r="O613" s="12">
        <f t="shared" ca="1" si="212"/>
        <v>1.0617459</v>
      </c>
      <c r="P613" s="17">
        <f t="shared" si="223"/>
        <v>0</v>
      </c>
      <c r="Q613" s="14">
        <f t="shared" ca="1" si="213"/>
        <v>61.745899999999999</v>
      </c>
      <c r="R613" s="20">
        <f t="shared" si="214"/>
        <v>0</v>
      </c>
      <c r="S613" s="14">
        <f t="shared" si="215"/>
        <v>0</v>
      </c>
      <c r="T613" s="4" t="str">
        <f t="shared" si="224"/>
        <v>J=</v>
      </c>
      <c r="U613" s="29">
        <f t="shared" si="225"/>
        <v>45107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24">
        <f t="shared" si="216"/>
        <v>45040</v>
      </c>
      <c r="B614" s="125">
        <f t="shared" ca="1" si="226"/>
        <v>1062.28514</v>
      </c>
      <c r="C614" s="7">
        <f t="shared" si="217"/>
        <v>1000</v>
      </c>
      <c r="D614" s="102">
        <f t="shared" si="218"/>
        <v>45034</v>
      </c>
      <c r="E614" s="100">
        <f ca="1">IF(D614&lt;$B$1,VLOOKUP(D614,[1]DI!$A$4:$B$15000,2,FALSE),0)</f>
        <v>0.13650000000000001</v>
      </c>
      <c r="F614" s="14">
        <f t="shared" ca="1" si="227"/>
        <v>1.00050788</v>
      </c>
      <c r="G614" s="14">
        <f ca="1">(TRUNC(PRODUCT($F$12:$F613),16))</f>
        <v>1.2204036557301201</v>
      </c>
      <c r="H614" s="14">
        <f t="shared" ca="1" si="228"/>
        <v>1.14884752962176</v>
      </c>
      <c r="I614" s="14">
        <f t="shared" ca="1" si="229"/>
        <v>1.06228514</v>
      </c>
      <c r="J614" s="13">
        <f t="shared" si="219"/>
        <v>0</v>
      </c>
      <c r="K614" s="29">
        <f t="shared" si="220"/>
        <v>44865</v>
      </c>
      <c r="L614" s="2">
        <f t="shared" si="221"/>
        <v>119</v>
      </c>
      <c r="M614" s="17">
        <f t="shared" si="222"/>
        <v>119</v>
      </c>
      <c r="N614" s="12">
        <f t="shared" si="211"/>
        <v>1</v>
      </c>
      <c r="O614" s="12">
        <f t="shared" ca="1" si="212"/>
        <v>1.06228514</v>
      </c>
      <c r="P614" s="17">
        <f t="shared" si="223"/>
        <v>0</v>
      </c>
      <c r="Q614" s="14">
        <f t="shared" ca="1" si="213"/>
        <v>62.285139999999998</v>
      </c>
      <c r="R614" s="20">
        <f t="shared" si="214"/>
        <v>0</v>
      </c>
      <c r="S614" s="14">
        <f t="shared" si="215"/>
        <v>0</v>
      </c>
      <c r="T614" s="4" t="str">
        <f t="shared" si="224"/>
        <v>J=</v>
      </c>
      <c r="U614" s="29">
        <f t="shared" si="225"/>
        <v>45107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24">
        <f t="shared" si="216"/>
        <v>45041</v>
      </c>
      <c r="B615" s="125">
        <f t="shared" ca="1" si="226"/>
        <v>1062.82465</v>
      </c>
      <c r="C615" s="7">
        <f t="shared" si="217"/>
        <v>1000</v>
      </c>
      <c r="D615" s="102">
        <f t="shared" si="218"/>
        <v>45035</v>
      </c>
      <c r="E615" s="100">
        <f ca="1">IF(D615&lt;$B$1,VLOOKUP(D615,[1]DI!$A$4:$B$15000,2,FALSE),0)</f>
        <v>0.13650000000000001</v>
      </c>
      <c r="F615" s="14">
        <f t="shared" ca="1" si="227"/>
        <v>1.00050788</v>
      </c>
      <c r="G615" s="14">
        <f ca="1">(TRUNC(PRODUCT($F$12:$F614),16))</f>
        <v>1.22102347433879</v>
      </c>
      <c r="H615" s="14">
        <f t="shared" ca="1" si="228"/>
        <v>1.14884752962176</v>
      </c>
      <c r="I615" s="14">
        <f t="shared" ca="1" si="229"/>
        <v>1.06282465</v>
      </c>
      <c r="J615" s="13">
        <f t="shared" si="219"/>
        <v>0</v>
      </c>
      <c r="K615" s="29">
        <f t="shared" si="220"/>
        <v>44865</v>
      </c>
      <c r="L615" s="2">
        <f t="shared" si="221"/>
        <v>120</v>
      </c>
      <c r="M615" s="17">
        <f t="shared" si="222"/>
        <v>120</v>
      </c>
      <c r="N615" s="12">
        <f t="shared" si="211"/>
        <v>1</v>
      </c>
      <c r="O615" s="12">
        <f t="shared" ca="1" si="212"/>
        <v>1.06282465</v>
      </c>
      <c r="P615" s="17">
        <f t="shared" si="223"/>
        <v>0</v>
      </c>
      <c r="Q615" s="14">
        <f t="shared" ca="1" si="213"/>
        <v>62.824649999999998</v>
      </c>
      <c r="R615" s="20">
        <f t="shared" si="214"/>
        <v>0</v>
      </c>
      <c r="S615" s="14">
        <f t="shared" si="215"/>
        <v>0</v>
      </c>
      <c r="T615" s="4" t="str">
        <f t="shared" si="224"/>
        <v>J=</v>
      </c>
      <c r="U615" s="29">
        <f t="shared" si="225"/>
        <v>45107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24">
        <f t="shared" si="216"/>
        <v>45042</v>
      </c>
      <c r="B616" s="125">
        <f t="shared" ca="1" si="226"/>
        <v>1063.3644400000001</v>
      </c>
      <c r="C616" s="7">
        <f t="shared" si="217"/>
        <v>1000</v>
      </c>
      <c r="D616" s="102">
        <f t="shared" si="218"/>
        <v>45036</v>
      </c>
      <c r="E616" s="100">
        <f ca="1">IF(D616&lt;$B$1,VLOOKUP(D616,[1]DI!$A$4:$B$15000,2,FALSE),0)</f>
        <v>0.13650000000000001</v>
      </c>
      <c r="F616" s="14">
        <f t="shared" ca="1" si="227"/>
        <v>1.00050788</v>
      </c>
      <c r="G616" s="14">
        <f ca="1">(TRUNC(PRODUCT($F$12:$F615),16))</f>
        <v>1.2216436077409401</v>
      </c>
      <c r="H616" s="14">
        <f t="shared" ca="1" si="228"/>
        <v>1.14884752962176</v>
      </c>
      <c r="I616" s="14">
        <f t="shared" ca="1" si="229"/>
        <v>1.06336444</v>
      </c>
      <c r="J616" s="13">
        <f t="shared" si="219"/>
        <v>0</v>
      </c>
      <c r="K616" s="29">
        <f t="shared" si="220"/>
        <v>44865</v>
      </c>
      <c r="L616" s="2">
        <f t="shared" si="221"/>
        <v>121</v>
      </c>
      <c r="M616" s="17">
        <f t="shared" si="222"/>
        <v>121</v>
      </c>
      <c r="N616" s="12">
        <f t="shared" si="211"/>
        <v>1</v>
      </c>
      <c r="O616" s="12">
        <f t="shared" ca="1" si="212"/>
        <v>1.06336444</v>
      </c>
      <c r="P616" s="17">
        <f t="shared" si="223"/>
        <v>0</v>
      </c>
      <c r="Q616" s="14">
        <f t="shared" ca="1" si="213"/>
        <v>63.364440000000002</v>
      </c>
      <c r="R616" s="20">
        <f t="shared" si="214"/>
        <v>0</v>
      </c>
      <c r="S616" s="14">
        <f t="shared" si="215"/>
        <v>0</v>
      </c>
      <c r="T616" s="4" t="str">
        <f t="shared" si="224"/>
        <v>J=</v>
      </c>
      <c r="U616" s="29">
        <f t="shared" si="225"/>
        <v>45107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24">
        <f t="shared" si="216"/>
        <v>45043</v>
      </c>
      <c r="B617" s="125">
        <f t="shared" ca="1" si="226"/>
        <v>1063.9045000000001</v>
      </c>
      <c r="C617" s="7">
        <f t="shared" si="217"/>
        <v>1000</v>
      </c>
      <c r="D617" s="102">
        <f t="shared" si="218"/>
        <v>45040</v>
      </c>
      <c r="E617" s="100">
        <f ca="1">IF(D617&lt;$B$1,VLOOKUP(D617,[1]DI!$A$4:$B$15000,2,FALSE),0)</f>
        <v>0.13650000000000001</v>
      </c>
      <c r="F617" s="14">
        <f t="shared" ca="1" si="227"/>
        <v>1.00050788</v>
      </c>
      <c r="G617" s="14">
        <f ca="1">(TRUNC(PRODUCT($F$12:$F616),16))</f>
        <v>1.22226405609644</v>
      </c>
      <c r="H617" s="14">
        <f t="shared" ca="1" si="228"/>
        <v>1.14884752962176</v>
      </c>
      <c r="I617" s="14">
        <f t="shared" ca="1" si="229"/>
        <v>1.0639045</v>
      </c>
      <c r="J617" s="13">
        <f t="shared" si="219"/>
        <v>0</v>
      </c>
      <c r="K617" s="29">
        <f t="shared" si="220"/>
        <v>44865</v>
      </c>
      <c r="L617" s="2">
        <f t="shared" si="221"/>
        <v>122</v>
      </c>
      <c r="M617" s="17">
        <f t="shared" si="222"/>
        <v>122</v>
      </c>
      <c r="N617" s="12">
        <f t="shared" si="211"/>
        <v>1</v>
      </c>
      <c r="O617" s="12">
        <f t="shared" ca="1" si="212"/>
        <v>1.0639045</v>
      </c>
      <c r="P617" s="17">
        <f t="shared" si="223"/>
        <v>0</v>
      </c>
      <c r="Q617" s="14">
        <f t="shared" ca="1" si="213"/>
        <v>63.904499999999999</v>
      </c>
      <c r="R617" s="20">
        <f t="shared" si="214"/>
        <v>0</v>
      </c>
      <c r="S617" s="14">
        <f t="shared" si="215"/>
        <v>0</v>
      </c>
      <c r="T617" s="4" t="str">
        <f t="shared" si="224"/>
        <v>J=</v>
      </c>
      <c r="U617" s="29">
        <f t="shared" si="225"/>
        <v>45107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24">
        <f t="shared" si="216"/>
        <v>45044</v>
      </c>
      <c r="B618" s="125">
        <f t="shared" ca="1" si="226"/>
        <v>1064.44483999</v>
      </c>
      <c r="C618" s="7">
        <f t="shared" si="217"/>
        <v>1000</v>
      </c>
      <c r="D618" s="102">
        <f t="shared" si="218"/>
        <v>45041</v>
      </c>
      <c r="E618" s="100">
        <f ca="1">IF(D618&lt;$B$1,VLOOKUP(D618,[1]DI!$A$4:$B$15000,2,FALSE),0)</f>
        <v>0.13650000000000001</v>
      </c>
      <c r="F618" s="14">
        <f t="shared" ca="1" si="227"/>
        <v>1.00050788</v>
      </c>
      <c r="G618" s="14">
        <f ca="1">(TRUNC(PRODUCT($F$12:$F617),16))</f>
        <v>1.22288481956525</v>
      </c>
      <c r="H618" s="14">
        <f t="shared" ca="1" si="228"/>
        <v>1.14884752962176</v>
      </c>
      <c r="I618" s="14">
        <f t="shared" ca="1" si="229"/>
        <v>1.0644448399999999</v>
      </c>
      <c r="J618" s="13">
        <f t="shared" si="219"/>
        <v>0</v>
      </c>
      <c r="K618" s="29">
        <f t="shared" si="220"/>
        <v>44865</v>
      </c>
      <c r="L618" s="2">
        <f t="shared" si="221"/>
        <v>123</v>
      </c>
      <c r="M618" s="17">
        <f t="shared" si="222"/>
        <v>123</v>
      </c>
      <c r="N618" s="12">
        <f t="shared" si="211"/>
        <v>1</v>
      </c>
      <c r="O618" s="12">
        <f t="shared" ca="1" si="212"/>
        <v>1.0644448399999999</v>
      </c>
      <c r="P618" s="17">
        <f t="shared" si="223"/>
        <v>0</v>
      </c>
      <c r="Q618" s="14">
        <f t="shared" ca="1" si="213"/>
        <v>64.444839990000006</v>
      </c>
      <c r="R618" s="20">
        <f t="shared" si="214"/>
        <v>0</v>
      </c>
      <c r="S618" s="14">
        <f t="shared" si="215"/>
        <v>0</v>
      </c>
      <c r="T618" s="4" t="str">
        <f t="shared" si="224"/>
        <v>J=</v>
      </c>
      <c r="U618" s="29">
        <f t="shared" si="225"/>
        <v>45107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24">
        <f t="shared" si="216"/>
        <v>45048</v>
      </c>
      <c r="B619" s="125">
        <f t="shared" ca="1" si="226"/>
        <v>1064.9854499999999</v>
      </c>
      <c r="C619" s="7">
        <f t="shared" si="217"/>
        <v>1000</v>
      </c>
      <c r="D619" s="102">
        <f t="shared" si="218"/>
        <v>45042</v>
      </c>
      <c r="E619" s="100">
        <f ca="1">IF(D619&lt;$B$1,VLOOKUP(D619,[1]DI!$A$4:$B$15000,2,FALSE),0)</f>
        <v>0.13650000000000001</v>
      </c>
      <c r="F619" s="14">
        <f t="shared" ca="1" si="227"/>
        <v>1.00050788</v>
      </c>
      <c r="G619" s="14">
        <f ca="1">(TRUNC(PRODUCT($F$12:$F618),16))</f>
        <v>1.2235058983074101</v>
      </c>
      <c r="H619" s="14">
        <f t="shared" ca="1" si="228"/>
        <v>1.14884752962176</v>
      </c>
      <c r="I619" s="14">
        <f t="shared" ca="1" si="229"/>
        <v>1.06498545</v>
      </c>
      <c r="J619" s="13">
        <f t="shared" si="219"/>
        <v>0</v>
      </c>
      <c r="K619" s="29">
        <f t="shared" si="220"/>
        <v>44865</v>
      </c>
      <c r="L619" s="2">
        <f t="shared" si="221"/>
        <v>124</v>
      </c>
      <c r="M619" s="17">
        <f t="shared" si="222"/>
        <v>124</v>
      </c>
      <c r="N619" s="12">
        <f t="shared" si="211"/>
        <v>1</v>
      </c>
      <c r="O619" s="12">
        <f t="shared" ca="1" si="212"/>
        <v>1.06498545</v>
      </c>
      <c r="P619" s="17">
        <f t="shared" si="223"/>
        <v>0</v>
      </c>
      <c r="Q619" s="14">
        <f t="shared" ca="1" si="213"/>
        <v>64.98545</v>
      </c>
      <c r="R619" s="20">
        <f t="shared" si="214"/>
        <v>0</v>
      </c>
      <c r="S619" s="14">
        <f t="shared" si="215"/>
        <v>0</v>
      </c>
      <c r="T619" s="4" t="str">
        <f t="shared" si="224"/>
        <v>J=</v>
      </c>
      <c r="U619" s="29">
        <f t="shared" si="225"/>
        <v>45107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24">
        <f t="shared" si="216"/>
        <v>45049</v>
      </c>
      <c r="B620" s="125">
        <f t="shared" ca="1" si="226"/>
        <v>1065.5263299999999</v>
      </c>
      <c r="C620" s="7">
        <f t="shared" si="217"/>
        <v>1000</v>
      </c>
      <c r="D620" s="102">
        <f t="shared" si="218"/>
        <v>45043</v>
      </c>
      <c r="E620" s="100">
        <f ca="1">IF(D620&lt;$B$1,VLOOKUP(D620,[1]DI!$A$4:$B$15000,2,FALSE),0)</f>
        <v>0.13650000000000001</v>
      </c>
      <c r="F620" s="14">
        <f t="shared" ca="1" si="227"/>
        <v>1.00050788</v>
      </c>
      <c r="G620" s="14">
        <f ca="1">(TRUNC(PRODUCT($F$12:$F619),16))</f>
        <v>1.22412729248304</v>
      </c>
      <c r="H620" s="14">
        <f t="shared" ca="1" si="228"/>
        <v>1.14884752962176</v>
      </c>
      <c r="I620" s="14">
        <f t="shared" ca="1" si="229"/>
        <v>1.06552633</v>
      </c>
      <c r="J620" s="13">
        <f t="shared" si="219"/>
        <v>0</v>
      </c>
      <c r="K620" s="29">
        <f t="shared" si="220"/>
        <v>44865</v>
      </c>
      <c r="L620" s="2">
        <f t="shared" si="221"/>
        <v>125</v>
      </c>
      <c r="M620" s="17">
        <f t="shared" si="222"/>
        <v>125</v>
      </c>
      <c r="N620" s="12">
        <f t="shared" si="211"/>
        <v>1</v>
      </c>
      <c r="O620" s="12">
        <f t="shared" ca="1" si="212"/>
        <v>1.06552633</v>
      </c>
      <c r="P620" s="17">
        <f t="shared" si="223"/>
        <v>0</v>
      </c>
      <c r="Q620" s="14">
        <f t="shared" ca="1" si="213"/>
        <v>65.526330000000002</v>
      </c>
      <c r="R620" s="20">
        <f t="shared" si="214"/>
        <v>0</v>
      </c>
      <c r="S620" s="14">
        <f t="shared" si="215"/>
        <v>0</v>
      </c>
      <c r="T620" s="4" t="str">
        <f t="shared" si="224"/>
        <v>J=</v>
      </c>
      <c r="U620" s="29">
        <f t="shared" si="225"/>
        <v>45107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24">
        <f t="shared" si="216"/>
        <v>45050</v>
      </c>
      <c r="B621" s="125">
        <f t="shared" ca="1" si="226"/>
        <v>1066.0674899999999</v>
      </c>
      <c r="C621" s="7">
        <f t="shared" si="217"/>
        <v>1000</v>
      </c>
      <c r="D621" s="102">
        <f t="shared" si="218"/>
        <v>45044</v>
      </c>
      <c r="E621" s="100">
        <f ca="1">IF(D621&lt;$B$1,VLOOKUP(D621,[1]DI!$A$4:$B$15000,2,FALSE),0)</f>
        <v>0.13650000000000001</v>
      </c>
      <c r="F621" s="14">
        <f t="shared" ca="1" si="227"/>
        <v>1.00050788</v>
      </c>
      <c r="G621" s="14">
        <f ca="1">(TRUNC(PRODUCT($F$12:$F620),16))</f>
        <v>1.2247490022523499</v>
      </c>
      <c r="H621" s="14">
        <f t="shared" ca="1" si="228"/>
        <v>1.14884752962176</v>
      </c>
      <c r="I621" s="14">
        <f t="shared" ca="1" si="229"/>
        <v>1.06606749</v>
      </c>
      <c r="J621" s="13">
        <f t="shared" si="219"/>
        <v>0</v>
      </c>
      <c r="K621" s="29">
        <f t="shared" si="220"/>
        <v>44865</v>
      </c>
      <c r="L621" s="2">
        <f t="shared" si="221"/>
        <v>126</v>
      </c>
      <c r="M621" s="17">
        <f t="shared" si="222"/>
        <v>126</v>
      </c>
      <c r="N621" s="12">
        <f t="shared" si="211"/>
        <v>1</v>
      </c>
      <c r="O621" s="12">
        <f t="shared" ca="1" si="212"/>
        <v>1.06606749</v>
      </c>
      <c r="P621" s="17">
        <f t="shared" si="223"/>
        <v>0</v>
      </c>
      <c r="Q621" s="14">
        <f t="shared" ca="1" si="213"/>
        <v>66.067490000000006</v>
      </c>
      <c r="R621" s="20">
        <f t="shared" si="214"/>
        <v>0</v>
      </c>
      <c r="S621" s="14">
        <f t="shared" si="215"/>
        <v>0</v>
      </c>
      <c r="T621" s="4" t="str">
        <f t="shared" si="224"/>
        <v>J=</v>
      </c>
      <c r="U621" s="29">
        <f t="shared" si="225"/>
        <v>45107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24">
        <f t="shared" si="216"/>
        <v>45051</v>
      </c>
      <c r="B622" s="125">
        <f t="shared" ca="1" si="226"/>
        <v>1066.6089199999999</v>
      </c>
      <c r="C622" s="7">
        <f t="shared" si="217"/>
        <v>1000</v>
      </c>
      <c r="D622" s="102">
        <f t="shared" si="218"/>
        <v>45048</v>
      </c>
      <c r="E622" s="100">
        <f ca="1">IF(D622&lt;$B$1,VLOOKUP(D622,[1]DI!$A$4:$B$15000,2,FALSE),0)</f>
        <v>0.13650000000000001</v>
      </c>
      <c r="F622" s="14">
        <f t="shared" ca="1" si="227"/>
        <v>1.00050788</v>
      </c>
      <c r="G622" s="14">
        <f ca="1">(TRUNC(PRODUCT($F$12:$F621),16))</f>
        <v>1.22537102777561</v>
      </c>
      <c r="H622" s="14">
        <f t="shared" ca="1" si="228"/>
        <v>1.14884752962176</v>
      </c>
      <c r="I622" s="14">
        <f t="shared" ca="1" si="229"/>
        <v>1.06660892</v>
      </c>
      <c r="J622" s="13">
        <f t="shared" si="219"/>
        <v>0</v>
      </c>
      <c r="K622" s="29">
        <f t="shared" si="220"/>
        <v>44865</v>
      </c>
      <c r="L622" s="2">
        <f t="shared" si="221"/>
        <v>127</v>
      </c>
      <c r="M622" s="17">
        <f t="shared" si="222"/>
        <v>127</v>
      </c>
      <c r="N622" s="12">
        <f t="shared" si="211"/>
        <v>1</v>
      </c>
      <c r="O622" s="12">
        <f t="shared" ca="1" si="212"/>
        <v>1.06660892</v>
      </c>
      <c r="P622" s="17">
        <f t="shared" si="223"/>
        <v>0</v>
      </c>
      <c r="Q622" s="14">
        <f t="shared" ca="1" si="213"/>
        <v>66.608919999999998</v>
      </c>
      <c r="R622" s="20">
        <f t="shared" si="214"/>
        <v>0</v>
      </c>
      <c r="S622" s="14">
        <f t="shared" si="215"/>
        <v>0</v>
      </c>
      <c r="T622" s="4" t="str">
        <f t="shared" si="224"/>
        <v>J=</v>
      </c>
      <c r="U622" s="29">
        <f t="shared" si="225"/>
        <v>45107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24">
        <f t="shared" si="216"/>
        <v>45054</v>
      </c>
      <c r="B623" s="125">
        <f t="shared" ca="1" si="226"/>
        <v>1067.1506300000001</v>
      </c>
      <c r="C623" s="7">
        <f t="shared" si="217"/>
        <v>1000</v>
      </c>
      <c r="D623" s="102">
        <f t="shared" si="218"/>
        <v>45049</v>
      </c>
      <c r="E623" s="100">
        <f ca="1">IF(D623&lt;$B$1,VLOOKUP(D623,[1]DI!$A$4:$B$15000,2,FALSE),0)</f>
        <v>0.13650000000000001</v>
      </c>
      <c r="F623" s="14">
        <f t="shared" ca="1" si="227"/>
        <v>1.00050788</v>
      </c>
      <c r="G623" s="14">
        <f ca="1">(TRUNC(PRODUCT($F$12:$F622),16))</f>
        <v>1.2259933692131999</v>
      </c>
      <c r="H623" s="14">
        <f t="shared" ca="1" si="228"/>
        <v>1.14884752962176</v>
      </c>
      <c r="I623" s="14">
        <f t="shared" ca="1" si="229"/>
        <v>1.06715063</v>
      </c>
      <c r="J623" s="13">
        <f t="shared" si="219"/>
        <v>0</v>
      </c>
      <c r="K623" s="29">
        <f t="shared" si="220"/>
        <v>44865</v>
      </c>
      <c r="L623" s="2">
        <f t="shared" si="221"/>
        <v>128</v>
      </c>
      <c r="M623" s="17">
        <f t="shared" si="222"/>
        <v>128</v>
      </c>
      <c r="N623" s="12">
        <f t="shared" si="211"/>
        <v>1</v>
      </c>
      <c r="O623" s="12">
        <f t="shared" ca="1" si="212"/>
        <v>1.06715063</v>
      </c>
      <c r="P623" s="17">
        <f t="shared" si="223"/>
        <v>0</v>
      </c>
      <c r="Q623" s="14">
        <f t="shared" ca="1" si="213"/>
        <v>67.150630000000007</v>
      </c>
      <c r="R623" s="20">
        <f t="shared" si="214"/>
        <v>0</v>
      </c>
      <c r="S623" s="14">
        <f t="shared" si="215"/>
        <v>0</v>
      </c>
      <c r="T623" s="4" t="str">
        <f t="shared" si="224"/>
        <v>J=</v>
      </c>
      <c r="U623" s="29">
        <f t="shared" si="225"/>
        <v>45107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24">
        <f t="shared" si="216"/>
        <v>45055</v>
      </c>
      <c r="B624" s="125">
        <f t="shared" ca="1" si="226"/>
        <v>1067.69262</v>
      </c>
      <c r="C624" s="7">
        <f t="shared" si="217"/>
        <v>1000</v>
      </c>
      <c r="D624" s="102">
        <f t="shared" si="218"/>
        <v>45050</v>
      </c>
      <c r="E624" s="100">
        <f ca="1">IF(D624&lt;$B$1,VLOOKUP(D624,[1]DI!$A$4:$B$15000,2,FALSE),0)</f>
        <v>0.13650000000000001</v>
      </c>
      <c r="F624" s="14">
        <f t="shared" ca="1" si="227"/>
        <v>1.00050788</v>
      </c>
      <c r="G624" s="14">
        <f ca="1">(TRUNC(PRODUCT($F$12:$F623),16))</f>
        <v>1.2266160267255599</v>
      </c>
      <c r="H624" s="14">
        <f t="shared" ca="1" si="228"/>
        <v>1.14884752962176</v>
      </c>
      <c r="I624" s="14">
        <f t="shared" ca="1" si="229"/>
        <v>1.0676926200000001</v>
      </c>
      <c r="J624" s="13">
        <f t="shared" si="219"/>
        <v>0</v>
      </c>
      <c r="K624" s="29">
        <f t="shared" si="220"/>
        <v>44865</v>
      </c>
      <c r="L624" s="2">
        <f t="shared" si="221"/>
        <v>129</v>
      </c>
      <c r="M624" s="17">
        <f t="shared" si="222"/>
        <v>129</v>
      </c>
      <c r="N624" s="12">
        <f t="shared" si="211"/>
        <v>1</v>
      </c>
      <c r="O624" s="12">
        <f t="shared" ca="1" si="212"/>
        <v>1.0676926200000001</v>
      </c>
      <c r="P624" s="17">
        <f t="shared" si="223"/>
        <v>0</v>
      </c>
      <c r="Q624" s="14">
        <f t="shared" ca="1" si="213"/>
        <v>67.692620000000005</v>
      </c>
      <c r="R624" s="20">
        <f t="shared" si="214"/>
        <v>0</v>
      </c>
      <c r="S624" s="14">
        <f t="shared" si="215"/>
        <v>0</v>
      </c>
      <c r="T624" s="4" t="str">
        <f t="shared" si="224"/>
        <v>J=</v>
      </c>
      <c r="U624" s="29">
        <f t="shared" si="225"/>
        <v>45107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24">
        <f t="shared" si="216"/>
        <v>45056</v>
      </c>
      <c r="B625" s="125">
        <f t="shared" ca="1" si="226"/>
        <v>1068.23488</v>
      </c>
      <c r="C625" s="7">
        <f t="shared" si="217"/>
        <v>1000</v>
      </c>
      <c r="D625" s="102">
        <f t="shared" si="218"/>
        <v>45051</v>
      </c>
      <c r="E625" s="100">
        <f ca="1">IF(D625&lt;$B$1,VLOOKUP(D625,[1]DI!$A$4:$B$15000,2,FALSE),0)</f>
        <v>0.13650000000000001</v>
      </c>
      <c r="F625" s="14">
        <f t="shared" ca="1" si="227"/>
        <v>1.00050788</v>
      </c>
      <c r="G625" s="14">
        <f ca="1">(TRUNC(PRODUCT($F$12:$F624),16))</f>
        <v>1.2272390004732101</v>
      </c>
      <c r="H625" s="14">
        <f t="shared" ca="1" si="228"/>
        <v>1.14884752962176</v>
      </c>
      <c r="I625" s="14">
        <f t="shared" ca="1" si="229"/>
        <v>1.0682348800000001</v>
      </c>
      <c r="J625" s="13">
        <f t="shared" si="219"/>
        <v>0</v>
      </c>
      <c r="K625" s="29">
        <f t="shared" si="220"/>
        <v>44865</v>
      </c>
      <c r="L625" s="2">
        <f t="shared" si="221"/>
        <v>130</v>
      </c>
      <c r="M625" s="17">
        <f t="shared" si="222"/>
        <v>130</v>
      </c>
      <c r="N625" s="12">
        <f t="shared" si="211"/>
        <v>1</v>
      </c>
      <c r="O625" s="12">
        <f t="shared" ca="1" si="212"/>
        <v>1.0682348800000001</v>
      </c>
      <c r="P625" s="17">
        <f t="shared" si="223"/>
        <v>0</v>
      </c>
      <c r="Q625" s="14">
        <f t="shared" ca="1" si="213"/>
        <v>68.234880000000004</v>
      </c>
      <c r="R625" s="20">
        <f t="shared" si="214"/>
        <v>0</v>
      </c>
      <c r="S625" s="14">
        <f t="shared" si="215"/>
        <v>0</v>
      </c>
      <c r="T625" s="4" t="str">
        <f t="shared" si="224"/>
        <v>J=</v>
      </c>
      <c r="U625" s="29">
        <f t="shared" si="225"/>
        <v>45107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24">
        <f t="shared" si="216"/>
        <v>45057</v>
      </c>
      <c r="B626" s="125">
        <f t="shared" ca="1" si="226"/>
        <v>1068.7774099999999</v>
      </c>
      <c r="C626" s="7">
        <f t="shared" si="217"/>
        <v>1000</v>
      </c>
      <c r="D626" s="102">
        <f t="shared" si="218"/>
        <v>45054</v>
      </c>
      <c r="E626" s="100">
        <f ca="1">IF(D626&lt;$B$1,VLOOKUP(D626,[1]DI!$A$4:$B$15000,2,FALSE),0)</f>
        <v>0.13650000000000001</v>
      </c>
      <c r="F626" s="14">
        <f t="shared" ca="1" si="227"/>
        <v>1.00050788</v>
      </c>
      <c r="G626" s="14">
        <f ca="1">(TRUNC(PRODUCT($F$12:$F625),16))</f>
        <v>1.22786229061677</v>
      </c>
      <c r="H626" s="14">
        <f t="shared" ca="1" si="228"/>
        <v>1.14884752962176</v>
      </c>
      <c r="I626" s="14">
        <f t="shared" ca="1" si="229"/>
        <v>1.06877741</v>
      </c>
      <c r="J626" s="13">
        <f t="shared" si="219"/>
        <v>0</v>
      </c>
      <c r="K626" s="29">
        <f t="shared" si="220"/>
        <v>44865</v>
      </c>
      <c r="L626" s="2">
        <f t="shared" si="221"/>
        <v>131</v>
      </c>
      <c r="M626" s="17">
        <f t="shared" si="222"/>
        <v>131</v>
      </c>
      <c r="N626" s="12">
        <f t="shared" si="211"/>
        <v>1</v>
      </c>
      <c r="O626" s="12">
        <f t="shared" ca="1" si="212"/>
        <v>1.06877741</v>
      </c>
      <c r="P626" s="17">
        <f t="shared" si="223"/>
        <v>0</v>
      </c>
      <c r="Q626" s="14">
        <f t="shared" ca="1" si="213"/>
        <v>68.777410000000003</v>
      </c>
      <c r="R626" s="20">
        <f t="shared" si="214"/>
        <v>0</v>
      </c>
      <c r="S626" s="14">
        <f t="shared" si="215"/>
        <v>0</v>
      </c>
      <c r="T626" s="4" t="str">
        <f t="shared" si="224"/>
        <v>J=</v>
      </c>
      <c r="U626" s="29">
        <f t="shared" si="225"/>
        <v>45107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24">
        <f t="shared" si="216"/>
        <v>45058</v>
      </c>
      <c r="B627" s="125">
        <f t="shared" ca="1" si="226"/>
        <v>1069.3202200000001</v>
      </c>
      <c r="C627" s="7">
        <f t="shared" si="217"/>
        <v>1000</v>
      </c>
      <c r="D627" s="102">
        <f t="shared" si="218"/>
        <v>45055</v>
      </c>
      <c r="E627" s="100">
        <f ca="1">IF(D627&lt;$B$1,VLOOKUP(D627,[1]DI!$A$4:$B$15000,2,FALSE),0)</f>
        <v>0.13650000000000001</v>
      </c>
      <c r="F627" s="14">
        <f t="shared" ca="1" si="227"/>
        <v>1.00050788</v>
      </c>
      <c r="G627" s="14">
        <f ca="1">(TRUNC(PRODUCT($F$12:$F626),16))</f>
        <v>1.2284858973169299</v>
      </c>
      <c r="H627" s="14">
        <f t="shared" ca="1" si="228"/>
        <v>1.14884752962176</v>
      </c>
      <c r="I627" s="14">
        <f t="shared" ca="1" si="229"/>
        <v>1.06932022</v>
      </c>
      <c r="J627" s="13">
        <f t="shared" si="219"/>
        <v>0</v>
      </c>
      <c r="K627" s="29">
        <f t="shared" si="220"/>
        <v>44865</v>
      </c>
      <c r="L627" s="2">
        <f t="shared" si="221"/>
        <v>132</v>
      </c>
      <c r="M627" s="17">
        <f t="shared" si="222"/>
        <v>132</v>
      </c>
      <c r="N627" s="12">
        <f t="shared" si="211"/>
        <v>1</v>
      </c>
      <c r="O627" s="12">
        <f t="shared" ca="1" si="212"/>
        <v>1.06932022</v>
      </c>
      <c r="P627" s="17">
        <f t="shared" si="223"/>
        <v>0</v>
      </c>
      <c r="Q627" s="14">
        <f t="shared" ca="1" si="213"/>
        <v>69.320220000000006</v>
      </c>
      <c r="R627" s="20">
        <f t="shared" si="214"/>
        <v>0</v>
      </c>
      <c r="S627" s="14">
        <f t="shared" si="215"/>
        <v>0</v>
      </c>
      <c r="T627" s="4" t="str">
        <f t="shared" si="224"/>
        <v>J=</v>
      </c>
      <c r="U627" s="29">
        <f t="shared" si="225"/>
        <v>45107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24">
        <f t="shared" si="216"/>
        <v>45061</v>
      </c>
      <c r="B628" s="125">
        <f t="shared" ca="1" si="226"/>
        <v>1069.8633099900001</v>
      </c>
      <c r="C628" s="7">
        <f t="shared" si="217"/>
        <v>1000</v>
      </c>
      <c r="D628" s="102">
        <f t="shared" si="218"/>
        <v>45056</v>
      </c>
      <c r="E628" s="100">
        <f ca="1">IF(D628&lt;$B$1,VLOOKUP(D628,[1]DI!$A$4:$B$15000,2,FALSE),0)</f>
        <v>0.13650000000000001</v>
      </c>
      <c r="F628" s="14">
        <f t="shared" ca="1" si="227"/>
        <v>1.00050788</v>
      </c>
      <c r="G628" s="14">
        <f ca="1">(TRUNC(PRODUCT($F$12:$F627),16))</f>
        <v>1.22910982073446</v>
      </c>
      <c r="H628" s="14">
        <f t="shared" ca="1" si="228"/>
        <v>1.14884752962176</v>
      </c>
      <c r="I628" s="14">
        <f t="shared" ca="1" si="229"/>
        <v>1.0698633099999999</v>
      </c>
      <c r="J628" s="13">
        <f t="shared" si="219"/>
        <v>0</v>
      </c>
      <c r="K628" s="29">
        <f t="shared" si="220"/>
        <v>44865</v>
      </c>
      <c r="L628" s="2">
        <f t="shared" si="221"/>
        <v>133</v>
      </c>
      <c r="M628" s="17">
        <f t="shared" si="222"/>
        <v>133</v>
      </c>
      <c r="N628" s="12">
        <f t="shared" si="211"/>
        <v>1</v>
      </c>
      <c r="O628" s="12">
        <f t="shared" ca="1" si="212"/>
        <v>1.0698633099999999</v>
      </c>
      <c r="P628" s="17">
        <f t="shared" si="223"/>
        <v>0</v>
      </c>
      <c r="Q628" s="14">
        <f t="shared" ca="1" si="213"/>
        <v>69.863309990000005</v>
      </c>
      <c r="R628" s="20">
        <f t="shared" si="214"/>
        <v>0</v>
      </c>
      <c r="S628" s="14">
        <f t="shared" si="215"/>
        <v>0</v>
      </c>
      <c r="T628" s="4" t="str">
        <f t="shared" si="224"/>
        <v>J=</v>
      </c>
      <c r="U628" s="29">
        <f t="shared" si="225"/>
        <v>45107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24">
        <f t="shared" si="216"/>
        <v>45062</v>
      </c>
      <c r="B629" s="125">
        <f t="shared" ca="1" si="226"/>
        <v>1070.40666999</v>
      </c>
      <c r="C629" s="7">
        <f t="shared" si="217"/>
        <v>1000</v>
      </c>
      <c r="D629" s="102">
        <f t="shared" si="218"/>
        <v>45057</v>
      </c>
      <c r="E629" s="100">
        <f ca="1">IF(D629&lt;$B$1,VLOOKUP(D629,[1]DI!$A$4:$B$15000,2,FALSE),0)</f>
        <v>0.13650000000000001</v>
      </c>
      <c r="F629" s="14">
        <f t="shared" ca="1" si="227"/>
        <v>1.00050788</v>
      </c>
      <c r="G629" s="14">
        <f ca="1">(TRUNC(PRODUCT($F$12:$F628),16))</f>
        <v>1.2297340610302101</v>
      </c>
      <c r="H629" s="14">
        <f t="shared" ca="1" si="228"/>
        <v>1.14884752962176</v>
      </c>
      <c r="I629" s="14">
        <f t="shared" ca="1" si="229"/>
        <v>1.0704066699999999</v>
      </c>
      <c r="J629" s="13">
        <f t="shared" si="219"/>
        <v>0</v>
      </c>
      <c r="K629" s="29">
        <f t="shared" si="220"/>
        <v>44865</v>
      </c>
      <c r="L629" s="2">
        <f t="shared" si="221"/>
        <v>134</v>
      </c>
      <c r="M629" s="17">
        <f t="shared" si="222"/>
        <v>134</v>
      </c>
      <c r="N629" s="12">
        <f t="shared" si="211"/>
        <v>1</v>
      </c>
      <c r="O629" s="12">
        <f t="shared" ca="1" si="212"/>
        <v>1.0704066699999999</v>
      </c>
      <c r="P629" s="17">
        <f t="shared" si="223"/>
        <v>0</v>
      </c>
      <c r="Q629" s="14">
        <f t="shared" ca="1" si="213"/>
        <v>70.406669989999997</v>
      </c>
      <c r="R629" s="20">
        <f t="shared" si="214"/>
        <v>0</v>
      </c>
      <c r="S629" s="14">
        <f t="shared" si="215"/>
        <v>0</v>
      </c>
      <c r="T629" s="4" t="str">
        <f t="shared" si="224"/>
        <v>J=</v>
      </c>
      <c r="U629" s="29">
        <f t="shared" si="225"/>
        <v>45107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24">
        <f t="shared" si="216"/>
        <v>45063</v>
      </c>
      <c r="B630" s="125">
        <f t="shared" ca="1" si="226"/>
        <v>1070.9503099999999</v>
      </c>
      <c r="C630" s="7">
        <f t="shared" si="217"/>
        <v>1000</v>
      </c>
      <c r="D630" s="102">
        <f t="shared" si="218"/>
        <v>45058</v>
      </c>
      <c r="E630" s="100">
        <f ca="1">IF(D630&lt;$B$1,VLOOKUP(D630,[1]DI!$A$4:$B$15000,2,FALSE),0)</f>
        <v>0.13650000000000001</v>
      </c>
      <c r="F630" s="14">
        <f t="shared" ca="1" si="227"/>
        <v>1.00050788</v>
      </c>
      <c r="G630" s="14">
        <f ca="1">(TRUNC(PRODUCT($F$12:$F629),16))</f>
        <v>1.2303586183651301</v>
      </c>
      <c r="H630" s="14">
        <f t="shared" ca="1" si="228"/>
        <v>1.14884752962176</v>
      </c>
      <c r="I630" s="14">
        <f t="shared" ca="1" si="229"/>
        <v>1.07095031</v>
      </c>
      <c r="J630" s="13">
        <f t="shared" si="219"/>
        <v>0</v>
      </c>
      <c r="K630" s="29">
        <f t="shared" si="220"/>
        <v>44865</v>
      </c>
      <c r="L630" s="2">
        <f t="shared" si="221"/>
        <v>135</v>
      </c>
      <c r="M630" s="17">
        <f t="shared" si="222"/>
        <v>135</v>
      </c>
      <c r="N630" s="12">
        <f t="shared" si="211"/>
        <v>1</v>
      </c>
      <c r="O630" s="12">
        <f t="shared" ca="1" si="212"/>
        <v>1.07095031</v>
      </c>
      <c r="P630" s="17">
        <f t="shared" si="223"/>
        <v>0</v>
      </c>
      <c r="Q630" s="14">
        <f t="shared" ca="1" si="213"/>
        <v>70.950310000000002</v>
      </c>
      <c r="R630" s="20">
        <f t="shared" si="214"/>
        <v>0</v>
      </c>
      <c r="S630" s="14">
        <f t="shared" si="215"/>
        <v>0</v>
      </c>
      <c r="T630" s="4" t="str">
        <f t="shared" si="224"/>
        <v>J=</v>
      </c>
      <c r="U630" s="29">
        <f t="shared" si="225"/>
        <v>45107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24">
        <f t="shared" si="216"/>
        <v>45064</v>
      </c>
      <c r="B631" s="125">
        <f t="shared" ca="1" si="226"/>
        <v>1071.4942199899999</v>
      </c>
      <c r="C631" s="7">
        <f t="shared" si="217"/>
        <v>1000</v>
      </c>
      <c r="D631" s="102">
        <f t="shared" si="218"/>
        <v>45061</v>
      </c>
      <c r="E631" s="100">
        <f ca="1">IF(D631&lt;$B$1,VLOOKUP(D631,[1]DI!$A$4:$B$15000,2,FALSE),0)</f>
        <v>0.13650000000000001</v>
      </c>
      <c r="F631" s="14">
        <f t="shared" ca="1" si="227"/>
        <v>1.00050788</v>
      </c>
      <c r="G631" s="14">
        <f ca="1">(TRUNC(PRODUCT($F$12:$F630),16))</f>
        <v>1.2309834929002199</v>
      </c>
      <c r="H631" s="14">
        <f t="shared" ca="1" si="228"/>
        <v>1.14884752962176</v>
      </c>
      <c r="I631" s="14">
        <f t="shared" ca="1" si="229"/>
        <v>1.0714942199999999</v>
      </c>
      <c r="J631" s="13">
        <f t="shared" si="219"/>
        <v>0</v>
      </c>
      <c r="K631" s="29">
        <f t="shared" si="220"/>
        <v>44865</v>
      </c>
      <c r="L631" s="2">
        <f t="shared" si="221"/>
        <v>136</v>
      </c>
      <c r="M631" s="17">
        <f t="shared" si="222"/>
        <v>136</v>
      </c>
      <c r="N631" s="12">
        <f t="shared" si="211"/>
        <v>1</v>
      </c>
      <c r="O631" s="12">
        <f t="shared" ca="1" si="212"/>
        <v>1.0714942199999999</v>
      </c>
      <c r="P631" s="17">
        <f t="shared" si="223"/>
        <v>0</v>
      </c>
      <c r="Q631" s="14">
        <f t="shared" ca="1" si="213"/>
        <v>71.494219990000005</v>
      </c>
      <c r="R631" s="20">
        <f t="shared" si="214"/>
        <v>0</v>
      </c>
      <c r="S631" s="14">
        <f t="shared" si="215"/>
        <v>0</v>
      </c>
      <c r="T631" s="4" t="str">
        <f t="shared" si="224"/>
        <v>J=</v>
      </c>
      <c r="U631" s="29">
        <f t="shared" si="225"/>
        <v>45107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24">
        <f t="shared" si="216"/>
        <v>45065</v>
      </c>
      <c r="B632" s="125">
        <f t="shared" ca="1" si="226"/>
        <v>1072.03841999</v>
      </c>
      <c r="C632" s="7">
        <f t="shared" si="217"/>
        <v>1000</v>
      </c>
      <c r="D632" s="102">
        <f t="shared" si="218"/>
        <v>45062</v>
      </c>
      <c r="E632" s="100">
        <f ca="1">IF(D632&lt;$B$1,VLOOKUP(D632,[1]DI!$A$4:$B$15000,2,FALSE),0)</f>
        <v>0.13650000000000001</v>
      </c>
      <c r="F632" s="14">
        <f t="shared" ca="1" si="227"/>
        <v>1.00050788</v>
      </c>
      <c r="G632" s="14">
        <f ca="1">(TRUNC(PRODUCT($F$12:$F631),16))</f>
        <v>1.2316086847965999</v>
      </c>
      <c r="H632" s="14">
        <f t="shared" ca="1" si="228"/>
        <v>1.14884752962176</v>
      </c>
      <c r="I632" s="14">
        <f t="shared" ca="1" si="229"/>
        <v>1.0720384199999999</v>
      </c>
      <c r="J632" s="13">
        <f t="shared" si="219"/>
        <v>0</v>
      </c>
      <c r="K632" s="29">
        <f t="shared" si="220"/>
        <v>44865</v>
      </c>
      <c r="L632" s="2">
        <f t="shared" si="221"/>
        <v>137</v>
      </c>
      <c r="M632" s="17">
        <f t="shared" si="222"/>
        <v>137</v>
      </c>
      <c r="N632" s="12">
        <f t="shared" si="211"/>
        <v>1</v>
      </c>
      <c r="O632" s="12">
        <f t="shared" ca="1" si="212"/>
        <v>1.0720384199999999</v>
      </c>
      <c r="P632" s="17">
        <f t="shared" si="223"/>
        <v>0</v>
      </c>
      <c r="Q632" s="14">
        <f t="shared" ca="1" si="213"/>
        <v>72.038419989999994</v>
      </c>
      <c r="R632" s="20">
        <f t="shared" si="214"/>
        <v>0</v>
      </c>
      <c r="S632" s="14">
        <f t="shared" si="215"/>
        <v>0</v>
      </c>
      <c r="T632" s="4" t="str">
        <f t="shared" si="224"/>
        <v>J=</v>
      </c>
      <c r="U632" s="29">
        <f t="shared" si="225"/>
        <v>45107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24">
        <f t="shared" si="216"/>
        <v>45068</v>
      </c>
      <c r="B633" s="125">
        <f t="shared" ca="1" si="226"/>
        <v>1072.58287999</v>
      </c>
      <c r="C633" s="7">
        <f t="shared" si="217"/>
        <v>1000</v>
      </c>
      <c r="D633" s="102">
        <f t="shared" si="218"/>
        <v>45063</v>
      </c>
      <c r="E633" s="100">
        <f ca="1">IF(D633&lt;$B$1,VLOOKUP(D633,[1]DI!$A$4:$B$15000,2,FALSE),0)</f>
        <v>0.13650000000000001</v>
      </c>
      <c r="F633" s="14">
        <f t="shared" ca="1" si="227"/>
        <v>1.00050788</v>
      </c>
      <c r="G633" s="14">
        <f ca="1">(TRUNC(PRODUCT($F$12:$F632),16))</f>
        <v>1.23223419421543</v>
      </c>
      <c r="H633" s="14">
        <f t="shared" ca="1" si="228"/>
        <v>1.14884752962176</v>
      </c>
      <c r="I633" s="14">
        <f t="shared" ca="1" si="229"/>
        <v>1.0725828799999999</v>
      </c>
      <c r="J633" s="13">
        <f t="shared" si="219"/>
        <v>0</v>
      </c>
      <c r="K633" s="29">
        <f t="shared" si="220"/>
        <v>44865</v>
      </c>
      <c r="L633" s="2">
        <f t="shared" si="221"/>
        <v>138</v>
      </c>
      <c r="M633" s="17">
        <f t="shared" si="222"/>
        <v>138</v>
      </c>
      <c r="N633" s="12">
        <f t="shared" si="211"/>
        <v>1</v>
      </c>
      <c r="O633" s="12">
        <f t="shared" ca="1" si="212"/>
        <v>1.0725828799999999</v>
      </c>
      <c r="P633" s="17">
        <f t="shared" si="223"/>
        <v>0</v>
      </c>
      <c r="Q633" s="14">
        <f t="shared" ca="1" si="213"/>
        <v>72.582879989999995</v>
      </c>
      <c r="R633" s="20">
        <f t="shared" si="214"/>
        <v>0</v>
      </c>
      <c r="S633" s="14">
        <f t="shared" si="215"/>
        <v>0</v>
      </c>
      <c r="T633" s="4" t="str">
        <f t="shared" si="224"/>
        <v>J=</v>
      </c>
      <c r="U633" s="29">
        <f t="shared" si="225"/>
        <v>45107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24">
        <f t="shared" si="216"/>
        <v>45069</v>
      </c>
      <c r="B634" s="125">
        <f t="shared" ca="1" si="226"/>
        <v>1073.12763</v>
      </c>
      <c r="C634" s="7">
        <f t="shared" si="217"/>
        <v>1000</v>
      </c>
      <c r="D634" s="102">
        <f t="shared" si="218"/>
        <v>45064</v>
      </c>
      <c r="E634" s="100">
        <f ca="1">IF(D634&lt;$B$1,VLOOKUP(D634,[1]DI!$A$4:$B$15000,2,FALSE),0)</f>
        <v>0.13650000000000001</v>
      </c>
      <c r="F634" s="14">
        <f t="shared" ca="1" si="227"/>
        <v>1.00050788</v>
      </c>
      <c r="G634" s="14">
        <f ca="1">(TRUNC(PRODUCT($F$12:$F633),16))</f>
        <v>1.2328600213179901</v>
      </c>
      <c r="H634" s="14">
        <f t="shared" ca="1" si="228"/>
        <v>1.14884752962176</v>
      </c>
      <c r="I634" s="14">
        <f t="shared" ca="1" si="229"/>
        <v>1.0731276300000001</v>
      </c>
      <c r="J634" s="13">
        <f t="shared" si="219"/>
        <v>0</v>
      </c>
      <c r="K634" s="29">
        <f t="shared" si="220"/>
        <v>44865</v>
      </c>
      <c r="L634" s="2">
        <f t="shared" si="221"/>
        <v>139</v>
      </c>
      <c r="M634" s="17">
        <f t="shared" si="222"/>
        <v>139</v>
      </c>
      <c r="N634" s="12">
        <f t="shared" si="211"/>
        <v>1</v>
      </c>
      <c r="O634" s="12">
        <f t="shared" ca="1" si="212"/>
        <v>1.0731276300000001</v>
      </c>
      <c r="P634" s="17">
        <f t="shared" si="223"/>
        <v>0</v>
      </c>
      <c r="Q634" s="14">
        <f t="shared" ca="1" si="213"/>
        <v>73.127629999999996</v>
      </c>
      <c r="R634" s="20">
        <f t="shared" si="214"/>
        <v>0</v>
      </c>
      <c r="S634" s="14">
        <f t="shared" si="215"/>
        <v>0</v>
      </c>
      <c r="T634" s="4" t="str">
        <f t="shared" si="224"/>
        <v>J=</v>
      </c>
      <c r="U634" s="29">
        <f t="shared" si="225"/>
        <v>45107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24">
        <f t="shared" si="216"/>
        <v>45070</v>
      </c>
      <c r="B635" s="125">
        <f t="shared" ca="1" si="226"/>
        <v>1073.67265</v>
      </c>
      <c r="C635" s="7">
        <f t="shared" si="217"/>
        <v>1000</v>
      </c>
      <c r="D635" s="102">
        <f t="shared" si="218"/>
        <v>45065</v>
      </c>
      <c r="E635" s="100">
        <f ca="1">IF(D635&lt;$B$1,VLOOKUP(D635,[1]DI!$A$4:$B$15000,2,FALSE),0)</f>
        <v>0.13650000000000001</v>
      </c>
      <c r="F635" s="14">
        <f t="shared" ca="1" si="227"/>
        <v>1.00050788</v>
      </c>
      <c r="G635" s="14">
        <f ca="1">(TRUNC(PRODUCT($F$12:$F634),16))</f>
        <v>1.23348616626562</v>
      </c>
      <c r="H635" s="14">
        <f t="shared" ca="1" si="228"/>
        <v>1.14884752962176</v>
      </c>
      <c r="I635" s="14">
        <f t="shared" ca="1" si="229"/>
        <v>1.07367265</v>
      </c>
      <c r="J635" s="13">
        <f t="shared" si="219"/>
        <v>0</v>
      </c>
      <c r="K635" s="29">
        <f t="shared" si="220"/>
        <v>44865</v>
      </c>
      <c r="L635" s="2">
        <f t="shared" si="221"/>
        <v>140</v>
      </c>
      <c r="M635" s="17">
        <f t="shared" si="222"/>
        <v>140</v>
      </c>
      <c r="N635" s="12">
        <f t="shared" si="211"/>
        <v>1</v>
      </c>
      <c r="O635" s="12">
        <f t="shared" ca="1" si="212"/>
        <v>1.07367265</v>
      </c>
      <c r="P635" s="17">
        <f t="shared" si="223"/>
        <v>0</v>
      </c>
      <c r="Q635" s="14">
        <f t="shared" ca="1" si="213"/>
        <v>73.672650000000004</v>
      </c>
      <c r="R635" s="20">
        <f t="shared" si="214"/>
        <v>0</v>
      </c>
      <c r="S635" s="14">
        <f t="shared" si="215"/>
        <v>0</v>
      </c>
      <c r="T635" s="4" t="str">
        <f t="shared" si="224"/>
        <v>J=</v>
      </c>
      <c r="U635" s="29">
        <f t="shared" si="225"/>
        <v>45107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24">
        <f t="shared" si="216"/>
        <v>45071</v>
      </c>
      <c r="B636" s="125">
        <f t="shared" ca="1" si="226"/>
        <v>1074.21794</v>
      </c>
      <c r="C636" s="7">
        <f t="shared" si="217"/>
        <v>1000</v>
      </c>
      <c r="D636" s="102">
        <f t="shared" si="218"/>
        <v>45068</v>
      </c>
      <c r="E636" s="100">
        <f ca="1">IF(D636&lt;$B$1,VLOOKUP(D636,[1]DI!$A$4:$B$15000,2,FALSE),0)</f>
        <v>0.13650000000000001</v>
      </c>
      <c r="F636" s="14">
        <f t="shared" ca="1" si="227"/>
        <v>1.00050788</v>
      </c>
      <c r="G636" s="14">
        <f ca="1">(TRUNC(PRODUCT($F$12:$F635),16))</f>
        <v>1.23411262921974</v>
      </c>
      <c r="H636" s="14">
        <f t="shared" ca="1" si="228"/>
        <v>1.14884752962176</v>
      </c>
      <c r="I636" s="14">
        <f t="shared" ca="1" si="229"/>
        <v>1.07421794</v>
      </c>
      <c r="J636" s="13">
        <f t="shared" si="219"/>
        <v>0</v>
      </c>
      <c r="K636" s="29">
        <f t="shared" si="220"/>
        <v>44865</v>
      </c>
      <c r="L636" s="2">
        <f t="shared" si="221"/>
        <v>141</v>
      </c>
      <c r="M636" s="17">
        <f t="shared" si="222"/>
        <v>141</v>
      </c>
      <c r="N636" s="12">
        <f t="shared" si="211"/>
        <v>1</v>
      </c>
      <c r="O636" s="12">
        <f t="shared" ca="1" si="212"/>
        <v>1.07421794</v>
      </c>
      <c r="P636" s="17">
        <f t="shared" si="223"/>
        <v>0</v>
      </c>
      <c r="Q636" s="14">
        <f t="shared" ca="1" si="213"/>
        <v>74.217939999999999</v>
      </c>
      <c r="R636" s="20">
        <f t="shared" si="214"/>
        <v>0</v>
      </c>
      <c r="S636" s="14">
        <f t="shared" si="215"/>
        <v>0</v>
      </c>
      <c r="T636" s="4" t="str">
        <f t="shared" si="224"/>
        <v>J=</v>
      </c>
      <c r="U636" s="29">
        <f t="shared" si="225"/>
        <v>45107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24">
        <f t="shared" si="216"/>
        <v>45072</v>
      </c>
      <c r="B637" s="125">
        <f t="shared" ca="1" si="226"/>
        <v>1074.76352</v>
      </c>
      <c r="C637" s="7">
        <f t="shared" si="217"/>
        <v>1000</v>
      </c>
      <c r="D637" s="102">
        <f t="shared" si="218"/>
        <v>45069</v>
      </c>
      <c r="E637" s="100">
        <f ca="1">IF(D637&lt;$B$1,VLOOKUP(D637,[1]DI!$A$4:$B$15000,2,FALSE),0)</f>
        <v>0.13650000000000001</v>
      </c>
      <c r="F637" s="14">
        <f t="shared" ca="1" si="227"/>
        <v>1.00050788</v>
      </c>
      <c r="G637" s="14">
        <f ca="1">(TRUNC(PRODUCT($F$12:$F636),16))</f>
        <v>1.2347394103418701</v>
      </c>
      <c r="H637" s="14">
        <f t="shared" ca="1" si="228"/>
        <v>1.14884752962176</v>
      </c>
      <c r="I637" s="14">
        <f t="shared" ca="1" si="229"/>
        <v>1.0747635200000001</v>
      </c>
      <c r="J637" s="13">
        <f t="shared" si="219"/>
        <v>0</v>
      </c>
      <c r="K637" s="29">
        <f t="shared" si="220"/>
        <v>44865</v>
      </c>
      <c r="L637" s="2">
        <f t="shared" si="221"/>
        <v>142</v>
      </c>
      <c r="M637" s="17">
        <f t="shared" si="222"/>
        <v>142</v>
      </c>
      <c r="N637" s="12">
        <f t="shared" si="211"/>
        <v>1</v>
      </c>
      <c r="O637" s="12">
        <f t="shared" ca="1" si="212"/>
        <v>1.0747635200000001</v>
      </c>
      <c r="P637" s="17">
        <f t="shared" si="223"/>
        <v>0</v>
      </c>
      <c r="Q637" s="14">
        <f t="shared" ca="1" si="213"/>
        <v>74.76352</v>
      </c>
      <c r="R637" s="20">
        <f t="shared" si="214"/>
        <v>0</v>
      </c>
      <c r="S637" s="14">
        <f t="shared" si="215"/>
        <v>0</v>
      </c>
      <c r="T637" s="4" t="str">
        <f t="shared" si="224"/>
        <v>J=</v>
      </c>
      <c r="U637" s="29">
        <f t="shared" si="225"/>
        <v>45107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24">
        <f t="shared" si="216"/>
        <v>45075</v>
      </c>
      <c r="B638" s="125">
        <f t="shared" ca="1" si="226"/>
        <v>1075.3093699999999</v>
      </c>
      <c r="C638" s="7">
        <f t="shared" si="217"/>
        <v>1000</v>
      </c>
      <c r="D638" s="102">
        <f t="shared" si="218"/>
        <v>45070</v>
      </c>
      <c r="E638" s="100">
        <f ca="1">IF(D638&lt;$B$1,VLOOKUP(D638,[1]DI!$A$4:$B$15000,2,FALSE),0)</f>
        <v>0.13650000000000001</v>
      </c>
      <c r="F638" s="14">
        <f t="shared" ca="1" si="227"/>
        <v>1.00050788</v>
      </c>
      <c r="G638" s="14">
        <f ca="1">(TRUNC(PRODUCT($F$12:$F637),16))</f>
        <v>1.23536650979359</v>
      </c>
      <c r="H638" s="14">
        <f t="shared" ca="1" si="228"/>
        <v>1.14884752962176</v>
      </c>
      <c r="I638" s="14">
        <f t="shared" ca="1" si="229"/>
        <v>1.07530937</v>
      </c>
      <c r="J638" s="13">
        <f t="shared" si="219"/>
        <v>0</v>
      </c>
      <c r="K638" s="29">
        <f t="shared" si="220"/>
        <v>44865</v>
      </c>
      <c r="L638" s="2">
        <f t="shared" si="221"/>
        <v>143</v>
      </c>
      <c r="M638" s="17">
        <f t="shared" si="222"/>
        <v>143</v>
      </c>
      <c r="N638" s="12">
        <f t="shared" si="211"/>
        <v>1</v>
      </c>
      <c r="O638" s="12">
        <f t="shared" ca="1" si="212"/>
        <v>1.07530937</v>
      </c>
      <c r="P638" s="17">
        <f t="shared" si="223"/>
        <v>0</v>
      </c>
      <c r="Q638" s="14">
        <f t="shared" ca="1" si="213"/>
        <v>75.309370000000001</v>
      </c>
      <c r="R638" s="20">
        <f t="shared" si="214"/>
        <v>0</v>
      </c>
      <c r="S638" s="14">
        <f t="shared" si="215"/>
        <v>0</v>
      </c>
      <c r="T638" s="4" t="str">
        <f t="shared" si="224"/>
        <v>J=</v>
      </c>
      <c r="U638" s="29">
        <f t="shared" si="225"/>
        <v>45107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24">
        <f t="shared" si="216"/>
        <v>45076</v>
      </c>
      <c r="B639" s="125">
        <f t="shared" ca="1" si="226"/>
        <v>1075.8555000000001</v>
      </c>
      <c r="C639" s="7">
        <f t="shared" si="217"/>
        <v>1000</v>
      </c>
      <c r="D639" s="102">
        <f t="shared" si="218"/>
        <v>45071</v>
      </c>
      <c r="E639" s="100">
        <f ca="1">IF(D639&lt;$B$1,VLOOKUP(D639,[1]DI!$A$4:$B$15000,2,FALSE),0)</f>
        <v>0.13650000000000001</v>
      </c>
      <c r="F639" s="14">
        <f t="shared" ca="1" si="227"/>
        <v>1.00050788</v>
      </c>
      <c r="G639" s="14">
        <f ca="1">(TRUNC(PRODUCT($F$12:$F638),16))</f>
        <v>1.2359939277365899</v>
      </c>
      <c r="H639" s="14">
        <f t="shared" ca="1" si="228"/>
        <v>1.14884752962176</v>
      </c>
      <c r="I639" s="14">
        <f t="shared" ca="1" si="229"/>
        <v>1.0758555000000001</v>
      </c>
      <c r="J639" s="13">
        <f t="shared" si="219"/>
        <v>0</v>
      </c>
      <c r="K639" s="29">
        <f t="shared" si="220"/>
        <v>44865</v>
      </c>
      <c r="L639" s="2">
        <f t="shared" si="221"/>
        <v>144</v>
      </c>
      <c r="M639" s="17">
        <f t="shared" si="222"/>
        <v>144</v>
      </c>
      <c r="N639" s="12">
        <f t="shared" si="211"/>
        <v>1</v>
      </c>
      <c r="O639" s="12">
        <f t="shared" ca="1" si="212"/>
        <v>1.0758555000000001</v>
      </c>
      <c r="P639" s="17">
        <f t="shared" si="223"/>
        <v>0</v>
      </c>
      <c r="Q639" s="14">
        <f t="shared" ca="1" si="213"/>
        <v>75.855500000000006</v>
      </c>
      <c r="R639" s="20">
        <f t="shared" si="214"/>
        <v>0</v>
      </c>
      <c r="S639" s="14">
        <f t="shared" si="215"/>
        <v>0</v>
      </c>
      <c r="T639" s="4" t="str">
        <f t="shared" si="224"/>
        <v>J=</v>
      </c>
      <c r="U639" s="29">
        <f t="shared" si="225"/>
        <v>45107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24">
        <f t="shared" si="216"/>
        <v>45077</v>
      </c>
      <c r="B640" s="125">
        <f t="shared" ca="1" si="226"/>
        <v>1076.4019000000001</v>
      </c>
      <c r="C640" s="7">
        <f t="shared" si="217"/>
        <v>1000</v>
      </c>
      <c r="D640" s="102">
        <f t="shared" si="218"/>
        <v>45072</v>
      </c>
      <c r="E640" s="100">
        <f ca="1">IF(D640&lt;$B$1,VLOOKUP(D640,[1]DI!$A$4:$B$15000,2,FALSE),0)</f>
        <v>0.13650000000000001</v>
      </c>
      <c r="F640" s="14">
        <f t="shared" ca="1" si="227"/>
        <v>1.00050788</v>
      </c>
      <c r="G640" s="14">
        <f ca="1">(TRUNC(PRODUCT($F$12:$F639),16))</f>
        <v>1.2366216643326</v>
      </c>
      <c r="H640" s="14">
        <f t="shared" ca="1" si="228"/>
        <v>1.14884752962176</v>
      </c>
      <c r="I640" s="14">
        <f t="shared" ca="1" si="229"/>
        <v>1.0764019</v>
      </c>
      <c r="J640" s="13">
        <f t="shared" si="219"/>
        <v>0</v>
      </c>
      <c r="K640" s="29">
        <f t="shared" si="220"/>
        <v>44865</v>
      </c>
      <c r="L640" s="2">
        <f t="shared" si="221"/>
        <v>145</v>
      </c>
      <c r="M640" s="17">
        <f t="shared" si="222"/>
        <v>145</v>
      </c>
      <c r="N640" s="12">
        <f t="shared" si="211"/>
        <v>1</v>
      </c>
      <c r="O640" s="12">
        <f t="shared" ca="1" si="212"/>
        <v>1.0764019</v>
      </c>
      <c r="P640" s="17">
        <f t="shared" si="223"/>
        <v>0</v>
      </c>
      <c r="Q640" s="14">
        <f t="shared" ca="1" si="213"/>
        <v>76.401899999999998</v>
      </c>
      <c r="R640" s="20">
        <f t="shared" si="214"/>
        <v>0</v>
      </c>
      <c r="S640" s="14">
        <f t="shared" si="215"/>
        <v>0</v>
      </c>
      <c r="T640" s="4" t="str">
        <f t="shared" si="224"/>
        <v>J=</v>
      </c>
      <c r="U640" s="29">
        <f t="shared" si="225"/>
        <v>45107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24">
        <f t="shared" si="216"/>
        <v>45078</v>
      </c>
      <c r="B641" s="125">
        <f t="shared" ca="1" si="226"/>
        <v>1076.94858</v>
      </c>
      <c r="C641" s="7">
        <f t="shared" si="217"/>
        <v>1000</v>
      </c>
      <c r="D641" s="102">
        <f t="shared" si="218"/>
        <v>45075</v>
      </c>
      <c r="E641" s="100">
        <f ca="1">IF(D641&lt;$B$1,VLOOKUP(D641,[1]DI!$A$4:$B$15000,2,FALSE),0)</f>
        <v>0.13650000000000001</v>
      </c>
      <c r="F641" s="14">
        <f t="shared" ca="1" si="227"/>
        <v>1.00050788</v>
      </c>
      <c r="G641" s="14">
        <f ca="1">(TRUNC(PRODUCT($F$12:$F640),16))</f>
        <v>1.23724971974349</v>
      </c>
      <c r="H641" s="14">
        <f t="shared" ca="1" si="228"/>
        <v>1.14884752962176</v>
      </c>
      <c r="I641" s="14">
        <f t="shared" ca="1" si="229"/>
        <v>1.07694858</v>
      </c>
      <c r="J641" s="13">
        <f t="shared" si="219"/>
        <v>0</v>
      </c>
      <c r="K641" s="29">
        <f t="shared" si="220"/>
        <v>44865</v>
      </c>
      <c r="L641" s="2">
        <f t="shared" si="221"/>
        <v>146</v>
      </c>
      <c r="M641" s="17">
        <f t="shared" si="222"/>
        <v>146</v>
      </c>
      <c r="N641" s="12">
        <f t="shared" si="211"/>
        <v>1</v>
      </c>
      <c r="O641" s="12">
        <f t="shared" ca="1" si="212"/>
        <v>1.07694858</v>
      </c>
      <c r="P641" s="17">
        <f t="shared" si="223"/>
        <v>0</v>
      </c>
      <c r="Q641" s="14">
        <f t="shared" ca="1" si="213"/>
        <v>76.948580000000007</v>
      </c>
      <c r="R641" s="20">
        <f t="shared" si="214"/>
        <v>0</v>
      </c>
      <c r="S641" s="14">
        <f t="shared" si="215"/>
        <v>0</v>
      </c>
      <c r="T641" s="4" t="str">
        <f t="shared" si="224"/>
        <v>J=</v>
      </c>
      <c r="U641" s="29">
        <f t="shared" si="225"/>
        <v>45107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24">
        <f t="shared" si="216"/>
        <v>45079</v>
      </c>
      <c r="B642" s="125">
        <f t="shared" ca="1" si="226"/>
        <v>1077.49553999</v>
      </c>
      <c r="C642" s="7">
        <f t="shared" si="217"/>
        <v>1000</v>
      </c>
      <c r="D642" s="102">
        <f t="shared" si="218"/>
        <v>45076</v>
      </c>
      <c r="E642" s="100">
        <f ca="1">IF(D642&lt;$B$1,VLOOKUP(D642,[1]DI!$A$4:$B$15000,2,FALSE),0)</f>
        <v>0.13650000000000001</v>
      </c>
      <c r="F642" s="14">
        <f t="shared" ca="1" si="227"/>
        <v>1.00050788</v>
      </c>
      <c r="G642" s="14">
        <f ca="1">(TRUNC(PRODUCT($F$12:$F641),16))</f>
        <v>1.23787809413115</v>
      </c>
      <c r="H642" s="14">
        <f t="shared" ca="1" si="228"/>
        <v>1.14884752962176</v>
      </c>
      <c r="I642" s="14">
        <f t="shared" ca="1" si="229"/>
        <v>1.0774955399999999</v>
      </c>
      <c r="J642" s="13">
        <f t="shared" si="219"/>
        <v>0</v>
      </c>
      <c r="K642" s="29">
        <f t="shared" si="220"/>
        <v>44865</v>
      </c>
      <c r="L642" s="2">
        <f t="shared" si="221"/>
        <v>147</v>
      </c>
      <c r="M642" s="17">
        <f t="shared" si="222"/>
        <v>147</v>
      </c>
      <c r="N642" s="12">
        <f t="shared" si="211"/>
        <v>1</v>
      </c>
      <c r="O642" s="12">
        <f t="shared" ca="1" si="212"/>
        <v>1.0774955399999999</v>
      </c>
      <c r="P642" s="17">
        <f t="shared" si="223"/>
        <v>0</v>
      </c>
      <c r="Q642" s="14">
        <f t="shared" ca="1" si="213"/>
        <v>77.495539989999997</v>
      </c>
      <c r="R642" s="20">
        <f t="shared" si="214"/>
        <v>0</v>
      </c>
      <c r="S642" s="14">
        <f t="shared" si="215"/>
        <v>0</v>
      </c>
      <c r="T642" s="4" t="str">
        <f t="shared" si="224"/>
        <v>J=</v>
      </c>
      <c r="U642" s="29">
        <f t="shared" si="225"/>
        <v>45107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24">
        <f t="shared" si="216"/>
        <v>45082</v>
      </c>
      <c r="B643" s="125">
        <f t="shared" ca="1" si="226"/>
        <v>1078.04278</v>
      </c>
      <c r="C643" s="7">
        <f t="shared" si="217"/>
        <v>1000</v>
      </c>
      <c r="D643" s="102">
        <f t="shared" si="218"/>
        <v>45077</v>
      </c>
      <c r="E643" s="100">
        <f ca="1">IF(D643&lt;$B$1,VLOOKUP(D643,[1]DI!$A$4:$B$15000,2,FALSE),0)</f>
        <v>0.13650000000000001</v>
      </c>
      <c r="F643" s="14">
        <f t="shared" ca="1" si="227"/>
        <v>1.00050788</v>
      </c>
      <c r="G643" s="14">
        <f ca="1">(TRUNC(PRODUCT($F$12:$F642),16))</f>
        <v>1.2385067876575999</v>
      </c>
      <c r="H643" s="14">
        <f t="shared" ca="1" si="228"/>
        <v>1.14884752962176</v>
      </c>
      <c r="I643" s="14">
        <f t="shared" ca="1" si="229"/>
        <v>1.0780427800000001</v>
      </c>
      <c r="J643" s="13">
        <f t="shared" si="219"/>
        <v>0</v>
      </c>
      <c r="K643" s="29">
        <f t="shared" si="220"/>
        <v>44865</v>
      </c>
      <c r="L643" s="2">
        <f t="shared" si="221"/>
        <v>148</v>
      </c>
      <c r="M643" s="17">
        <f t="shared" si="222"/>
        <v>148</v>
      </c>
      <c r="N643" s="12">
        <f t="shared" si="211"/>
        <v>1</v>
      </c>
      <c r="O643" s="12">
        <f t="shared" ca="1" si="212"/>
        <v>1.0780427800000001</v>
      </c>
      <c r="P643" s="17">
        <f t="shared" si="223"/>
        <v>0</v>
      </c>
      <c r="Q643" s="14">
        <f t="shared" ca="1" si="213"/>
        <v>78.042779999999993</v>
      </c>
      <c r="R643" s="20">
        <f t="shared" si="214"/>
        <v>0</v>
      </c>
      <c r="S643" s="14">
        <f t="shared" si="215"/>
        <v>0</v>
      </c>
      <c r="T643" s="4" t="str">
        <f t="shared" si="224"/>
        <v>J=</v>
      </c>
      <c r="U643" s="29">
        <f t="shared" si="225"/>
        <v>45107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24">
        <f t="shared" si="216"/>
        <v>45083</v>
      </c>
      <c r="B644" s="125">
        <f t="shared" ca="1" si="226"/>
        <v>1078.5902999899999</v>
      </c>
      <c r="C644" s="7">
        <f t="shared" si="217"/>
        <v>1000</v>
      </c>
      <c r="D644" s="102">
        <f t="shared" si="218"/>
        <v>45078</v>
      </c>
      <c r="E644" s="100">
        <f ca="1">IF(D644&lt;$B$1,VLOOKUP(D644,[1]DI!$A$4:$B$15000,2,FALSE),0)</f>
        <v>0.13650000000000001</v>
      </c>
      <c r="F644" s="14">
        <f t="shared" ca="1" si="227"/>
        <v>1.00050788</v>
      </c>
      <c r="G644" s="14">
        <f ca="1">(TRUNC(PRODUCT($F$12:$F643),16))</f>
        <v>1.23913580048491</v>
      </c>
      <c r="H644" s="14">
        <f t="shared" ca="1" si="228"/>
        <v>1.14884752962176</v>
      </c>
      <c r="I644" s="14">
        <f t="shared" ca="1" si="229"/>
        <v>1.0785902999999999</v>
      </c>
      <c r="J644" s="13">
        <f t="shared" si="219"/>
        <v>0</v>
      </c>
      <c r="K644" s="29">
        <f t="shared" si="220"/>
        <v>44865</v>
      </c>
      <c r="L644" s="2">
        <f t="shared" si="221"/>
        <v>149</v>
      </c>
      <c r="M644" s="17">
        <f t="shared" si="222"/>
        <v>149</v>
      </c>
      <c r="N644" s="12">
        <f t="shared" si="211"/>
        <v>1</v>
      </c>
      <c r="O644" s="12">
        <f t="shared" ca="1" si="212"/>
        <v>1.0785902999999999</v>
      </c>
      <c r="P644" s="17">
        <f t="shared" si="223"/>
        <v>0</v>
      </c>
      <c r="Q644" s="14">
        <f t="shared" ca="1" si="213"/>
        <v>78.590299990000005</v>
      </c>
      <c r="R644" s="20">
        <f t="shared" si="214"/>
        <v>0</v>
      </c>
      <c r="S644" s="14">
        <f t="shared" si="215"/>
        <v>0</v>
      </c>
      <c r="T644" s="4" t="str">
        <f t="shared" si="224"/>
        <v>J=</v>
      </c>
      <c r="U644" s="29">
        <f t="shared" si="225"/>
        <v>45107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24">
        <f t="shared" si="216"/>
        <v>45084</v>
      </c>
      <c r="B645" s="125">
        <f t="shared" ca="1" si="226"/>
        <v>1079.1380899999999</v>
      </c>
      <c r="C645" s="7">
        <f t="shared" si="217"/>
        <v>1000</v>
      </c>
      <c r="D645" s="102">
        <f t="shared" si="218"/>
        <v>45079</v>
      </c>
      <c r="E645" s="100">
        <f ca="1">IF(D645&lt;$B$1,VLOOKUP(D645,[1]DI!$A$4:$B$15000,2,FALSE),0)</f>
        <v>0.13650000000000001</v>
      </c>
      <c r="F645" s="14">
        <f t="shared" ca="1" si="227"/>
        <v>1.00050788</v>
      </c>
      <c r="G645" s="14">
        <f ca="1">(TRUNC(PRODUCT($F$12:$F644),16))</f>
        <v>1.2397651327752599</v>
      </c>
      <c r="H645" s="14">
        <f t="shared" ca="1" si="228"/>
        <v>1.14884752962176</v>
      </c>
      <c r="I645" s="14">
        <f t="shared" ca="1" si="229"/>
        <v>1.07913809</v>
      </c>
      <c r="J645" s="13">
        <f t="shared" si="219"/>
        <v>0</v>
      </c>
      <c r="K645" s="29">
        <f t="shared" si="220"/>
        <v>44865</v>
      </c>
      <c r="L645" s="2">
        <f t="shared" si="221"/>
        <v>150</v>
      </c>
      <c r="M645" s="17">
        <f t="shared" si="222"/>
        <v>150</v>
      </c>
      <c r="N645" s="12">
        <f t="shared" si="211"/>
        <v>1</v>
      </c>
      <c r="O645" s="12">
        <f t="shared" ca="1" si="212"/>
        <v>1.07913809</v>
      </c>
      <c r="P645" s="17">
        <f t="shared" si="223"/>
        <v>0</v>
      </c>
      <c r="Q645" s="14">
        <f t="shared" ca="1" si="213"/>
        <v>79.138090000000005</v>
      </c>
      <c r="R645" s="20">
        <f t="shared" si="214"/>
        <v>0</v>
      </c>
      <c r="S645" s="14">
        <f t="shared" si="215"/>
        <v>0</v>
      </c>
      <c r="T645" s="4" t="str">
        <f t="shared" si="224"/>
        <v>J=</v>
      </c>
      <c r="U645" s="29">
        <f t="shared" si="225"/>
        <v>45107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24">
        <f t="shared" si="216"/>
        <v>45086</v>
      </c>
      <c r="B646" s="125">
        <f t="shared" ca="1" si="226"/>
        <v>1079.6861699999999</v>
      </c>
      <c r="C646" s="7">
        <f t="shared" si="217"/>
        <v>1000</v>
      </c>
      <c r="D646" s="102">
        <f t="shared" si="218"/>
        <v>45082</v>
      </c>
      <c r="E646" s="100">
        <f ca="1">IF(D646&lt;$B$1,VLOOKUP(D646,[1]DI!$A$4:$B$15000,2,FALSE),0)</f>
        <v>0.13650000000000001</v>
      </c>
      <c r="F646" s="14">
        <f t="shared" ca="1" si="227"/>
        <v>1.00050788</v>
      </c>
      <c r="G646" s="14">
        <f ca="1">(TRUNC(PRODUCT($F$12:$F645),16))</f>
        <v>1.2403947846909</v>
      </c>
      <c r="H646" s="14">
        <f t="shared" ca="1" si="228"/>
        <v>1.14884752962176</v>
      </c>
      <c r="I646" s="14">
        <f t="shared" ca="1" si="229"/>
        <v>1.07968617</v>
      </c>
      <c r="J646" s="13">
        <f t="shared" si="219"/>
        <v>0</v>
      </c>
      <c r="K646" s="29">
        <f t="shared" si="220"/>
        <v>44865</v>
      </c>
      <c r="L646" s="2">
        <f t="shared" si="221"/>
        <v>151</v>
      </c>
      <c r="M646" s="17">
        <f t="shared" si="222"/>
        <v>151</v>
      </c>
      <c r="N646" s="12">
        <f t="shared" si="211"/>
        <v>1</v>
      </c>
      <c r="O646" s="12">
        <f t="shared" ca="1" si="212"/>
        <v>1.07968617</v>
      </c>
      <c r="P646" s="17">
        <f t="shared" si="223"/>
        <v>0</v>
      </c>
      <c r="Q646" s="14">
        <f t="shared" ca="1" si="213"/>
        <v>79.686170000000004</v>
      </c>
      <c r="R646" s="20">
        <f t="shared" si="214"/>
        <v>0</v>
      </c>
      <c r="S646" s="14">
        <f t="shared" si="215"/>
        <v>0</v>
      </c>
      <c r="T646" s="4" t="str">
        <f t="shared" si="224"/>
        <v>J=</v>
      </c>
      <c r="U646" s="29">
        <f t="shared" si="225"/>
        <v>45107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24">
        <f t="shared" si="216"/>
        <v>45089</v>
      </c>
      <c r="B647" s="125">
        <f t="shared" ca="1" si="226"/>
        <v>1080.23452</v>
      </c>
      <c r="C647" s="7">
        <f t="shared" si="217"/>
        <v>1000</v>
      </c>
      <c r="D647" s="102">
        <f t="shared" si="218"/>
        <v>45083</v>
      </c>
      <c r="E647" s="100">
        <f ca="1">IF(D647&lt;$B$1,VLOOKUP(D647,[1]DI!$A$4:$B$15000,2,FALSE),0)</f>
        <v>0.13650000000000001</v>
      </c>
      <c r="F647" s="14">
        <f t="shared" ca="1" si="227"/>
        <v>1.00050788</v>
      </c>
      <c r="G647" s="14">
        <f ca="1">(TRUNC(PRODUCT($F$12:$F646),16))</f>
        <v>1.2410247563941501</v>
      </c>
      <c r="H647" s="14">
        <f t="shared" ca="1" si="228"/>
        <v>1.14884752962176</v>
      </c>
      <c r="I647" s="14">
        <f t="shared" ca="1" si="229"/>
        <v>1.0802345200000001</v>
      </c>
      <c r="J647" s="13">
        <f t="shared" si="219"/>
        <v>0</v>
      </c>
      <c r="K647" s="29">
        <f t="shared" si="220"/>
        <v>44865</v>
      </c>
      <c r="L647" s="2">
        <f t="shared" si="221"/>
        <v>152</v>
      </c>
      <c r="M647" s="17">
        <f t="shared" si="222"/>
        <v>152</v>
      </c>
      <c r="N647" s="12">
        <f t="shared" si="211"/>
        <v>1</v>
      </c>
      <c r="O647" s="12">
        <f t="shared" ca="1" si="212"/>
        <v>1.0802345200000001</v>
      </c>
      <c r="P647" s="17">
        <f t="shared" si="223"/>
        <v>0</v>
      </c>
      <c r="Q647" s="14">
        <f t="shared" ca="1" si="213"/>
        <v>80.234520000000003</v>
      </c>
      <c r="R647" s="20">
        <f t="shared" si="214"/>
        <v>0</v>
      </c>
      <c r="S647" s="14">
        <f t="shared" si="215"/>
        <v>0</v>
      </c>
      <c r="T647" s="4" t="str">
        <f t="shared" si="224"/>
        <v>J=</v>
      </c>
      <c r="U647" s="29">
        <f t="shared" si="225"/>
        <v>45107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24">
        <f t="shared" si="216"/>
        <v>45090</v>
      </c>
      <c r="B648" s="125">
        <f t="shared" ca="1" si="226"/>
        <v>1080.78315</v>
      </c>
      <c r="C648" s="7">
        <f t="shared" si="217"/>
        <v>1000</v>
      </c>
      <c r="D648" s="102">
        <f t="shared" si="218"/>
        <v>45084</v>
      </c>
      <c r="E648" s="100">
        <f ca="1">IF(D648&lt;$B$1,VLOOKUP(D648,[1]DI!$A$4:$B$15000,2,FALSE),0)</f>
        <v>0.13650000000000001</v>
      </c>
      <c r="F648" s="14">
        <f t="shared" ca="1" si="227"/>
        <v>1.00050788</v>
      </c>
      <c r="G648" s="14">
        <f ca="1">(TRUNC(PRODUCT($F$12:$F647),16))</f>
        <v>1.24165504804742</v>
      </c>
      <c r="H648" s="14">
        <f t="shared" ca="1" si="228"/>
        <v>1.14884752962176</v>
      </c>
      <c r="I648" s="14">
        <f t="shared" ca="1" si="229"/>
        <v>1.08078315</v>
      </c>
      <c r="J648" s="13">
        <f t="shared" si="219"/>
        <v>0</v>
      </c>
      <c r="K648" s="29">
        <f t="shared" si="220"/>
        <v>44865</v>
      </c>
      <c r="L648" s="2">
        <f t="shared" si="221"/>
        <v>153</v>
      </c>
      <c r="M648" s="17">
        <f t="shared" si="222"/>
        <v>153</v>
      </c>
      <c r="N648" s="12">
        <f t="shared" si="211"/>
        <v>1</v>
      </c>
      <c r="O648" s="12">
        <f t="shared" ca="1" si="212"/>
        <v>1.08078315</v>
      </c>
      <c r="P648" s="17">
        <f t="shared" si="223"/>
        <v>0</v>
      </c>
      <c r="Q648" s="14">
        <f t="shared" ca="1" si="213"/>
        <v>80.783150000000006</v>
      </c>
      <c r="R648" s="20">
        <f t="shared" si="214"/>
        <v>0</v>
      </c>
      <c r="S648" s="14">
        <f t="shared" si="215"/>
        <v>0</v>
      </c>
      <c r="T648" s="4" t="str">
        <f t="shared" si="224"/>
        <v>J=</v>
      </c>
      <c r="U648" s="29">
        <f t="shared" si="225"/>
        <v>45107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24">
        <f t="shared" si="216"/>
        <v>45091</v>
      </c>
      <c r="B649" s="125">
        <f t="shared" ca="1" si="226"/>
        <v>1081.33205</v>
      </c>
      <c r="C649" s="7">
        <f t="shared" si="217"/>
        <v>1000</v>
      </c>
      <c r="D649" s="102">
        <f t="shared" si="218"/>
        <v>45086</v>
      </c>
      <c r="E649" s="100">
        <f ca="1">IF(D649&lt;$B$1,VLOOKUP(D649,[1]DI!$A$4:$B$15000,2,FALSE),0)</f>
        <v>0.13650000000000001</v>
      </c>
      <c r="F649" s="14">
        <f t="shared" ca="1" si="227"/>
        <v>1.00050788</v>
      </c>
      <c r="G649" s="14">
        <f ca="1">(TRUNC(PRODUCT($F$12:$F648),16))</f>
        <v>1.2422856598132299</v>
      </c>
      <c r="H649" s="14">
        <f t="shared" ca="1" si="228"/>
        <v>1.14884752962176</v>
      </c>
      <c r="I649" s="14">
        <f t="shared" ca="1" si="229"/>
        <v>1.0813320500000001</v>
      </c>
      <c r="J649" s="13">
        <f t="shared" si="219"/>
        <v>0</v>
      </c>
      <c r="K649" s="29">
        <f t="shared" si="220"/>
        <v>44865</v>
      </c>
      <c r="L649" s="2">
        <f t="shared" si="221"/>
        <v>154</v>
      </c>
      <c r="M649" s="17">
        <f t="shared" si="222"/>
        <v>154</v>
      </c>
      <c r="N649" s="12">
        <f t="shared" si="211"/>
        <v>1</v>
      </c>
      <c r="O649" s="12">
        <f t="shared" ca="1" si="212"/>
        <v>1.0813320500000001</v>
      </c>
      <c r="P649" s="17">
        <f t="shared" si="223"/>
        <v>0</v>
      </c>
      <c r="Q649" s="14">
        <f t="shared" ca="1" si="213"/>
        <v>81.332049999999995</v>
      </c>
      <c r="R649" s="20">
        <f t="shared" si="214"/>
        <v>0</v>
      </c>
      <c r="S649" s="14">
        <f t="shared" si="215"/>
        <v>0</v>
      </c>
      <c r="T649" s="4" t="str">
        <f t="shared" si="224"/>
        <v>J=</v>
      </c>
      <c r="U649" s="29">
        <f t="shared" si="225"/>
        <v>45107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24">
        <f t="shared" si="216"/>
        <v>45092</v>
      </c>
      <c r="B650" s="125">
        <f t="shared" ca="1" si="226"/>
        <v>1081.8812399999999</v>
      </c>
      <c r="C650" s="7">
        <f t="shared" si="217"/>
        <v>1000</v>
      </c>
      <c r="D650" s="102">
        <f t="shared" si="218"/>
        <v>45089</v>
      </c>
      <c r="E650" s="100">
        <f ca="1">IF(D650&lt;$B$1,VLOOKUP(D650,[1]DI!$A$4:$B$15000,2,FALSE),0)</f>
        <v>0.13650000000000001</v>
      </c>
      <c r="F650" s="14">
        <f t="shared" ca="1" si="227"/>
        <v>1.00050788</v>
      </c>
      <c r="G650" s="14">
        <f ca="1">(TRUNC(PRODUCT($F$12:$F649),16))</f>
        <v>1.2429165918541301</v>
      </c>
      <c r="H650" s="14">
        <f t="shared" ca="1" si="228"/>
        <v>1.14884752962176</v>
      </c>
      <c r="I650" s="14">
        <f t="shared" ca="1" si="229"/>
        <v>1.08188124</v>
      </c>
      <c r="J650" s="13">
        <f t="shared" si="219"/>
        <v>0</v>
      </c>
      <c r="K650" s="29">
        <f t="shared" si="220"/>
        <v>44865</v>
      </c>
      <c r="L650" s="2">
        <f t="shared" si="221"/>
        <v>155</v>
      </c>
      <c r="M650" s="17">
        <f t="shared" si="222"/>
        <v>155</v>
      </c>
      <c r="N650" s="12">
        <f t="shared" si="211"/>
        <v>1</v>
      </c>
      <c r="O650" s="12">
        <f t="shared" ca="1" si="212"/>
        <v>1.08188124</v>
      </c>
      <c r="P650" s="17">
        <f t="shared" si="223"/>
        <v>0</v>
      </c>
      <c r="Q650" s="14">
        <f t="shared" ca="1" si="213"/>
        <v>81.881240000000005</v>
      </c>
      <c r="R650" s="20">
        <f t="shared" si="214"/>
        <v>0</v>
      </c>
      <c r="S650" s="14">
        <f t="shared" si="215"/>
        <v>0</v>
      </c>
      <c r="T650" s="4" t="str">
        <f t="shared" si="224"/>
        <v>J=</v>
      </c>
      <c r="U650" s="29">
        <f t="shared" si="225"/>
        <v>45107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24">
        <f t="shared" si="216"/>
        <v>45093</v>
      </c>
      <c r="B651" s="125">
        <f t="shared" ca="1" si="226"/>
        <v>1082.43070999</v>
      </c>
      <c r="C651" s="7">
        <f t="shared" si="217"/>
        <v>1000</v>
      </c>
      <c r="D651" s="102">
        <f t="shared" si="218"/>
        <v>45090</v>
      </c>
      <c r="E651" s="100">
        <f ca="1">IF(D651&lt;$B$1,VLOOKUP(D651,[1]DI!$A$4:$B$15000,2,FALSE),0)</f>
        <v>0.13650000000000001</v>
      </c>
      <c r="F651" s="14">
        <f t="shared" ca="1" si="227"/>
        <v>1.00050788</v>
      </c>
      <c r="G651" s="14">
        <f ca="1">(TRUNC(PRODUCT($F$12:$F650),16))</f>
        <v>1.2435478443328001</v>
      </c>
      <c r="H651" s="14">
        <f t="shared" ca="1" si="228"/>
        <v>1.14884752962176</v>
      </c>
      <c r="I651" s="14">
        <f t="shared" ca="1" si="229"/>
        <v>1.0824307099999999</v>
      </c>
      <c r="J651" s="13">
        <f t="shared" si="219"/>
        <v>0</v>
      </c>
      <c r="K651" s="29">
        <f t="shared" si="220"/>
        <v>44865</v>
      </c>
      <c r="L651" s="2">
        <f t="shared" si="221"/>
        <v>156</v>
      </c>
      <c r="M651" s="17">
        <f t="shared" si="222"/>
        <v>156</v>
      </c>
      <c r="N651" s="12">
        <f t="shared" si="211"/>
        <v>1</v>
      </c>
      <c r="O651" s="12">
        <f t="shared" ca="1" si="212"/>
        <v>1.0824307099999999</v>
      </c>
      <c r="P651" s="17">
        <f t="shared" si="223"/>
        <v>0</v>
      </c>
      <c r="Q651" s="14">
        <f t="shared" ca="1" si="213"/>
        <v>82.430709989999997</v>
      </c>
      <c r="R651" s="20">
        <f t="shared" si="214"/>
        <v>0</v>
      </c>
      <c r="S651" s="14">
        <f t="shared" si="215"/>
        <v>0</v>
      </c>
      <c r="T651" s="4" t="str">
        <f t="shared" si="224"/>
        <v>J=</v>
      </c>
      <c r="U651" s="29">
        <f t="shared" si="225"/>
        <v>45107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24">
        <f t="shared" si="216"/>
        <v>45096</v>
      </c>
      <c r="B652" s="125">
        <f t="shared" ca="1" si="226"/>
        <v>1082.98045</v>
      </c>
      <c r="C652" s="7">
        <f t="shared" si="217"/>
        <v>1000</v>
      </c>
      <c r="D652" s="102">
        <f t="shared" si="218"/>
        <v>45091</v>
      </c>
      <c r="E652" s="100">
        <f ca="1">IF(D652&lt;$B$1,VLOOKUP(D652,[1]DI!$A$4:$B$15000,2,FALSE),0)</f>
        <v>0.13650000000000001</v>
      </c>
      <c r="F652" s="14">
        <f t="shared" ca="1" si="227"/>
        <v>1.00050788</v>
      </c>
      <c r="G652" s="14">
        <f ca="1">(TRUNC(PRODUCT($F$12:$F651),16))</f>
        <v>1.24417941741198</v>
      </c>
      <c r="H652" s="14">
        <f t="shared" ca="1" si="228"/>
        <v>1.14884752962176</v>
      </c>
      <c r="I652" s="14">
        <f t="shared" ca="1" si="229"/>
        <v>1.08298045</v>
      </c>
      <c r="J652" s="13">
        <f t="shared" si="219"/>
        <v>0</v>
      </c>
      <c r="K652" s="29">
        <f t="shared" si="220"/>
        <v>44865</v>
      </c>
      <c r="L652" s="2">
        <f t="shared" si="221"/>
        <v>157</v>
      </c>
      <c r="M652" s="17">
        <f t="shared" si="222"/>
        <v>157</v>
      </c>
      <c r="N652" s="12">
        <f t="shared" ref="N652:N715" si="230">ROUND((J652+1)^(M652/252),9)</f>
        <v>1</v>
      </c>
      <c r="O652" s="12">
        <f t="shared" ref="O652:O715" ca="1" si="231">ROUND(I652*N652,9)</f>
        <v>1.08298045</v>
      </c>
      <c r="P652" s="17">
        <f t="shared" si="223"/>
        <v>0</v>
      </c>
      <c r="Q652" s="14">
        <f t="shared" ref="Q652:Q715" ca="1" si="232">TRUNC(((O652-1)*C652),8)</f>
        <v>82.980450000000005</v>
      </c>
      <c r="R652" s="20">
        <f t="shared" ref="R652:R715" si="233">IF($P652&gt;0,VLOOKUP($P652,$X$12:$AD$150,7),0)</f>
        <v>0</v>
      </c>
      <c r="S652" s="14">
        <f t="shared" ref="S652:S715" si="234">IF(R652&gt;0,TRUNC(R652*C652,8),0)</f>
        <v>0</v>
      </c>
      <c r="T652" s="4" t="str">
        <f t="shared" si="224"/>
        <v>J=</v>
      </c>
      <c r="U652" s="29">
        <f t="shared" si="225"/>
        <v>45107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24">
        <f t="shared" ref="A653:A716" si="235">WORKDAY($A652,1,$X$166:$X$544)</f>
        <v>45097</v>
      </c>
      <c r="B653" s="125">
        <f t="shared" ca="1" si="226"/>
        <v>1083.5304799999999</v>
      </c>
      <c r="C653" s="7">
        <f t="shared" ref="C653:C716" si="236">(C652-S652)</f>
        <v>1000</v>
      </c>
      <c r="D653" s="102">
        <f t="shared" ref="D653:D716" si="237">WORKDAY($A653,-3,$X$160:$X$544)</f>
        <v>45092</v>
      </c>
      <c r="E653" s="100">
        <f ca="1">IF(D653&lt;$B$1,VLOOKUP(D653,[1]DI!$A$4:$B$15000,2,FALSE),0)</f>
        <v>0.13650000000000001</v>
      </c>
      <c r="F653" s="14">
        <f t="shared" ca="1" si="227"/>
        <v>1.00050788</v>
      </c>
      <c r="G653" s="14">
        <f ca="1">(TRUNC(PRODUCT($F$12:$F652),16))</f>
        <v>1.2448113112545001</v>
      </c>
      <c r="H653" s="14">
        <f t="shared" ca="1" si="228"/>
        <v>1.14884752962176</v>
      </c>
      <c r="I653" s="14">
        <f t="shared" ca="1" si="229"/>
        <v>1.0835304800000001</v>
      </c>
      <c r="J653" s="13">
        <f t="shared" ref="J653:J716" si="238">J652</f>
        <v>0</v>
      </c>
      <c r="K653" s="29">
        <f t="shared" ref="K653:K716" si="239">IF(P652&gt;0,VLOOKUP(P652,X$12:AH$150,2),K652)</f>
        <v>44865</v>
      </c>
      <c r="L653" s="2">
        <f t="shared" ref="L653:L716" si="240">IF(A653&gt;K653,IF(NETWORKDAYS(K653,A653,$X$160:$X$544)-1=0,1,NETWORKDAYS(K653,A653,$X$160:$X$544)-1),0)</f>
        <v>158</v>
      </c>
      <c r="M653" s="17">
        <f t="shared" ref="M653:M716" si="241">IF(AND(L653=1,L652=1),1,IF(L653&gt;0,IF(L653=L652,L653+1,L653),0))</f>
        <v>158</v>
      </c>
      <c r="N653" s="12">
        <f t="shared" si="230"/>
        <v>1</v>
      </c>
      <c r="O653" s="12">
        <f t="shared" ca="1" si="231"/>
        <v>1.0835304800000001</v>
      </c>
      <c r="P653" s="17">
        <f t="shared" ref="P653:P716" si="242">IF(VLOOKUP(A653,Y$12:AF$150,8)=VLOOKUP(A652,Y$12:AF$150,8),0,VLOOKUP(A653,Y$12:AF$150,8))</f>
        <v>0</v>
      </c>
      <c r="Q653" s="14">
        <f t="shared" ca="1" si="232"/>
        <v>83.530479999999997</v>
      </c>
      <c r="R653" s="20">
        <f t="shared" si="233"/>
        <v>0</v>
      </c>
      <c r="S653" s="14">
        <f t="shared" si="234"/>
        <v>0</v>
      </c>
      <c r="T653" s="4" t="str">
        <f t="shared" ref="T653:T716" si="243">IF(P652&gt;0,VLOOKUP(P652,X$12:AH$150,10),T652)</f>
        <v>J=</v>
      </c>
      <c r="U653" s="29">
        <f t="shared" ref="U653:U716" si="244">IF(P652&gt;0,VLOOKUP(P652,X$12:AH$150,11),U652)</f>
        <v>45107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24">
        <f t="shared" si="235"/>
        <v>45098</v>
      </c>
      <c r="B654" s="125">
        <f t="shared" ref="B654:B717" ca="1" si="245">IF(D654&lt;=TODAY(),C654+Q654,IF(AND(D654&gt;TODAY(),A654&lt;=$B$1),IF(VLOOKUP(TODAY(),$A$10:$E$5000,4,FALSE)=0,"n.d",C654+Q654),"n.d"))</f>
        <v>1084.08078</v>
      </c>
      <c r="C654" s="7">
        <f t="shared" si="236"/>
        <v>1000</v>
      </c>
      <c r="D654" s="102">
        <f t="shared" si="237"/>
        <v>45093</v>
      </c>
      <c r="E654" s="100">
        <f ca="1">IF(D654&lt;$B$1,VLOOKUP(D654,[1]DI!$A$4:$B$15000,2,FALSE),0)</f>
        <v>0.13650000000000001</v>
      </c>
      <c r="F654" s="14">
        <f t="shared" ref="F654:F717" ca="1" si="246">ROUND(((1+E654)^(1/252)),8)</f>
        <v>1.00050788</v>
      </c>
      <c r="G654" s="14">
        <f ca="1">(TRUNC(PRODUCT($F$12:$F653),16))</f>
        <v>1.2454435260232599</v>
      </c>
      <c r="H654" s="14">
        <f t="shared" ref="H654:H717" ca="1" si="247">IF(P653&gt;0,G653,H653)</f>
        <v>1.14884752962176</v>
      </c>
      <c r="I654" s="14">
        <f t="shared" ref="I654:I717" ca="1" si="248">ROUND(G654/H654,8)</f>
        <v>1.0840807800000001</v>
      </c>
      <c r="J654" s="13">
        <f t="shared" si="238"/>
        <v>0</v>
      </c>
      <c r="K654" s="29">
        <f t="shared" si="239"/>
        <v>44865</v>
      </c>
      <c r="L654" s="2">
        <f t="shared" si="240"/>
        <v>159</v>
      </c>
      <c r="M654" s="17">
        <f t="shared" si="241"/>
        <v>159</v>
      </c>
      <c r="N654" s="12">
        <f t="shared" si="230"/>
        <v>1</v>
      </c>
      <c r="O654" s="12">
        <f t="shared" ca="1" si="231"/>
        <v>1.0840807800000001</v>
      </c>
      <c r="P654" s="17">
        <f t="shared" si="242"/>
        <v>0</v>
      </c>
      <c r="Q654" s="14">
        <f t="shared" ca="1" si="232"/>
        <v>84.080780000000004</v>
      </c>
      <c r="R654" s="20">
        <f t="shared" si="233"/>
        <v>0</v>
      </c>
      <c r="S654" s="14">
        <f t="shared" si="234"/>
        <v>0</v>
      </c>
      <c r="T654" s="4" t="str">
        <f t="shared" si="243"/>
        <v>J=</v>
      </c>
      <c r="U654" s="29">
        <f t="shared" si="244"/>
        <v>45107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24">
        <f t="shared" si="235"/>
        <v>45099</v>
      </c>
      <c r="B655" s="125">
        <f t="shared" ca="1" si="245"/>
        <v>1084.63135999</v>
      </c>
      <c r="C655" s="7">
        <f t="shared" si="236"/>
        <v>1000</v>
      </c>
      <c r="D655" s="102">
        <f t="shared" si="237"/>
        <v>45096</v>
      </c>
      <c r="E655" s="100">
        <f ca="1">IF(D655&lt;$B$1,VLOOKUP(D655,[1]DI!$A$4:$B$15000,2,FALSE),0)</f>
        <v>0.13650000000000001</v>
      </c>
      <c r="F655" s="14">
        <f t="shared" ca="1" si="246"/>
        <v>1.00050788</v>
      </c>
      <c r="G655" s="14">
        <f ca="1">(TRUNC(PRODUCT($F$12:$F654),16))</f>
        <v>1.2460760618812501</v>
      </c>
      <c r="H655" s="14">
        <f t="shared" ca="1" si="247"/>
        <v>1.14884752962176</v>
      </c>
      <c r="I655" s="14">
        <f t="shared" ca="1" si="248"/>
        <v>1.0846313599999999</v>
      </c>
      <c r="J655" s="13">
        <f t="shared" si="238"/>
        <v>0</v>
      </c>
      <c r="K655" s="29">
        <f t="shared" si="239"/>
        <v>44865</v>
      </c>
      <c r="L655" s="2">
        <f t="shared" si="240"/>
        <v>160</v>
      </c>
      <c r="M655" s="17">
        <f t="shared" si="241"/>
        <v>160</v>
      </c>
      <c r="N655" s="12">
        <f t="shared" si="230"/>
        <v>1</v>
      </c>
      <c r="O655" s="12">
        <f t="shared" ca="1" si="231"/>
        <v>1.0846313599999999</v>
      </c>
      <c r="P655" s="17">
        <f t="shared" si="242"/>
        <v>0</v>
      </c>
      <c r="Q655" s="14">
        <f t="shared" ca="1" si="232"/>
        <v>84.631359990000007</v>
      </c>
      <c r="R655" s="20">
        <f t="shared" si="233"/>
        <v>0</v>
      </c>
      <c r="S655" s="14">
        <f t="shared" si="234"/>
        <v>0</v>
      </c>
      <c r="T655" s="4" t="str">
        <f t="shared" si="243"/>
        <v>J=</v>
      </c>
      <c r="U655" s="29">
        <f t="shared" si="244"/>
        <v>45107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24">
        <f t="shared" si="235"/>
        <v>45100</v>
      </c>
      <c r="B656" s="125">
        <f t="shared" ca="1" si="245"/>
        <v>1085.1822299999999</v>
      </c>
      <c r="C656" s="7">
        <f t="shared" si="236"/>
        <v>1000</v>
      </c>
      <c r="D656" s="102">
        <f t="shared" si="237"/>
        <v>45097</v>
      </c>
      <c r="E656" s="100">
        <f ca="1">IF(D656&lt;$B$1,VLOOKUP(D656,[1]DI!$A$4:$B$15000,2,FALSE),0)</f>
        <v>0.13650000000000001</v>
      </c>
      <c r="F656" s="14">
        <f t="shared" ca="1" si="246"/>
        <v>1.00050788</v>
      </c>
      <c r="G656" s="14">
        <f ca="1">(TRUNC(PRODUCT($F$12:$F655),16))</f>
        <v>1.2467089189915599</v>
      </c>
      <c r="H656" s="14">
        <f t="shared" ca="1" si="247"/>
        <v>1.14884752962176</v>
      </c>
      <c r="I656" s="14">
        <f t="shared" ca="1" si="248"/>
        <v>1.08518223</v>
      </c>
      <c r="J656" s="13">
        <f t="shared" si="238"/>
        <v>0</v>
      </c>
      <c r="K656" s="29">
        <f t="shared" si="239"/>
        <v>44865</v>
      </c>
      <c r="L656" s="2">
        <f t="shared" si="240"/>
        <v>161</v>
      </c>
      <c r="M656" s="17">
        <f t="shared" si="241"/>
        <v>161</v>
      </c>
      <c r="N656" s="12">
        <f t="shared" si="230"/>
        <v>1</v>
      </c>
      <c r="O656" s="12">
        <f t="shared" ca="1" si="231"/>
        <v>1.08518223</v>
      </c>
      <c r="P656" s="17">
        <f t="shared" si="242"/>
        <v>0</v>
      </c>
      <c r="Q656" s="14">
        <f t="shared" ca="1" si="232"/>
        <v>85.182230000000004</v>
      </c>
      <c r="R656" s="20">
        <f t="shared" si="233"/>
        <v>0</v>
      </c>
      <c r="S656" s="14">
        <f t="shared" si="234"/>
        <v>0</v>
      </c>
      <c r="T656" s="4" t="str">
        <f t="shared" si="243"/>
        <v>J=</v>
      </c>
      <c r="U656" s="29">
        <f t="shared" si="244"/>
        <v>45107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24">
        <f t="shared" si="235"/>
        <v>45103</v>
      </c>
      <c r="B657" s="125">
        <f t="shared" ca="1" si="245"/>
        <v>1085.7333699999999</v>
      </c>
      <c r="C657" s="7">
        <f t="shared" si="236"/>
        <v>1000</v>
      </c>
      <c r="D657" s="102">
        <f t="shared" si="237"/>
        <v>45098</v>
      </c>
      <c r="E657" s="100">
        <f ca="1">IF(D657&lt;$B$1,VLOOKUP(D657,[1]DI!$A$4:$B$15000,2,FALSE),0)</f>
        <v>0.13650000000000001</v>
      </c>
      <c r="F657" s="14">
        <f t="shared" ca="1" si="246"/>
        <v>1.00050788</v>
      </c>
      <c r="G657" s="14">
        <f ca="1">(TRUNC(PRODUCT($F$12:$F656),16))</f>
        <v>1.2473420975173399</v>
      </c>
      <c r="H657" s="14">
        <f t="shared" ca="1" si="247"/>
        <v>1.14884752962176</v>
      </c>
      <c r="I657" s="14">
        <f t="shared" ca="1" si="248"/>
        <v>1.08573337</v>
      </c>
      <c r="J657" s="13">
        <f t="shared" si="238"/>
        <v>0</v>
      </c>
      <c r="K657" s="29">
        <f t="shared" si="239"/>
        <v>44865</v>
      </c>
      <c r="L657" s="2">
        <f t="shared" si="240"/>
        <v>162</v>
      </c>
      <c r="M657" s="17">
        <f t="shared" si="241"/>
        <v>162</v>
      </c>
      <c r="N657" s="12">
        <f t="shared" si="230"/>
        <v>1</v>
      </c>
      <c r="O657" s="12">
        <f t="shared" ca="1" si="231"/>
        <v>1.08573337</v>
      </c>
      <c r="P657" s="17">
        <f t="shared" si="242"/>
        <v>0</v>
      </c>
      <c r="Q657" s="14">
        <f t="shared" ca="1" si="232"/>
        <v>85.733369999999994</v>
      </c>
      <c r="R657" s="20">
        <f t="shared" si="233"/>
        <v>0</v>
      </c>
      <c r="S657" s="14">
        <f t="shared" si="234"/>
        <v>0</v>
      </c>
      <c r="T657" s="4" t="str">
        <f t="shared" si="243"/>
        <v>J=</v>
      </c>
      <c r="U657" s="29">
        <f t="shared" si="244"/>
        <v>45107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24">
        <f t="shared" si="235"/>
        <v>45104</v>
      </c>
      <c r="B658" s="125">
        <f t="shared" ca="1" si="245"/>
        <v>1086.28478999</v>
      </c>
      <c r="C658" s="7">
        <f t="shared" si="236"/>
        <v>1000</v>
      </c>
      <c r="D658" s="102">
        <f t="shared" si="237"/>
        <v>45099</v>
      </c>
      <c r="E658" s="100">
        <f ca="1">IF(D658&lt;$B$1,VLOOKUP(D658,[1]DI!$A$4:$B$15000,2,FALSE),0)</f>
        <v>0.13650000000000001</v>
      </c>
      <c r="F658" s="14">
        <f t="shared" ca="1" si="246"/>
        <v>1.00050788</v>
      </c>
      <c r="G658" s="14">
        <f ca="1">(TRUNC(PRODUCT($F$12:$F657),16))</f>
        <v>1.2479755976218301</v>
      </c>
      <c r="H658" s="14">
        <f t="shared" ca="1" si="247"/>
        <v>1.14884752962176</v>
      </c>
      <c r="I658" s="14">
        <f t="shared" ca="1" si="248"/>
        <v>1.0862847899999999</v>
      </c>
      <c r="J658" s="13">
        <f t="shared" si="238"/>
        <v>0</v>
      </c>
      <c r="K658" s="29">
        <f t="shared" si="239"/>
        <v>44865</v>
      </c>
      <c r="L658" s="2">
        <f t="shared" si="240"/>
        <v>163</v>
      </c>
      <c r="M658" s="17">
        <f t="shared" si="241"/>
        <v>163</v>
      </c>
      <c r="N658" s="12">
        <f t="shared" si="230"/>
        <v>1</v>
      </c>
      <c r="O658" s="12">
        <f t="shared" ca="1" si="231"/>
        <v>1.0862847899999999</v>
      </c>
      <c r="P658" s="17">
        <f t="shared" si="242"/>
        <v>0</v>
      </c>
      <c r="Q658" s="14">
        <f t="shared" ca="1" si="232"/>
        <v>86.284789989999993</v>
      </c>
      <c r="R658" s="20">
        <f t="shared" si="233"/>
        <v>0</v>
      </c>
      <c r="S658" s="14">
        <f t="shared" si="234"/>
        <v>0</v>
      </c>
      <c r="T658" s="4" t="str">
        <f t="shared" si="243"/>
        <v>J=</v>
      </c>
      <c r="U658" s="29">
        <f t="shared" si="244"/>
        <v>45107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24">
        <f t="shared" si="235"/>
        <v>45105</v>
      </c>
      <c r="B659" s="125">
        <f t="shared" ca="1" si="245"/>
        <v>1086.8364899999999</v>
      </c>
      <c r="C659" s="7">
        <f t="shared" si="236"/>
        <v>1000</v>
      </c>
      <c r="D659" s="102">
        <f t="shared" si="237"/>
        <v>45100</v>
      </c>
      <c r="E659" s="100">
        <f ca="1">IF(D659&lt;$B$1,VLOOKUP(D659,[1]DI!$A$4:$B$15000,2,FALSE),0)</f>
        <v>0.13650000000000001</v>
      </c>
      <c r="F659" s="14">
        <f t="shared" ca="1" si="246"/>
        <v>1.00050788</v>
      </c>
      <c r="G659" s="14">
        <f ca="1">(TRUNC(PRODUCT($F$12:$F658),16))</f>
        <v>1.2486094194683499</v>
      </c>
      <c r="H659" s="14">
        <f t="shared" ca="1" si="247"/>
        <v>1.14884752962176</v>
      </c>
      <c r="I659" s="14">
        <f t="shared" ca="1" si="248"/>
        <v>1.08683649</v>
      </c>
      <c r="J659" s="13">
        <f t="shared" si="238"/>
        <v>0</v>
      </c>
      <c r="K659" s="29">
        <f t="shared" si="239"/>
        <v>44865</v>
      </c>
      <c r="L659" s="2">
        <f t="shared" si="240"/>
        <v>164</v>
      </c>
      <c r="M659" s="17">
        <f t="shared" si="241"/>
        <v>164</v>
      </c>
      <c r="N659" s="12">
        <f t="shared" si="230"/>
        <v>1</v>
      </c>
      <c r="O659" s="12">
        <f t="shared" ca="1" si="231"/>
        <v>1.08683649</v>
      </c>
      <c r="P659" s="17">
        <f t="shared" si="242"/>
        <v>0</v>
      </c>
      <c r="Q659" s="14">
        <f t="shared" ca="1" si="232"/>
        <v>86.836489999999998</v>
      </c>
      <c r="R659" s="20">
        <f t="shared" si="233"/>
        <v>0</v>
      </c>
      <c r="S659" s="14">
        <f t="shared" si="234"/>
        <v>0</v>
      </c>
      <c r="T659" s="4" t="str">
        <f t="shared" si="243"/>
        <v>J=</v>
      </c>
      <c r="U659" s="29">
        <f t="shared" si="244"/>
        <v>45107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24">
        <f t="shared" si="235"/>
        <v>45106</v>
      </c>
      <c r="B660" s="125">
        <f t="shared" ca="1" si="245"/>
        <v>1087.3884700000001</v>
      </c>
      <c r="C660" s="7">
        <f t="shared" si="236"/>
        <v>1000</v>
      </c>
      <c r="D660" s="102">
        <f t="shared" si="237"/>
        <v>45103</v>
      </c>
      <c r="E660" s="100">
        <f ca="1">IF(D660&lt;$B$1,VLOOKUP(D660,[1]DI!$A$4:$B$15000,2,FALSE),0)</f>
        <v>0.13650000000000001</v>
      </c>
      <c r="F660" s="14">
        <f t="shared" ca="1" si="246"/>
        <v>1.00050788</v>
      </c>
      <c r="G660" s="14">
        <f ca="1">(TRUNC(PRODUCT($F$12:$F659),16))</f>
        <v>1.24924356322031</v>
      </c>
      <c r="H660" s="14">
        <f t="shared" ca="1" si="247"/>
        <v>1.14884752962176</v>
      </c>
      <c r="I660" s="14">
        <f t="shared" ca="1" si="248"/>
        <v>1.0873884700000001</v>
      </c>
      <c r="J660" s="13">
        <f t="shared" si="238"/>
        <v>0</v>
      </c>
      <c r="K660" s="29">
        <f t="shared" si="239"/>
        <v>44865</v>
      </c>
      <c r="L660" s="2">
        <f t="shared" si="240"/>
        <v>165</v>
      </c>
      <c r="M660" s="17">
        <f t="shared" si="241"/>
        <v>165</v>
      </c>
      <c r="N660" s="12">
        <f t="shared" si="230"/>
        <v>1</v>
      </c>
      <c r="O660" s="12">
        <f t="shared" ca="1" si="231"/>
        <v>1.0873884700000001</v>
      </c>
      <c r="P660" s="17">
        <f t="shared" si="242"/>
        <v>0</v>
      </c>
      <c r="Q660" s="14">
        <f t="shared" ca="1" si="232"/>
        <v>87.388469999999998</v>
      </c>
      <c r="R660" s="20">
        <f t="shared" si="233"/>
        <v>0</v>
      </c>
      <c r="S660" s="14">
        <f t="shared" si="234"/>
        <v>0</v>
      </c>
      <c r="T660" s="4" t="str">
        <f t="shared" si="243"/>
        <v>J=</v>
      </c>
      <c r="U660" s="29">
        <f t="shared" si="244"/>
        <v>45107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24">
        <f t="shared" si="235"/>
        <v>45107</v>
      </c>
      <c r="B661" s="125">
        <f t="shared" ca="1" si="245"/>
        <v>1087.94074</v>
      </c>
      <c r="C661" s="7">
        <f t="shared" si="236"/>
        <v>1000</v>
      </c>
      <c r="D661" s="102">
        <f t="shared" si="237"/>
        <v>45104</v>
      </c>
      <c r="E661" s="100">
        <f ca="1">IF(D661&lt;$B$1,VLOOKUP(D661,[1]DI!$A$4:$B$15000,2,FALSE),0)</f>
        <v>0.13650000000000001</v>
      </c>
      <c r="F661" s="14">
        <f t="shared" ca="1" si="246"/>
        <v>1.00050788</v>
      </c>
      <c r="G661" s="14">
        <f ca="1">(TRUNC(PRODUCT($F$12:$F660),16))</f>
        <v>1.2498780290411899</v>
      </c>
      <c r="H661" s="14">
        <f t="shared" ca="1" si="247"/>
        <v>1.14884752962176</v>
      </c>
      <c r="I661" s="14">
        <f t="shared" ca="1" si="248"/>
        <v>1.0879407400000001</v>
      </c>
      <c r="J661" s="13">
        <f t="shared" si="238"/>
        <v>0</v>
      </c>
      <c r="K661" s="29">
        <f t="shared" si="239"/>
        <v>44865</v>
      </c>
      <c r="L661" s="2">
        <f t="shared" si="240"/>
        <v>166</v>
      </c>
      <c r="M661" s="17">
        <f t="shared" si="241"/>
        <v>166</v>
      </c>
      <c r="N661" s="12">
        <f t="shared" si="230"/>
        <v>1</v>
      </c>
      <c r="O661" s="12">
        <f t="shared" ca="1" si="231"/>
        <v>1.0879407400000001</v>
      </c>
      <c r="P661" s="17">
        <f t="shared" si="242"/>
        <v>5</v>
      </c>
      <c r="Q661" s="14">
        <f t="shared" ca="1" si="232"/>
        <v>87.940740000000005</v>
      </c>
      <c r="R661" s="20">
        <f t="shared" si="233"/>
        <v>0</v>
      </c>
      <c r="S661" s="14">
        <f t="shared" si="234"/>
        <v>0</v>
      </c>
      <c r="T661" s="4" t="str">
        <f t="shared" si="243"/>
        <v>J=</v>
      </c>
      <c r="U661" s="29">
        <f t="shared" si="244"/>
        <v>45107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24">
        <f t="shared" si="235"/>
        <v>45110</v>
      </c>
      <c r="B662" s="125">
        <f t="shared" ca="1" si="245"/>
        <v>1000.50788</v>
      </c>
      <c r="C662" s="7">
        <f t="shared" si="236"/>
        <v>1000</v>
      </c>
      <c r="D662" s="102">
        <f t="shared" si="237"/>
        <v>45105</v>
      </c>
      <c r="E662" s="100">
        <f ca="1">IF(D662&lt;$B$1,VLOOKUP(D662,[1]DI!$A$4:$B$15000,2,FALSE),0)</f>
        <v>0.13650000000000001</v>
      </c>
      <c r="F662" s="14">
        <f t="shared" ca="1" si="246"/>
        <v>1.00050788</v>
      </c>
      <c r="G662" s="14">
        <f ca="1">(TRUNC(PRODUCT($F$12:$F661),16))</f>
        <v>1.2505128170945801</v>
      </c>
      <c r="H662" s="14">
        <f t="shared" ca="1" si="247"/>
        <v>1.2498780290411899</v>
      </c>
      <c r="I662" s="14">
        <f t="shared" ca="1" si="248"/>
        <v>1.00050788</v>
      </c>
      <c r="J662" s="13">
        <f t="shared" si="238"/>
        <v>0</v>
      </c>
      <c r="K662" s="29">
        <f t="shared" si="239"/>
        <v>45107</v>
      </c>
      <c r="L662" s="2">
        <f t="shared" si="240"/>
        <v>1</v>
      </c>
      <c r="M662" s="17">
        <f t="shared" si="241"/>
        <v>1</v>
      </c>
      <c r="N662" s="12">
        <f t="shared" si="230"/>
        <v>1</v>
      </c>
      <c r="O662" s="12">
        <f t="shared" ca="1" si="231"/>
        <v>1.00050788</v>
      </c>
      <c r="P662" s="17">
        <f t="shared" si="242"/>
        <v>0</v>
      </c>
      <c r="Q662" s="14">
        <f t="shared" ca="1" si="232"/>
        <v>0.50788</v>
      </c>
      <c r="R662" s="20">
        <f t="shared" si="233"/>
        <v>0</v>
      </c>
      <c r="S662" s="14">
        <f t="shared" si="234"/>
        <v>0</v>
      </c>
      <c r="T662" s="4" t="str">
        <f t="shared" si="243"/>
        <v>J=</v>
      </c>
      <c r="U662" s="29">
        <f t="shared" si="244"/>
        <v>45229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24">
        <f t="shared" si="235"/>
        <v>45111</v>
      </c>
      <c r="B663" s="125">
        <f t="shared" ca="1" si="245"/>
        <v>1001.01602</v>
      </c>
      <c r="C663" s="7">
        <f t="shared" si="236"/>
        <v>1000</v>
      </c>
      <c r="D663" s="102">
        <f t="shared" si="237"/>
        <v>45106</v>
      </c>
      <c r="E663" s="100">
        <f ca="1">IF(D663&lt;$B$1,VLOOKUP(D663,[1]DI!$A$4:$B$15000,2,FALSE),0)</f>
        <v>0.13650000000000001</v>
      </c>
      <c r="F663" s="14">
        <f t="shared" ca="1" si="246"/>
        <v>1.00050788</v>
      </c>
      <c r="G663" s="14">
        <f ca="1">(TRUNC(PRODUCT($F$12:$F662),16))</f>
        <v>1.25114792754413</v>
      </c>
      <c r="H663" s="14">
        <f t="shared" ca="1" si="247"/>
        <v>1.2498780290411899</v>
      </c>
      <c r="I663" s="14">
        <f t="shared" ca="1" si="248"/>
        <v>1.00101602</v>
      </c>
      <c r="J663" s="13">
        <f t="shared" si="238"/>
        <v>0</v>
      </c>
      <c r="K663" s="29">
        <f t="shared" si="239"/>
        <v>45107</v>
      </c>
      <c r="L663" s="2">
        <f t="shared" si="240"/>
        <v>2</v>
      </c>
      <c r="M663" s="17">
        <f t="shared" si="241"/>
        <v>2</v>
      </c>
      <c r="N663" s="12">
        <f t="shared" si="230"/>
        <v>1</v>
      </c>
      <c r="O663" s="12">
        <f t="shared" ca="1" si="231"/>
        <v>1.00101602</v>
      </c>
      <c r="P663" s="17">
        <f t="shared" si="242"/>
        <v>0</v>
      </c>
      <c r="Q663" s="14">
        <f t="shared" ca="1" si="232"/>
        <v>1.0160199999999999</v>
      </c>
      <c r="R663" s="20">
        <f t="shared" si="233"/>
        <v>0</v>
      </c>
      <c r="S663" s="14">
        <f t="shared" si="234"/>
        <v>0</v>
      </c>
      <c r="T663" s="4" t="str">
        <f t="shared" si="243"/>
        <v>J=</v>
      </c>
      <c r="U663" s="29">
        <f t="shared" si="244"/>
        <v>45229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24">
        <f t="shared" si="235"/>
        <v>45112</v>
      </c>
      <c r="B664" s="125">
        <f t="shared" ca="1" si="245"/>
        <v>1001.52441</v>
      </c>
      <c r="C664" s="7">
        <f t="shared" si="236"/>
        <v>1000</v>
      </c>
      <c r="D664" s="102">
        <f t="shared" si="237"/>
        <v>45107</v>
      </c>
      <c r="E664" s="100">
        <f ca="1">IF(D664&lt;$B$1,VLOOKUP(D664,[1]DI!$A$4:$B$15000,2,FALSE),0)</f>
        <v>0.13650000000000001</v>
      </c>
      <c r="F664" s="14">
        <f t="shared" ca="1" si="246"/>
        <v>1.00050788</v>
      </c>
      <c r="G664" s="14">
        <f ca="1">(TRUNC(PRODUCT($F$12:$F663),16))</f>
        <v>1.25178336055357</v>
      </c>
      <c r="H664" s="14">
        <f t="shared" ca="1" si="247"/>
        <v>1.2498780290411899</v>
      </c>
      <c r="I664" s="14">
        <f t="shared" ca="1" si="248"/>
        <v>1.00152441</v>
      </c>
      <c r="J664" s="13">
        <f t="shared" si="238"/>
        <v>0</v>
      </c>
      <c r="K664" s="29">
        <f t="shared" si="239"/>
        <v>45107</v>
      </c>
      <c r="L664" s="2">
        <f t="shared" si="240"/>
        <v>3</v>
      </c>
      <c r="M664" s="17">
        <f t="shared" si="241"/>
        <v>3</v>
      </c>
      <c r="N664" s="12">
        <f t="shared" si="230"/>
        <v>1</v>
      </c>
      <c r="O664" s="12">
        <f t="shared" ca="1" si="231"/>
        <v>1.00152441</v>
      </c>
      <c r="P664" s="17">
        <f t="shared" si="242"/>
        <v>0</v>
      </c>
      <c r="Q664" s="14">
        <f t="shared" ca="1" si="232"/>
        <v>1.52441</v>
      </c>
      <c r="R664" s="20">
        <f t="shared" si="233"/>
        <v>0</v>
      </c>
      <c r="S664" s="14">
        <f t="shared" si="234"/>
        <v>0</v>
      </c>
      <c r="T664" s="4" t="str">
        <f t="shared" si="243"/>
        <v>J=</v>
      </c>
      <c r="U664" s="29">
        <f t="shared" si="244"/>
        <v>45229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24">
        <f t="shared" si="235"/>
        <v>45113</v>
      </c>
      <c r="B665" s="125">
        <f t="shared" ca="1" si="245"/>
        <v>1002.0330699899999</v>
      </c>
      <c r="C665" s="7">
        <f t="shared" si="236"/>
        <v>1000</v>
      </c>
      <c r="D665" s="102">
        <f t="shared" si="237"/>
        <v>45110</v>
      </c>
      <c r="E665" s="100">
        <f ca="1">IF(D665&lt;$B$1,VLOOKUP(D665,[1]DI!$A$4:$B$15000,2,FALSE),0)</f>
        <v>0.13650000000000001</v>
      </c>
      <c r="F665" s="14">
        <f t="shared" ca="1" si="246"/>
        <v>1.00050788</v>
      </c>
      <c r="G665" s="14">
        <f ca="1">(TRUNC(PRODUCT($F$12:$F664),16))</f>
        <v>1.25241911628673</v>
      </c>
      <c r="H665" s="14">
        <f t="shared" ca="1" si="247"/>
        <v>1.2498780290411899</v>
      </c>
      <c r="I665" s="14">
        <f t="shared" ca="1" si="248"/>
        <v>1.00203307</v>
      </c>
      <c r="J665" s="13">
        <f t="shared" si="238"/>
        <v>0</v>
      </c>
      <c r="K665" s="29">
        <f t="shared" si="239"/>
        <v>45107</v>
      </c>
      <c r="L665" s="2">
        <f t="shared" si="240"/>
        <v>4</v>
      </c>
      <c r="M665" s="17">
        <f t="shared" si="241"/>
        <v>4</v>
      </c>
      <c r="N665" s="12">
        <f t="shared" si="230"/>
        <v>1</v>
      </c>
      <c r="O665" s="12">
        <f t="shared" ca="1" si="231"/>
        <v>1.00203307</v>
      </c>
      <c r="P665" s="17">
        <f t="shared" si="242"/>
        <v>0</v>
      </c>
      <c r="Q665" s="14">
        <f t="shared" ca="1" si="232"/>
        <v>2.03306999</v>
      </c>
      <c r="R665" s="20">
        <f t="shared" si="233"/>
        <v>0</v>
      </c>
      <c r="S665" s="14">
        <f t="shared" si="234"/>
        <v>0</v>
      </c>
      <c r="T665" s="4" t="str">
        <f t="shared" si="243"/>
        <v>J=</v>
      </c>
      <c r="U665" s="29">
        <f t="shared" si="244"/>
        <v>45229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24">
        <f t="shared" si="235"/>
        <v>45114</v>
      </c>
      <c r="B666" s="125">
        <f t="shared" ca="1" si="245"/>
        <v>1002.54197999</v>
      </c>
      <c r="C666" s="7">
        <f t="shared" si="236"/>
        <v>1000</v>
      </c>
      <c r="D666" s="102">
        <f t="shared" si="237"/>
        <v>45111</v>
      </c>
      <c r="E666" s="100">
        <f ca="1">IF(D666&lt;$B$1,VLOOKUP(D666,[1]DI!$A$4:$B$15000,2,FALSE),0)</f>
        <v>0.13650000000000001</v>
      </c>
      <c r="F666" s="14">
        <f t="shared" ca="1" si="246"/>
        <v>1.00050788</v>
      </c>
      <c r="G666" s="14">
        <f ca="1">(TRUNC(PRODUCT($F$12:$F665),16))</f>
        <v>1.2530551949075099</v>
      </c>
      <c r="H666" s="14">
        <f t="shared" ca="1" si="247"/>
        <v>1.2498780290411899</v>
      </c>
      <c r="I666" s="14">
        <f t="shared" ca="1" si="248"/>
        <v>1.0025419799999999</v>
      </c>
      <c r="J666" s="13">
        <f t="shared" si="238"/>
        <v>0</v>
      </c>
      <c r="K666" s="29">
        <f t="shared" si="239"/>
        <v>45107</v>
      </c>
      <c r="L666" s="2">
        <f t="shared" si="240"/>
        <v>5</v>
      </c>
      <c r="M666" s="17">
        <f t="shared" si="241"/>
        <v>5</v>
      </c>
      <c r="N666" s="12">
        <f t="shared" si="230"/>
        <v>1</v>
      </c>
      <c r="O666" s="12">
        <f t="shared" ca="1" si="231"/>
        <v>1.0025419799999999</v>
      </c>
      <c r="P666" s="17">
        <f t="shared" si="242"/>
        <v>0</v>
      </c>
      <c r="Q666" s="14">
        <f t="shared" ca="1" si="232"/>
        <v>2.5419799900000002</v>
      </c>
      <c r="R666" s="20">
        <f t="shared" si="233"/>
        <v>0</v>
      </c>
      <c r="S666" s="14">
        <f t="shared" si="234"/>
        <v>0</v>
      </c>
      <c r="T666" s="4" t="str">
        <f t="shared" si="243"/>
        <v>J=</v>
      </c>
      <c r="U666" s="29">
        <f t="shared" si="244"/>
        <v>45229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24">
        <f t="shared" si="235"/>
        <v>45117</v>
      </c>
      <c r="B667" s="125">
        <f t="shared" ca="1" si="245"/>
        <v>1003.05114999</v>
      </c>
      <c r="C667" s="7">
        <f t="shared" si="236"/>
        <v>1000</v>
      </c>
      <c r="D667" s="102">
        <f t="shared" si="237"/>
        <v>45112</v>
      </c>
      <c r="E667" s="100">
        <f ca="1">IF(D667&lt;$B$1,VLOOKUP(D667,[1]DI!$A$4:$B$15000,2,FALSE),0)</f>
        <v>0.13650000000000001</v>
      </c>
      <c r="F667" s="14">
        <f t="shared" ca="1" si="246"/>
        <v>1.00050788</v>
      </c>
      <c r="G667" s="14">
        <f ca="1">(TRUNC(PRODUCT($F$12:$F666),16))</f>
        <v>1.2536915965799</v>
      </c>
      <c r="H667" s="14">
        <f t="shared" ca="1" si="247"/>
        <v>1.2498780290411899</v>
      </c>
      <c r="I667" s="14">
        <f t="shared" ca="1" si="248"/>
        <v>1.0030511499999999</v>
      </c>
      <c r="J667" s="13">
        <f t="shared" si="238"/>
        <v>0</v>
      </c>
      <c r="K667" s="29">
        <f t="shared" si="239"/>
        <v>45107</v>
      </c>
      <c r="L667" s="2">
        <f t="shared" si="240"/>
        <v>6</v>
      </c>
      <c r="M667" s="17">
        <f t="shared" si="241"/>
        <v>6</v>
      </c>
      <c r="N667" s="12">
        <f t="shared" si="230"/>
        <v>1</v>
      </c>
      <c r="O667" s="12">
        <f t="shared" ca="1" si="231"/>
        <v>1.0030511499999999</v>
      </c>
      <c r="P667" s="17">
        <f t="shared" si="242"/>
        <v>0</v>
      </c>
      <c r="Q667" s="14">
        <f t="shared" ca="1" si="232"/>
        <v>3.0511499899999999</v>
      </c>
      <c r="R667" s="20">
        <f t="shared" si="233"/>
        <v>0</v>
      </c>
      <c r="S667" s="14">
        <f t="shared" si="234"/>
        <v>0</v>
      </c>
      <c r="T667" s="4" t="str">
        <f t="shared" si="243"/>
        <v>J=</v>
      </c>
      <c r="U667" s="29">
        <f t="shared" si="244"/>
        <v>45229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24">
        <f t="shared" si="235"/>
        <v>45118</v>
      </c>
      <c r="B668" s="125">
        <f t="shared" ca="1" si="245"/>
        <v>1003.56058</v>
      </c>
      <c r="C668" s="7">
        <f t="shared" si="236"/>
        <v>1000</v>
      </c>
      <c r="D668" s="102">
        <f t="shared" si="237"/>
        <v>45113</v>
      </c>
      <c r="E668" s="100">
        <f ca="1">IF(D668&lt;$B$1,VLOOKUP(D668,[1]DI!$A$4:$B$15000,2,FALSE),0)</f>
        <v>0.13650000000000001</v>
      </c>
      <c r="F668" s="14">
        <f t="shared" ca="1" si="246"/>
        <v>1.00050788</v>
      </c>
      <c r="G668" s="14">
        <f ca="1">(TRUNC(PRODUCT($F$12:$F667),16))</f>
        <v>1.2543283214679699</v>
      </c>
      <c r="H668" s="14">
        <f t="shared" ca="1" si="247"/>
        <v>1.2498780290411899</v>
      </c>
      <c r="I668" s="14">
        <f t="shared" ca="1" si="248"/>
        <v>1.00356058</v>
      </c>
      <c r="J668" s="13">
        <f t="shared" si="238"/>
        <v>0</v>
      </c>
      <c r="K668" s="29">
        <f t="shared" si="239"/>
        <v>45107</v>
      </c>
      <c r="L668" s="2">
        <f t="shared" si="240"/>
        <v>7</v>
      </c>
      <c r="M668" s="17">
        <f t="shared" si="241"/>
        <v>7</v>
      </c>
      <c r="N668" s="12">
        <f t="shared" si="230"/>
        <v>1</v>
      </c>
      <c r="O668" s="12">
        <f t="shared" ca="1" si="231"/>
        <v>1.00356058</v>
      </c>
      <c r="P668" s="17">
        <f t="shared" si="242"/>
        <v>0</v>
      </c>
      <c r="Q668" s="14">
        <f t="shared" ca="1" si="232"/>
        <v>3.5605799999999999</v>
      </c>
      <c r="R668" s="20">
        <f t="shared" si="233"/>
        <v>0</v>
      </c>
      <c r="S668" s="14">
        <f t="shared" si="234"/>
        <v>0</v>
      </c>
      <c r="T668" s="4" t="str">
        <f t="shared" si="243"/>
        <v>J=</v>
      </c>
      <c r="U668" s="29">
        <f t="shared" si="244"/>
        <v>45229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24">
        <f t="shared" si="235"/>
        <v>45119</v>
      </c>
      <c r="B669" s="125">
        <f t="shared" ca="1" si="245"/>
        <v>1004.07026999</v>
      </c>
      <c r="C669" s="7">
        <f t="shared" si="236"/>
        <v>1000</v>
      </c>
      <c r="D669" s="102">
        <f t="shared" si="237"/>
        <v>45114</v>
      </c>
      <c r="E669" s="100">
        <f ca="1">IF(D669&lt;$B$1,VLOOKUP(D669,[1]DI!$A$4:$B$15000,2,FALSE),0)</f>
        <v>0.13650000000000001</v>
      </c>
      <c r="F669" s="14">
        <f t="shared" ca="1" si="246"/>
        <v>1.00050788</v>
      </c>
      <c r="G669" s="14">
        <f ca="1">(TRUNC(PRODUCT($F$12:$F668),16))</f>
        <v>1.25496536973588</v>
      </c>
      <c r="H669" s="14">
        <f t="shared" ca="1" si="247"/>
        <v>1.2498780290411899</v>
      </c>
      <c r="I669" s="14">
        <f t="shared" ca="1" si="248"/>
        <v>1.0040702699999999</v>
      </c>
      <c r="J669" s="13">
        <f t="shared" si="238"/>
        <v>0</v>
      </c>
      <c r="K669" s="29">
        <f t="shared" si="239"/>
        <v>45107</v>
      </c>
      <c r="L669" s="2">
        <f t="shared" si="240"/>
        <v>8</v>
      </c>
      <c r="M669" s="17">
        <f t="shared" si="241"/>
        <v>8</v>
      </c>
      <c r="N669" s="12">
        <f t="shared" si="230"/>
        <v>1</v>
      </c>
      <c r="O669" s="12">
        <f t="shared" ca="1" si="231"/>
        <v>1.0040702699999999</v>
      </c>
      <c r="P669" s="17">
        <f t="shared" si="242"/>
        <v>0</v>
      </c>
      <c r="Q669" s="14">
        <f t="shared" ca="1" si="232"/>
        <v>4.0702699899999999</v>
      </c>
      <c r="R669" s="20">
        <f t="shared" si="233"/>
        <v>0</v>
      </c>
      <c r="S669" s="14">
        <f t="shared" si="234"/>
        <v>0</v>
      </c>
      <c r="T669" s="4" t="str">
        <f t="shared" si="243"/>
        <v>J=</v>
      </c>
      <c r="U669" s="29">
        <f t="shared" si="244"/>
        <v>45229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24">
        <f t="shared" si="235"/>
        <v>45120</v>
      </c>
      <c r="B670" s="125">
        <f t="shared" ca="1" si="245"/>
        <v>1004.5802200000001</v>
      </c>
      <c r="C670" s="7">
        <f t="shared" si="236"/>
        <v>1000</v>
      </c>
      <c r="D670" s="102">
        <f t="shared" si="237"/>
        <v>45117</v>
      </c>
      <c r="E670" s="100">
        <f ca="1">IF(D670&lt;$B$1,VLOOKUP(D670,[1]DI!$A$4:$B$15000,2,FALSE),0)</f>
        <v>0.13650000000000001</v>
      </c>
      <c r="F670" s="14">
        <f t="shared" ca="1" si="246"/>
        <v>1.00050788</v>
      </c>
      <c r="G670" s="14">
        <f ca="1">(TRUNC(PRODUCT($F$12:$F669),16))</f>
        <v>1.2556027415478599</v>
      </c>
      <c r="H670" s="14">
        <f t="shared" ca="1" si="247"/>
        <v>1.2498780290411899</v>
      </c>
      <c r="I670" s="14">
        <f t="shared" ca="1" si="248"/>
        <v>1.00458022</v>
      </c>
      <c r="J670" s="13">
        <f t="shared" si="238"/>
        <v>0</v>
      </c>
      <c r="K670" s="29">
        <f t="shared" si="239"/>
        <v>45107</v>
      </c>
      <c r="L670" s="2">
        <f t="shared" si="240"/>
        <v>9</v>
      </c>
      <c r="M670" s="17">
        <f t="shared" si="241"/>
        <v>9</v>
      </c>
      <c r="N670" s="12">
        <f t="shared" si="230"/>
        <v>1</v>
      </c>
      <c r="O670" s="12">
        <f t="shared" ca="1" si="231"/>
        <v>1.00458022</v>
      </c>
      <c r="P670" s="17">
        <f t="shared" si="242"/>
        <v>0</v>
      </c>
      <c r="Q670" s="14">
        <f t="shared" ca="1" si="232"/>
        <v>4.5802199999999997</v>
      </c>
      <c r="R670" s="20">
        <f t="shared" si="233"/>
        <v>0</v>
      </c>
      <c r="S670" s="14">
        <f t="shared" si="234"/>
        <v>0</v>
      </c>
      <c r="T670" s="4" t="str">
        <f t="shared" si="243"/>
        <v>J=</v>
      </c>
      <c r="U670" s="29">
        <f t="shared" si="244"/>
        <v>45229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24">
        <f t="shared" si="235"/>
        <v>45121</v>
      </c>
      <c r="B671" s="125">
        <f t="shared" ca="1" si="245"/>
        <v>1005.09041999</v>
      </c>
      <c r="C671" s="7">
        <f t="shared" si="236"/>
        <v>1000</v>
      </c>
      <c r="D671" s="102">
        <f t="shared" si="237"/>
        <v>45118</v>
      </c>
      <c r="E671" s="100">
        <f ca="1">IF(D671&lt;$B$1,VLOOKUP(D671,[1]DI!$A$4:$B$15000,2,FALSE),0)</f>
        <v>0.13650000000000001</v>
      </c>
      <c r="F671" s="14">
        <f t="shared" ca="1" si="246"/>
        <v>1.00050788</v>
      </c>
      <c r="G671" s="14">
        <f ca="1">(TRUNC(PRODUCT($F$12:$F670),16))</f>
        <v>1.2562404370682401</v>
      </c>
      <c r="H671" s="14">
        <f t="shared" ca="1" si="247"/>
        <v>1.2498780290411899</v>
      </c>
      <c r="I671" s="14">
        <f t="shared" ca="1" si="248"/>
        <v>1.0050904199999999</v>
      </c>
      <c r="J671" s="13">
        <f t="shared" si="238"/>
        <v>0</v>
      </c>
      <c r="K671" s="29">
        <f t="shared" si="239"/>
        <v>45107</v>
      </c>
      <c r="L671" s="2">
        <f t="shared" si="240"/>
        <v>10</v>
      </c>
      <c r="M671" s="17">
        <f t="shared" si="241"/>
        <v>10</v>
      </c>
      <c r="N671" s="12">
        <f t="shared" si="230"/>
        <v>1</v>
      </c>
      <c r="O671" s="12">
        <f t="shared" ca="1" si="231"/>
        <v>1.0050904199999999</v>
      </c>
      <c r="P671" s="17">
        <f t="shared" si="242"/>
        <v>0</v>
      </c>
      <c r="Q671" s="14">
        <f t="shared" ca="1" si="232"/>
        <v>5.09041999</v>
      </c>
      <c r="R671" s="20">
        <f t="shared" si="233"/>
        <v>0</v>
      </c>
      <c r="S671" s="14">
        <f t="shared" si="234"/>
        <v>0</v>
      </c>
      <c r="T671" s="4" t="str">
        <f t="shared" si="243"/>
        <v>J=</v>
      </c>
      <c r="U671" s="29">
        <f t="shared" si="244"/>
        <v>45229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24">
        <f t="shared" si="235"/>
        <v>45124</v>
      </c>
      <c r="B672" s="125">
        <f t="shared" ca="1" si="245"/>
        <v>1005.60088999</v>
      </c>
      <c r="C672" s="7">
        <f t="shared" si="236"/>
        <v>1000</v>
      </c>
      <c r="D672" s="102">
        <f t="shared" si="237"/>
        <v>45119</v>
      </c>
      <c r="E672" s="100">
        <f ca="1">IF(D672&lt;$B$1,VLOOKUP(D672,[1]DI!$A$4:$B$15000,2,FALSE),0)</f>
        <v>0.13650000000000001</v>
      </c>
      <c r="F672" s="14">
        <f t="shared" ca="1" si="246"/>
        <v>1.00050788</v>
      </c>
      <c r="G672" s="14">
        <f ca="1">(TRUNC(PRODUCT($F$12:$F671),16))</f>
        <v>1.2568784564614099</v>
      </c>
      <c r="H672" s="14">
        <f t="shared" ca="1" si="247"/>
        <v>1.2498780290411899</v>
      </c>
      <c r="I672" s="14">
        <f t="shared" ca="1" si="248"/>
        <v>1.00560089</v>
      </c>
      <c r="J672" s="13">
        <f t="shared" si="238"/>
        <v>0</v>
      </c>
      <c r="K672" s="29">
        <f t="shared" si="239"/>
        <v>45107</v>
      </c>
      <c r="L672" s="2">
        <f t="shared" si="240"/>
        <v>11</v>
      </c>
      <c r="M672" s="17">
        <f t="shared" si="241"/>
        <v>11</v>
      </c>
      <c r="N672" s="12">
        <f t="shared" si="230"/>
        <v>1</v>
      </c>
      <c r="O672" s="12">
        <f t="shared" ca="1" si="231"/>
        <v>1.00560089</v>
      </c>
      <c r="P672" s="17">
        <f t="shared" si="242"/>
        <v>0</v>
      </c>
      <c r="Q672" s="14">
        <f t="shared" ca="1" si="232"/>
        <v>5.6008899899999998</v>
      </c>
      <c r="R672" s="20">
        <f t="shared" si="233"/>
        <v>0</v>
      </c>
      <c r="S672" s="14">
        <f t="shared" si="234"/>
        <v>0</v>
      </c>
      <c r="T672" s="4" t="str">
        <f t="shared" si="243"/>
        <v>J=</v>
      </c>
      <c r="U672" s="29">
        <f t="shared" si="244"/>
        <v>45229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24">
        <f t="shared" si="235"/>
        <v>45125</v>
      </c>
      <c r="B673" s="125">
        <f t="shared" ca="1" si="245"/>
        <v>1006.11161</v>
      </c>
      <c r="C673" s="7">
        <f t="shared" si="236"/>
        <v>1000</v>
      </c>
      <c r="D673" s="102">
        <f t="shared" si="237"/>
        <v>45120</v>
      </c>
      <c r="E673" s="100">
        <f ca="1">IF(D673&lt;$B$1,VLOOKUP(D673,[1]DI!$A$4:$B$15000,2,FALSE),0)</f>
        <v>0.13650000000000001</v>
      </c>
      <c r="F673" s="14">
        <f t="shared" ca="1" si="246"/>
        <v>1.00050788</v>
      </c>
      <c r="G673" s="14">
        <f ca="1">(TRUNC(PRODUCT($F$12:$F672),16))</f>
        <v>1.2575167998918799</v>
      </c>
      <c r="H673" s="14">
        <f t="shared" ca="1" si="247"/>
        <v>1.2498780290411899</v>
      </c>
      <c r="I673" s="14">
        <f t="shared" ca="1" si="248"/>
        <v>1.00611161</v>
      </c>
      <c r="J673" s="13">
        <f t="shared" si="238"/>
        <v>0</v>
      </c>
      <c r="K673" s="29">
        <f t="shared" si="239"/>
        <v>45107</v>
      </c>
      <c r="L673" s="2">
        <f t="shared" si="240"/>
        <v>12</v>
      </c>
      <c r="M673" s="17">
        <f t="shared" si="241"/>
        <v>12</v>
      </c>
      <c r="N673" s="12">
        <f t="shared" si="230"/>
        <v>1</v>
      </c>
      <c r="O673" s="12">
        <f t="shared" ca="1" si="231"/>
        <v>1.00611161</v>
      </c>
      <c r="P673" s="17">
        <f t="shared" si="242"/>
        <v>0</v>
      </c>
      <c r="Q673" s="14">
        <f t="shared" ca="1" si="232"/>
        <v>6.1116099999999998</v>
      </c>
      <c r="R673" s="20">
        <f t="shared" si="233"/>
        <v>0</v>
      </c>
      <c r="S673" s="14">
        <f t="shared" si="234"/>
        <v>0</v>
      </c>
      <c r="T673" s="4" t="str">
        <f t="shared" si="243"/>
        <v>J=</v>
      </c>
      <c r="U673" s="29">
        <f t="shared" si="244"/>
        <v>45229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24">
        <f t="shared" si="235"/>
        <v>45126</v>
      </c>
      <c r="B674" s="125">
        <f t="shared" ca="1" si="245"/>
        <v>1006.6226</v>
      </c>
      <c r="C674" s="7">
        <f t="shared" si="236"/>
        <v>1000</v>
      </c>
      <c r="D674" s="102">
        <f t="shared" si="237"/>
        <v>45121</v>
      </c>
      <c r="E674" s="100">
        <f ca="1">IF(D674&lt;$B$1,VLOOKUP(D674,[1]DI!$A$4:$B$15000,2,FALSE),0)</f>
        <v>0.13650000000000001</v>
      </c>
      <c r="F674" s="14">
        <f t="shared" ca="1" si="246"/>
        <v>1.00050788</v>
      </c>
      <c r="G674" s="14">
        <f ca="1">(TRUNC(PRODUCT($F$12:$F673),16))</f>
        <v>1.2581554675242099</v>
      </c>
      <c r="H674" s="14">
        <f t="shared" ca="1" si="247"/>
        <v>1.2498780290411899</v>
      </c>
      <c r="I674" s="14">
        <f t="shared" ca="1" si="248"/>
        <v>1.0066226</v>
      </c>
      <c r="J674" s="13">
        <f t="shared" si="238"/>
        <v>0</v>
      </c>
      <c r="K674" s="29">
        <f t="shared" si="239"/>
        <v>45107</v>
      </c>
      <c r="L674" s="2">
        <f t="shared" si="240"/>
        <v>13</v>
      </c>
      <c r="M674" s="17">
        <f t="shared" si="241"/>
        <v>13</v>
      </c>
      <c r="N674" s="12">
        <f t="shared" si="230"/>
        <v>1</v>
      </c>
      <c r="O674" s="12">
        <f t="shared" ca="1" si="231"/>
        <v>1.0066226</v>
      </c>
      <c r="P674" s="17">
        <f t="shared" si="242"/>
        <v>0</v>
      </c>
      <c r="Q674" s="14">
        <f t="shared" ca="1" si="232"/>
        <v>6.6226000000000003</v>
      </c>
      <c r="R674" s="20">
        <f t="shared" si="233"/>
        <v>0</v>
      </c>
      <c r="S674" s="14">
        <f t="shared" si="234"/>
        <v>0</v>
      </c>
      <c r="T674" s="4" t="str">
        <f t="shared" si="243"/>
        <v>J=</v>
      </c>
      <c r="U674" s="29">
        <f t="shared" si="244"/>
        <v>45229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24">
        <f t="shared" si="235"/>
        <v>45127</v>
      </c>
      <c r="B675" s="125">
        <f t="shared" ca="1" si="245"/>
        <v>1007.13384</v>
      </c>
      <c r="C675" s="7">
        <f t="shared" si="236"/>
        <v>1000</v>
      </c>
      <c r="D675" s="102">
        <f t="shared" si="237"/>
        <v>45124</v>
      </c>
      <c r="E675" s="100">
        <f ca="1">IF(D675&lt;$B$1,VLOOKUP(D675,[1]DI!$A$4:$B$15000,2,FALSE),0)</f>
        <v>0.13650000000000001</v>
      </c>
      <c r="F675" s="14">
        <f t="shared" ca="1" si="246"/>
        <v>1.00050788</v>
      </c>
      <c r="G675" s="14">
        <f ca="1">(TRUNC(PRODUCT($F$12:$F674),16))</f>
        <v>1.25879445952306</v>
      </c>
      <c r="H675" s="14">
        <f t="shared" ca="1" si="247"/>
        <v>1.2498780290411899</v>
      </c>
      <c r="I675" s="14">
        <f t="shared" ca="1" si="248"/>
        <v>1.0071338400000001</v>
      </c>
      <c r="J675" s="13">
        <f t="shared" si="238"/>
        <v>0</v>
      </c>
      <c r="K675" s="29">
        <f t="shared" si="239"/>
        <v>45107</v>
      </c>
      <c r="L675" s="2">
        <f t="shared" si="240"/>
        <v>14</v>
      </c>
      <c r="M675" s="17">
        <f t="shared" si="241"/>
        <v>14</v>
      </c>
      <c r="N675" s="12">
        <f t="shared" si="230"/>
        <v>1</v>
      </c>
      <c r="O675" s="12">
        <f t="shared" ca="1" si="231"/>
        <v>1.0071338400000001</v>
      </c>
      <c r="P675" s="17">
        <f t="shared" si="242"/>
        <v>0</v>
      </c>
      <c r="Q675" s="14">
        <f t="shared" ca="1" si="232"/>
        <v>7.1338400000000002</v>
      </c>
      <c r="R675" s="20">
        <f t="shared" si="233"/>
        <v>0</v>
      </c>
      <c r="S675" s="14">
        <f t="shared" si="234"/>
        <v>0</v>
      </c>
      <c r="T675" s="4" t="str">
        <f t="shared" si="243"/>
        <v>J=</v>
      </c>
      <c r="U675" s="29">
        <f t="shared" si="244"/>
        <v>45229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24">
        <f t="shared" si="235"/>
        <v>45128</v>
      </c>
      <c r="B676" s="125">
        <f t="shared" ref="B676" ca="1" si="249">IF(D676&lt;=TODAY(),C676+Q676,IF(AND(D676&gt;TODAY(),A676&lt;=$B$1),IF(VLOOKUP(TODAY(),$A$10:$E$5000,4,FALSE)=0,"n.d",C676+Q676),"n.d"))</f>
        <v>1007.64534</v>
      </c>
      <c r="C676" s="7">
        <f t="shared" ref="C676" si="250">(C675-S675)</f>
        <v>1000</v>
      </c>
      <c r="D676" s="102">
        <f t="shared" si="237"/>
        <v>45125</v>
      </c>
      <c r="E676" s="100">
        <f ca="1">IF(D676&lt;$B$1,VLOOKUP(D676,[1]DI!$A$4:$B$15000,2,FALSE),0)</f>
        <v>0.13650000000000001</v>
      </c>
      <c r="F676" s="14">
        <f t="shared" ref="F676" ca="1" si="251">ROUND(((1+E676)^(1/252)),8)</f>
        <v>1.00050788</v>
      </c>
      <c r="G676" s="14">
        <f ca="1">(TRUNC(PRODUCT($F$12:$F675),16))</f>
        <v>1.25943377605316</v>
      </c>
      <c r="H676" s="14">
        <f t="shared" ref="H676" ca="1" si="252">IF(P675&gt;0,G675,H675)</f>
        <v>1.2498780290411899</v>
      </c>
      <c r="I676" s="14">
        <f t="shared" ref="I676" ca="1" si="253">ROUND(G676/H676,8)</f>
        <v>1.0076453400000001</v>
      </c>
      <c r="J676" s="13">
        <f t="shared" si="238"/>
        <v>0</v>
      </c>
      <c r="K676" s="29">
        <f t="shared" ref="K676" si="254">IF(P675&gt;0,VLOOKUP(P675,X$12:AH$150,2),K675)</f>
        <v>45107</v>
      </c>
      <c r="L676" s="2">
        <f t="shared" ref="L676" si="255">IF(A676&gt;K676,IF(NETWORKDAYS(K676,A676,$X$160:$X$544)-1=0,1,NETWORKDAYS(K676,A676,$X$160:$X$544)-1),0)</f>
        <v>15</v>
      </c>
      <c r="M676" s="17">
        <f t="shared" ref="M676" si="256">IF(AND(L676=1,L675=1),1,IF(L676&gt;0,IF(L676=L675,L676+1,L676),0))</f>
        <v>15</v>
      </c>
      <c r="N676" s="12">
        <f t="shared" ref="N676" si="257">ROUND((J676+1)^(M676/252),9)</f>
        <v>1</v>
      </c>
      <c r="O676" s="12">
        <f t="shared" ref="O676" ca="1" si="258">ROUND(I676*N676,9)</f>
        <v>1.0076453400000001</v>
      </c>
      <c r="P676" s="17">
        <f t="shared" ref="P676" si="259">IF(VLOOKUP(A676,Y$12:AF$150,8)=VLOOKUP(A675,Y$12:AF$150,8),0,VLOOKUP(A676,Y$12:AF$150,8))</f>
        <v>0</v>
      </c>
      <c r="Q676" s="14">
        <f t="shared" ref="Q676" ca="1" si="260">TRUNC(((O676-1)*C676),8)</f>
        <v>7.64534</v>
      </c>
      <c r="R676" s="20">
        <f t="shared" si="233"/>
        <v>0</v>
      </c>
      <c r="S676" s="14">
        <f t="shared" ref="S676" si="261">IF(R676&gt;0,TRUNC(R676*C676,8),0)</f>
        <v>0</v>
      </c>
      <c r="T676" s="4" t="str">
        <f t="shared" ref="T676" si="262">IF(P675&gt;0,VLOOKUP(P675,X$12:AH$150,10),T675)</f>
        <v>J=</v>
      </c>
      <c r="U676" s="29">
        <f t="shared" ref="U676" si="263">IF(P675&gt;0,VLOOKUP(P675,X$12:AH$150,11),U675)</f>
        <v>45229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24">
        <f t="shared" si="235"/>
        <v>45131</v>
      </c>
      <c r="B677" s="125">
        <f t="shared" ca="1" si="245"/>
        <v>1008.15710999</v>
      </c>
      <c r="C677" s="7">
        <f t="shared" si="236"/>
        <v>1000</v>
      </c>
      <c r="D677" s="102">
        <f t="shared" si="237"/>
        <v>45126</v>
      </c>
      <c r="E677" s="100">
        <f ca="1">IF(D677&lt;$B$1,VLOOKUP(D677,[1]DI!$A$4:$B$15000,2,FALSE),0)</f>
        <v>0.13650000000000001</v>
      </c>
      <c r="F677" s="14">
        <f t="shared" ca="1" si="246"/>
        <v>1.00050788</v>
      </c>
      <c r="G677" s="14">
        <f ca="1">(TRUNC(PRODUCT($F$12:$F676),16))</f>
        <v>1.26007341727934</v>
      </c>
      <c r="H677" s="14">
        <f t="shared" ca="1" si="247"/>
        <v>1.2498780290411899</v>
      </c>
      <c r="I677" s="14">
        <f t="shared" ca="1" si="248"/>
        <v>1.00815711</v>
      </c>
      <c r="J677" s="13">
        <f t="shared" si="238"/>
        <v>0</v>
      </c>
      <c r="K677" s="29">
        <f t="shared" si="239"/>
        <v>45107</v>
      </c>
      <c r="L677" s="2">
        <f t="shared" si="240"/>
        <v>16</v>
      </c>
      <c r="M677" s="17">
        <f t="shared" si="241"/>
        <v>16</v>
      </c>
      <c r="N677" s="12">
        <f t="shared" si="230"/>
        <v>1</v>
      </c>
      <c r="O677" s="12">
        <f t="shared" ca="1" si="231"/>
        <v>1.00815711</v>
      </c>
      <c r="P677" s="17">
        <f t="shared" si="242"/>
        <v>0</v>
      </c>
      <c r="Q677" s="14">
        <f t="shared" ca="1" si="232"/>
        <v>8.1571099900000004</v>
      </c>
      <c r="R677" s="20">
        <f t="shared" si="233"/>
        <v>0</v>
      </c>
      <c r="S677" s="14">
        <f t="shared" si="234"/>
        <v>0</v>
      </c>
      <c r="T677" s="4" t="str">
        <f t="shared" si="243"/>
        <v>J=</v>
      </c>
      <c r="U677" s="29">
        <f t="shared" si="244"/>
        <v>45229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24">
        <f t="shared" si="235"/>
        <v>45132</v>
      </c>
      <c r="B678" s="125">
        <f t="shared" ca="1" si="245"/>
        <v>1008.66912999</v>
      </c>
      <c r="C678" s="7">
        <f t="shared" si="236"/>
        <v>1000</v>
      </c>
      <c r="D678" s="102">
        <f t="shared" si="237"/>
        <v>45127</v>
      </c>
      <c r="E678" s="100">
        <f ca="1">IF(D678&lt;$B$1,VLOOKUP(D678,[1]DI!$A$4:$B$15000,2,FALSE),0)</f>
        <v>0.13650000000000001</v>
      </c>
      <c r="F678" s="14">
        <f t="shared" ca="1" si="246"/>
        <v>1.00050788</v>
      </c>
      <c r="G678" s="14">
        <f ca="1">(TRUNC(PRODUCT($F$12:$F677),16))</f>
        <v>1.2607133833665101</v>
      </c>
      <c r="H678" s="14">
        <f t="shared" ca="1" si="247"/>
        <v>1.2498780290411899</v>
      </c>
      <c r="I678" s="14">
        <f t="shared" ca="1" si="248"/>
        <v>1.0086691299999999</v>
      </c>
      <c r="J678" s="13">
        <f t="shared" si="238"/>
        <v>0</v>
      </c>
      <c r="K678" s="29">
        <f t="shared" si="239"/>
        <v>45107</v>
      </c>
      <c r="L678" s="2">
        <f t="shared" si="240"/>
        <v>17</v>
      </c>
      <c r="M678" s="17">
        <f t="shared" si="241"/>
        <v>17</v>
      </c>
      <c r="N678" s="12">
        <f t="shared" si="230"/>
        <v>1</v>
      </c>
      <c r="O678" s="12">
        <f t="shared" ca="1" si="231"/>
        <v>1.0086691299999999</v>
      </c>
      <c r="P678" s="17">
        <f t="shared" si="242"/>
        <v>0</v>
      </c>
      <c r="Q678" s="14">
        <f t="shared" ca="1" si="232"/>
        <v>8.6691299900000001</v>
      </c>
      <c r="R678" s="20">
        <f t="shared" si="233"/>
        <v>0</v>
      </c>
      <c r="S678" s="14">
        <f t="shared" si="234"/>
        <v>0</v>
      </c>
      <c r="T678" s="4" t="str">
        <f t="shared" si="243"/>
        <v>J=</v>
      </c>
      <c r="U678" s="29">
        <f t="shared" si="244"/>
        <v>45229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24">
        <f t="shared" si="235"/>
        <v>45133</v>
      </c>
      <c r="B679" s="125">
        <f t="shared" ca="1" si="245"/>
        <v>1009.18141</v>
      </c>
      <c r="C679" s="7">
        <f t="shared" si="236"/>
        <v>1000</v>
      </c>
      <c r="D679" s="102">
        <f t="shared" si="237"/>
        <v>45128</v>
      </c>
      <c r="E679" s="100">
        <f ca="1">IF(D679&lt;$B$1,VLOOKUP(D679,[1]DI!$A$4:$B$15000,2,FALSE),0)</f>
        <v>0.13650000000000001</v>
      </c>
      <c r="F679" s="14">
        <f t="shared" ca="1" si="246"/>
        <v>1.00050788</v>
      </c>
      <c r="G679" s="14">
        <f ca="1">(TRUNC(PRODUCT($F$12:$F678),16))</f>
        <v>1.2613536744796501</v>
      </c>
      <c r="H679" s="14">
        <f t="shared" ca="1" si="247"/>
        <v>1.2498780290411899</v>
      </c>
      <c r="I679" s="14">
        <f t="shared" ca="1" si="248"/>
        <v>1.0091814100000001</v>
      </c>
      <c r="J679" s="13">
        <f t="shared" si="238"/>
        <v>0</v>
      </c>
      <c r="K679" s="29">
        <f t="shared" si="239"/>
        <v>45107</v>
      </c>
      <c r="L679" s="2">
        <f t="shared" si="240"/>
        <v>18</v>
      </c>
      <c r="M679" s="17">
        <f t="shared" si="241"/>
        <v>18</v>
      </c>
      <c r="N679" s="12">
        <f t="shared" si="230"/>
        <v>1</v>
      </c>
      <c r="O679" s="12">
        <f t="shared" ca="1" si="231"/>
        <v>1.0091814100000001</v>
      </c>
      <c r="P679" s="17">
        <f t="shared" si="242"/>
        <v>0</v>
      </c>
      <c r="Q679" s="14">
        <f t="shared" ca="1" si="232"/>
        <v>9.1814099999999996</v>
      </c>
      <c r="R679" s="20">
        <f t="shared" si="233"/>
        <v>0</v>
      </c>
      <c r="S679" s="14">
        <f t="shared" si="234"/>
        <v>0</v>
      </c>
      <c r="T679" s="4" t="str">
        <f t="shared" si="243"/>
        <v>J=</v>
      </c>
      <c r="U679" s="29">
        <f t="shared" si="244"/>
        <v>45229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24">
        <f t="shared" si="235"/>
        <v>45134</v>
      </c>
      <c r="B680" s="125">
        <f t="shared" ca="1" si="245"/>
        <v>1009.6939599900001</v>
      </c>
      <c r="C680" s="7">
        <f t="shared" si="236"/>
        <v>1000</v>
      </c>
      <c r="D680" s="102">
        <f t="shared" si="237"/>
        <v>45131</v>
      </c>
      <c r="E680" s="100">
        <f ca="1">IF(D680&lt;$B$1,VLOOKUP(D680,[1]DI!$A$4:$B$15000,2,FALSE),0)</f>
        <v>0.13650000000000001</v>
      </c>
      <c r="F680" s="14">
        <f t="shared" ca="1" si="246"/>
        <v>1.00050788</v>
      </c>
      <c r="G680" s="14">
        <f ca="1">(TRUNC(PRODUCT($F$12:$F679),16))</f>
        <v>1.2619942907838499</v>
      </c>
      <c r="H680" s="14">
        <f t="shared" ca="1" si="247"/>
        <v>1.2498780290411899</v>
      </c>
      <c r="I680" s="14">
        <f t="shared" ca="1" si="248"/>
        <v>1.0096939599999999</v>
      </c>
      <c r="J680" s="13">
        <f t="shared" si="238"/>
        <v>0</v>
      </c>
      <c r="K680" s="29">
        <f t="shared" si="239"/>
        <v>45107</v>
      </c>
      <c r="L680" s="2">
        <f t="shared" si="240"/>
        <v>19</v>
      </c>
      <c r="M680" s="17">
        <f t="shared" si="241"/>
        <v>19</v>
      </c>
      <c r="N680" s="12">
        <f t="shared" si="230"/>
        <v>1</v>
      </c>
      <c r="O680" s="12">
        <f t="shared" ca="1" si="231"/>
        <v>1.0096939599999999</v>
      </c>
      <c r="P680" s="17">
        <f t="shared" si="242"/>
        <v>0</v>
      </c>
      <c r="Q680" s="14">
        <f t="shared" ca="1" si="232"/>
        <v>9.6939599899999997</v>
      </c>
      <c r="R680" s="20">
        <f t="shared" si="233"/>
        <v>0</v>
      </c>
      <c r="S680" s="14">
        <f t="shared" si="234"/>
        <v>0</v>
      </c>
      <c r="T680" s="4" t="str">
        <f t="shared" si="243"/>
        <v>J=</v>
      </c>
      <c r="U680" s="29">
        <f t="shared" si="244"/>
        <v>45229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24">
        <f t="shared" si="235"/>
        <v>45135</v>
      </c>
      <c r="B681" s="125">
        <f t="shared" ca="1" si="245"/>
        <v>1010.20676</v>
      </c>
      <c r="C681" s="7">
        <f t="shared" si="236"/>
        <v>1000</v>
      </c>
      <c r="D681" s="102">
        <f t="shared" si="237"/>
        <v>45132</v>
      </c>
      <c r="E681" s="100">
        <f ca="1">IF(D681&lt;$B$1,VLOOKUP(D681,[1]DI!$A$4:$B$15000,2,FALSE),0)</f>
        <v>0.13650000000000001</v>
      </c>
      <c r="F681" s="14">
        <f t="shared" ca="1" si="246"/>
        <v>1.00050788</v>
      </c>
      <c r="G681" s="14">
        <f ca="1">(TRUNC(PRODUCT($F$12:$F680),16))</f>
        <v>1.26263523244425</v>
      </c>
      <c r="H681" s="14">
        <f t="shared" ca="1" si="247"/>
        <v>1.2498780290411899</v>
      </c>
      <c r="I681" s="14">
        <f t="shared" ca="1" si="248"/>
        <v>1.01020676</v>
      </c>
      <c r="J681" s="13">
        <f t="shared" si="238"/>
        <v>0</v>
      </c>
      <c r="K681" s="29">
        <f t="shared" si="239"/>
        <v>45107</v>
      </c>
      <c r="L681" s="2">
        <f t="shared" si="240"/>
        <v>20</v>
      </c>
      <c r="M681" s="17">
        <f t="shared" si="241"/>
        <v>20</v>
      </c>
      <c r="N681" s="12">
        <f t="shared" si="230"/>
        <v>1</v>
      </c>
      <c r="O681" s="12">
        <f t="shared" ca="1" si="231"/>
        <v>1.01020676</v>
      </c>
      <c r="P681" s="17">
        <f t="shared" si="242"/>
        <v>0</v>
      </c>
      <c r="Q681" s="14">
        <f t="shared" ca="1" si="232"/>
        <v>10.206759999999999</v>
      </c>
      <c r="R681" s="20">
        <f t="shared" si="233"/>
        <v>0</v>
      </c>
      <c r="S681" s="14">
        <f t="shared" si="234"/>
        <v>0</v>
      </c>
      <c r="T681" s="4" t="str">
        <f t="shared" si="243"/>
        <v>J=</v>
      </c>
      <c r="U681" s="29">
        <f t="shared" si="244"/>
        <v>45229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24">
        <f t="shared" si="235"/>
        <v>45138</v>
      </c>
      <c r="B682" s="125">
        <f t="shared" ca="1" si="245"/>
        <v>1010.71982</v>
      </c>
      <c r="C682" s="7">
        <f t="shared" si="236"/>
        <v>1000</v>
      </c>
      <c r="D682" s="102">
        <f t="shared" si="237"/>
        <v>45133</v>
      </c>
      <c r="E682" s="100">
        <f ca="1">IF(D682&lt;$B$1,VLOOKUP(D682,[1]DI!$A$4:$B$15000,2,FALSE),0)</f>
        <v>0.13650000000000001</v>
      </c>
      <c r="F682" s="14">
        <f t="shared" ca="1" si="246"/>
        <v>1.00050788</v>
      </c>
      <c r="G682" s="14">
        <f ca="1">(TRUNC(PRODUCT($F$12:$F681),16))</f>
        <v>1.2632764996261101</v>
      </c>
      <c r="H682" s="14">
        <f t="shared" ca="1" si="247"/>
        <v>1.2498780290411899</v>
      </c>
      <c r="I682" s="14">
        <f t="shared" ca="1" si="248"/>
        <v>1.01071982</v>
      </c>
      <c r="J682" s="13">
        <f t="shared" si="238"/>
        <v>0</v>
      </c>
      <c r="K682" s="29">
        <f t="shared" si="239"/>
        <v>45107</v>
      </c>
      <c r="L682" s="2">
        <f t="shared" si="240"/>
        <v>21</v>
      </c>
      <c r="M682" s="17">
        <f t="shared" si="241"/>
        <v>21</v>
      </c>
      <c r="N682" s="12">
        <f t="shared" si="230"/>
        <v>1</v>
      </c>
      <c r="O682" s="12">
        <f t="shared" ca="1" si="231"/>
        <v>1.01071982</v>
      </c>
      <c r="P682" s="17">
        <f t="shared" si="242"/>
        <v>0</v>
      </c>
      <c r="Q682" s="14">
        <f t="shared" ca="1" si="232"/>
        <v>10.71982</v>
      </c>
      <c r="R682" s="20">
        <f t="shared" si="233"/>
        <v>0</v>
      </c>
      <c r="S682" s="14">
        <f t="shared" si="234"/>
        <v>0</v>
      </c>
      <c r="T682" s="4" t="str">
        <f t="shared" si="243"/>
        <v>J=</v>
      </c>
      <c r="U682" s="29">
        <f t="shared" si="244"/>
        <v>45229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24">
        <f t="shared" si="235"/>
        <v>45139</v>
      </c>
      <c r="B683" s="125">
        <f t="shared" ca="1" si="245"/>
        <v>1011.23315</v>
      </c>
      <c r="C683" s="7">
        <f t="shared" si="236"/>
        <v>1000</v>
      </c>
      <c r="D683" s="102">
        <f t="shared" si="237"/>
        <v>45134</v>
      </c>
      <c r="E683" s="100">
        <f ca="1">IF(D683&lt;$B$1,VLOOKUP(D683,[1]DI!$A$4:$B$15000,2,FALSE),0)</f>
        <v>0.13650000000000001</v>
      </c>
      <c r="F683" s="14">
        <f t="shared" ca="1" si="246"/>
        <v>1.00050788</v>
      </c>
      <c r="G683" s="14">
        <f ca="1">(TRUNC(PRODUCT($F$12:$F682),16))</f>
        <v>1.26391809249474</v>
      </c>
      <c r="H683" s="14">
        <f t="shared" ca="1" si="247"/>
        <v>1.2498780290411899</v>
      </c>
      <c r="I683" s="14">
        <f t="shared" ca="1" si="248"/>
        <v>1.01123315</v>
      </c>
      <c r="J683" s="13">
        <f t="shared" si="238"/>
        <v>0</v>
      </c>
      <c r="K683" s="29">
        <f t="shared" si="239"/>
        <v>45107</v>
      </c>
      <c r="L683" s="2">
        <f t="shared" si="240"/>
        <v>22</v>
      </c>
      <c r="M683" s="17">
        <f t="shared" si="241"/>
        <v>22</v>
      </c>
      <c r="N683" s="12">
        <f t="shared" si="230"/>
        <v>1</v>
      </c>
      <c r="O683" s="12">
        <f t="shared" ca="1" si="231"/>
        <v>1.01123315</v>
      </c>
      <c r="P683" s="17">
        <f t="shared" si="242"/>
        <v>0</v>
      </c>
      <c r="Q683" s="14">
        <f t="shared" ca="1" si="232"/>
        <v>11.23315</v>
      </c>
      <c r="R683" s="20">
        <f t="shared" si="233"/>
        <v>0</v>
      </c>
      <c r="S683" s="14">
        <f t="shared" si="234"/>
        <v>0</v>
      </c>
      <c r="T683" s="4" t="str">
        <f t="shared" si="243"/>
        <v>J=</v>
      </c>
      <c r="U683" s="29">
        <f t="shared" si="244"/>
        <v>45229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24">
        <f t="shared" si="235"/>
        <v>45140</v>
      </c>
      <c r="B684" s="125">
        <f t="shared" ca="1" si="245"/>
        <v>1011.74673</v>
      </c>
      <c r="C684" s="7">
        <f t="shared" si="236"/>
        <v>1000</v>
      </c>
      <c r="D684" s="102">
        <f t="shared" si="237"/>
        <v>45135</v>
      </c>
      <c r="E684" s="100">
        <f ca="1">IF(D684&lt;$B$1,VLOOKUP(D684,[1]DI!$A$4:$B$15000,2,FALSE),0)</f>
        <v>0.13650000000000001</v>
      </c>
      <c r="F684" s="14">
        <f t="shared" ca="1" si="246"/>
        <v>1.00050788</v>
      </c>
      <c r="G684" s="14">
        <f ca="1">(TRUNC(PRODUCT($F$12:$F683),16))</f>
        <v>1.26456001121555</v>
      </c>
      <c r="H684" s="14">
        <f t="shared" ca="1" si="247"/>
        <v>1.2498780290411899</v>
      </c>
      <c r="I684" s="14">
        <f t="shared" ca="1" si="248"/>
        <v>1.01174673</v>
      </c>
      <c r="J684" s="13">
        <f t="shared" si="238"/>
        <v>0</v>
      </c>
      <c r="K684" s="29">
        <f t="shared" si="239"/>
        <v>45107</v>
      </c>
      <c r="L684" s="2">
        <f t="shared" si="240"/>
        <v>23</v>
      </c>
      <c r="M684" s="17">
        <f t="shared" si="241"/>
        <v>23</v>
      </c>
      <c r="N684" s="12">
        <f t="shared" si="230"/>
        <v>1</v>
      </c>
      <c r="O684" s="12">
        <f t="shared" ca="1" si="231"/>
        <v>1.01174673</v>
      </c>
      <c r="P684" s="17">
        <f t="shared" si="242"/>
        <v>0</v>
      </c>
      <c r="Q684" s="14">
        <f t="shared" ca="1" si="232"/>
        <v>11.746729999999999</v>
      </c>
      <c r="R684" s="20">
        <f t="shared" si="233"/>
        <v>0</v>
      </c>
      <c r="S684" s="14">
        <f t="shared" si="234"/>
        <v>0</v>
      </c>
      <c r="T684" s="4" t="str">
        <f t="shared" si="243"/>
        <v>J=</v>
      </c>
      <c r="U684" s="29">
        <f t="shared" si="244"/>
        <v>45229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24">
        <f t="shared" si="235"/>
        <v>45141</v>
      </c>
      <c r="B685" s="125">
        <f t="shared" ca="1" si="245"/>
        <v>1012.26058</v>
      </c>
      <c r="C685" s="7">
        <f t="shared" si="236"/>
        <v>1000</v>
      </c>
      <c r="D685" s="102">
        <f t="shared" si="237"/>
        <v>45138</v>
      </c>
      <c r="E685" s="100">
        <f ca="1">IF(D685&lt;$B$1,VLOOKUP(D685,[1]DI!$A$4:$B$15000,2,FALSE),0)</f>
        <v>0.13650000000000001</v>
      </c>
      <c r="F685" s="14">
        <f t="shared" ca="1" si="246"/>
        <v>1.00050788</v>
      </c>
      <c r="G685" s="14">
        <f ca="1">(TRUNC(PRODUCT($F$12:$F684),16))</f>
        <v>1.2652022559540499</v>
      </c>
      <c r="H685" s="14">
        <f t="shared" ca="1" si="247"/>
        <v>1.2498780290411899</v>
      </c>
      <c r="I685" s="14">
        <f t="shared" ca="1" si="248"/>
        <v>1.01226058</v>
      </c>
      <c r="J685" s="13">
        <f t="shared" si="238"/>
        <v>0</v>
      </c>
      <c r="K685" s="29">
        <f t="shared" si="239"/>
        <v>45107</v>
      </c>
      <c r="L685" s="2">
        <f t="shared" si="240"/>
        <v>24</v>
      </c>
      <c r="M685" s="17">
        <f t="shared" si="241"/>
        <v>24</v>
      </c>
      <c r="N685" s="12">
        <f t="shared" si="230"/>
        <v>1</v>
      </c>
      <c r="O685" s="12">
        <f t="shared" ca="1" si="231"/>
        <v>1.01226058</v>
      </c>
      <c r="P685" s="17">
        <f t="shared" si="242"/>
        <v>0</v>
      </c>
      <c r="Q685" s="14">
        <f t="shared" ca="1" si="232"/>
        <v>12.260579999999999</v>
      </c>
      <c r="R685" s="20">
        <f t="shared" si="233"/>
        <v>0</v>
      </c>
      <c r="S685" s="14">
        <f t="shared" si="234"/>
        <v>0</v>
      </c>
      <c r="T685" s="4" t="str">
        <f t="shared" si="243"/>
        <v>J=</v>
      </c>
      <c r="U685" s="29">
        <f t="shared" si="244"/>
        <v>45229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24">
        <f t="shared" si="235"/>
        <v>45142</v>
      </c>
      <c r="B686" s="125">
        <f t="shared" ca="1" si="245"/>
        <v>1012.77467999</v>
      </c>
      <c r="C686" s="7">
        <f t="shared" si="236"/>
        <v>1000</v>
      </c>
      <c r="D686" s="102">
        <f t="shared" si="237"/>
        <v>45139</v>
      </c>
      <c r="E686" s="100">
        <f ca="1">IF(D686&lt;$B$1,VLOOKUP(D686,[1]DI!$A$4:$B$15000,2,FALSE),0)</f>
        <v>0.13650000000000001</v>
      </c>
      <c r="F686" s="14">
        <f t="shared" ca="1" si="246"/>
        <v>1.00050788</v>
      </c>
      <c r="G686" s="14">
        <f ca="1">(TRUNC(PRODUCT($F$12:$F685),16))</f>
        <v>1.2658448268758</v>
      </c>
      <c r="H686" s="14">
        <f t="shared" ca="1" si="247"/>
        <v>1.2498780290411899</v>
      </c>
      <c r="I686" s="14">
        <f t="shared" ca="1" si="248"/>
        <v>1.0127746799999999</v>
      </c>
      <c r="J686" s="13">
        <f t="shared" si="238"/>
        <v>0</v>
      </c>
      <c r="K686" s="29">
        <f t="shared" si="239"/>
        <v>45107</v>
      </c>
      <c r="L686" s="2">
        <f t="shared" si="240"/>
        <v>25</v>
      </c>
      <c r="M686" s="17">
        <f t="shared" si="241"/>
        <v>25</v>
      </c>
      <c r="N686" s="12">
        <f t="shared" si="230"/>
        <v>1</v>
      </c>
      <c r="O686" s="12">
        <f t="shared" ca="1" si="231"/>
        <v>1.0127746799999999</v>
      </c>
      <c r="P686" s="17">
        <f t="shared" si="242"/>
        <v>0</v>
      </c>
      <c r="Q686" s="14">
        <f t="shared" ca="1" si="232"/>
        <v>12.774679989999999</v>
      </c>
      <c r="R686" s="20">
        <f t="shared" si="233"/>
        <v>0</v>
      </c>
      <c r="S686" s="14">
        <f t="shared" si="234"/>
        <v>0</v>
      </c>
      <c r="T686" s="4" t="str">
        <f t="shared" si="243"/>
        <v>J=</v>
      </c>
      <c r="U686" s="29">
        <f t="shared" si="244"/>
        <v>45229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24">
        <f t="shared" si="235"/>
        <v>45145</v>
      </c>
      <c r="B687" s="125">
        <f t="shared" ca="1" si="245"/>
        <v>1013.28905</v>
      </c>
      <c r="C687" s="7">
        <f t="shared" si="236"/>
        <v>1000</v>
      </c>
      <c r="D687" s="102">
        <f t="shared" si="237"/>
        <v>45140</v>
      </c>
      <c r="E687" s="100">
        <f ca="1">IF(D687&lt;$B$1,VLOOKUP(D687,[1]DI!$A$4:$B$15000,2,FALSE),0)</f>
        <v>0.13650000000000001</v>
      </c>
      <c r="F687" s="14">
        <f t="shared" ca="1" si="246"/>
        <v>1.00050788</v>
      </c>
      <c r="G687" s="14">
        <f ca="1">(TRUNC(PRODUCT($F$12:$F686),16))</f>
        <v>1.26648772414648</v>
      </c>
      <c r="H687" s="14">
        <f t="shared" ca="1" si="247"/>
        <v>1.2498780290411899</v>
      </c>
      <c r="I687" s="14">
        <f t="shared" ca="1" si="248"/>
        <v>1.01328905</v>
      </c>
      <c r="J687" s="13">
        <f t="shared" si="238"/>
        <v>0</v>
      </c>
      <c r="K687" s="29">
        <f t="shared" si="239"/>
        <v>45107</v>
      </c>
      <c r="L687" s="2">
        <f t="shared" si="240"/>
        <v>26</v>
      </c>
      <c r="M687" s="17">
        <f t="shared" si="241"/>
        <v>26</v>
      </c>
      <c r="N687" s="12">
        <f t="shared" si="230"/>
        <v>1</v>
      </c>
      <c r="O687" s="12">
        <f t="shared" ca="1" si="231"/>
        <v>1.01328905</v>
      </c>
      <c r="P687" s="17">
        <f t="shared" si="242"/>
        <v>0</v>
      </c>
      <c r="Q687" s="14">
        <f t="shared" ca="1" si="232"/>
        <v>13.28905</v>
      </c>
      <c r="R687" s="20">
        <f t="shared" si="233"/>
        <v>0</v>
      </c>
      <c r="S687" s="14">
        <f t="shared" si="234"/>
        <v>0</v>
      </c>
      <c r="T687" s="4" t="str">
        <f t="shared" si="243"/>
        <v>J=</v>
      </c>
      <c r="U687" s="29">
        <f t="shared" si="244"/>
        <v>45229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24">
        <f t="shared" si="235"/>
        <v>45146</v>
      </c>
      <c r="B688" s="125">
        <f t="shared" ca="1" si="245"/>
        <v>1013.80368</v>
      </c>
      <c r="C688" s="7">
        <f t="shared" si="236"/>
        <v>1000</v>
      </c>
      <c r="D688" s="102">
        <f t="shared" si="237"/>
        <v>45141</v>
      </c>
      <c r="E688" s="100">
        <f ca="1">IF(D688&lt;$B$1,VLOOKUP(D688,[1]DI!$A$4:$B$15000,2,FALSE),0)</f>
        <v>0.13150000000000001</v>
      </c>
      <c r="F688" s="14">
        <f t="shared" ca="1" si="246"/>
        <v>1.0004903700000001</v>
      </c>
      <c r="G688" s="14">
        <f ca="1">(TRUNC(PRODUCT($F$12:$F687),16))</f>
        <v>1.26713094793181</v>
      </c>
      <c r="H688" s="14">
        <f t="shared" ca="1" si="247"/>
        <v>1.2498780290411899</v>
      </c>
      <c r="I688" s="14">
        <f t="shared" ca="1" si="248"/>
        <v>1.0138036800000001</v>
      </c>
      <c r="J688" s="13">
        <f t="shared" si="238"/>
        <v>0</v>
      </c>
      <c r="K688" s="29">
        <f t="shared" si="239"/>
        <v>45107</v>
      </c>
      <c r="L688" s="2">
        <f t="shared" si="240"/>
        <v>27</v>
      </c>
      <c r="M688" s="17">
        <f t="shared" si="241"/>
        <v>27</v>
      </c>
      <c r="N688" s="12">
        <f t="shared" si="230"/>
        <v>1</v>
      </c>
      <c r="O688" s="12">
        <f t="shared" ca="1" si="231"/>
        <v>1.0138036800000001</v>
      </c>
      <c r="P688" s="17">
        <f t="shared" si="242"/>
        <v>0</v>
      </c>
      <c r="Q688" s="14">
        <f t="shared" ca="1" si="232"/>
        <v>13.80368</v>
      </c>
      <c r="R688" s="20">
        <f t="shared" si="233"/>
        <v>0</v>
      </c>
      <c r="S688" s="14">
        <f t="shared" si="234"/>
        <v>0</v>
      </c>
      <c r="T688" s="4" t="str">
        <f t="shared" si="243"/>
        <v>J=</v>
      </c>
      <c r="U688" s="29">
        <f t="shared" si="244"/>
        <v>45229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24">
        <f t="shared" si="235"/>
        <v>45147</v>
      </c>
      <c r="B689" s="125">
        <f t="shared" ca="1" si="245"/>
        <v>1014.30082</v>
      </c>
      <c r="C689" s="7">
        <f t="shared" si="236"/>
        <v>1000</v>
      </c>
      <c r="D689" s="102">
        <f t="shared" si="237"/>
        <v>45142</v>
      </c>
      <c r="E689" s="100">
        <f ca="1">IF(D689&lt;$B$1,VLOOKUP(D689,[1]DI!$A$4:$B$15000,2,FALSE),0)</f>
        <v>0.13150000000000001</v>
      </c>
      <c r="F689" s="14">
        <f t="shared" ca="1" si="246"/>
        <v>1.0004903700000001</v>
      </c>
      <c r="G689" s="14">
        <f ca="1">(TRUNC(PRODUCT($F$12:$F688),16))</f>
        <v>1.2677523109347499</v>
      </c>
      <c r="H689" s="14">
        <f t="shared" ca="1" si="247"/>
        <v>1.2498780290411899</v>
      </c>
      <c r="I689" s="14">
        <f t="shared" ca="1" si="248"/>
        <v>1.0143008200000001</v>
      </c>
      <c r="J689" s="13">
        <f t="shared" si="238"/>
        <v>0</v>
      </c>
      <c r="K689" s="29">
        <f t="shared" si="239"/>
        <v>45107</v>
      </c>
      <c r="L689" s="2">
        <f t="shared" si="240"/>
        <v>28</v>
      </c>
      <c r="M689" s="17">
        <f t="shared" si="241"/>
        <v>28</v>
      </c>
      <c r="N689" s="12">
        <f t="shared" si="230"/>
        <v>1</v>
      </c>
      <c r="O689" s="12">
        <f t="shared" ca="1" si="231"/>
        <v>1.0143008200000001</v>
      </c>
      <c r="P689" s="17">
        <f t="shared" si="242"/>
        <v>0</v>
      </c>
      <c r="Q689" s="14">
        <f t="shared" ca="1" si="232"/>
        <v>14.30082</v>
      </c>
      <c r="R689" s="20">
        <f t="shared" si="233"/>
        <v>0</v>
      </c>
      <c r="S689" s="14">
        <f t="shared" si="234"/>
        <v>0</v>
      </c>
      <c r="T689" s="4" t="str">
        <f t="shared" si="243"/>
        <v>J=</v>
      </c>
      <c r="U689" s="29">
        <f t="shared" si="244"/>
        <v>45229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24">
        <f t="shared" si="235"/>
        <v>45148</v>
      </c>
      <c r="B690" s="125">
        <f t="shared" ca="1" si="245"/>
        <v>1014.7982</v>
      </c>
      <c r="C690" s="7">
        <f t="shared" si="236"/>
        <v>1000</v>
      </c>
      <c r="D690" s="102">
        <f t="shared" si="237"/>
        <v>45145</v>
      </c>
      <c r="E690" s="100">
        <f ca="1">IF(D690&lt;$B$1,VLOOKUP(D690,[1]DI!$A$4:$B$15000,2,FALSE),0)</f>
        <v>0.13150000000000001</v>
      </c>
      <c r="F690" s="14">
        <f t="shared" ca="1" si="246"/>
        <v>1.0004903700000001</v>
      </c>
      <c r="G690" s="14">
        <f ca="1">(TRUNC(PRODUCT($F$12:$F689),16))</f>
        <v>1.26837397863547</v>
      </c>
      <c r="H690" s="14">
        <f t="shared" ca="1" si="247"/>
        <v>1.2498780290411899</v>
      </c>
      <c r="I690" s="14">
        <f t="shared" ca="1" si="248"/>
        <v>1.0147982</v>
      </c>
      <c r="J690" s="13">
        <f t="shared" si="238"/>
        <v>0</v>
      </c>
      <c r="K690" s="29">
        <f t="shared" si="239"/>
        <v>45107</v>
      </c>
      <c r="L690" s="2">
        <f t="shared" si="240"/>
        <v>29</v>
      </c>
      <c r="M690" s="17">
        <f t="shared" si="241"/>
        <v>29</v>
      </c>
      <c r="N690" s="12">
        <f t="shared" si="230"/>
        <v>1</v>
      </c>
      <c r="O690" s="12">
        <f t="shared" ca="1" si="231"/>
        <v>1.0147982</v>
      </c>
      <c r="P690" s="17">
        <f t="shared" si="242"/>
        <v>0</v>
      </c>
      <c r="Q690" s="14">
        <f t="shared" ca="1" si="232"/>
        <v>14.7982</v>
      </c>
      <c r="R690" s="20">
        <f t="shared" si="233"/>
        <v>0</v>
      </c>
      <c r="S690" s="14">
        <f t="shared" si="234"/>
        <v>0</v>
      </c>
      <c r="T690" s="4" t="str">
        <f t="shared" si="243"/>
        <v>J=</v>
      </c>
      <c r="U690" s="29">
        <f t="shared" si="244"/>
        <v>45229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24">
        <f t="shared" si="235"/>
        <v>45149</v>
      </c>
      <c r="B691" s="125">
        <f t="shared" ca="1" si="245"/>
        <v>1015.29582999</v>
      </c>
      <c r="C691" s="7">
        <f t="shared" si="236"/>
        <v>1000</v>
      </c>
      <c r="D691" s="102">
        <f t="shared" si="237"/>
        <v>45146</v>
      </c>
      <c r="E691" s="100">
        <f ca="1">IF(D691&lt;$B$1,VLOOKUP(D691,[1]DI!$A$4:$B$15000,2,FALSE),0)</f>
        <v>0.13150000000000001</v>
      </c>
      <c r="F691" s="14">
        <f t="shared" ca="1" si="246"/>
        <v>1.0004903700000001</v>
      </c>
      <c r="G691" s="14">
        <f ca="1">(TRUNC(PRODUCT($F$12:$F690),16))</f>
        <v>1.2689959511833699</v>
      </c>
      <c r="H691" s="14">
        <f t="shared" ca="1" si="247"/>
        <v>1.2498780290411899</v>
      </c>
      <c r="I691" s="14">
        <f t="shared" ca="1" si="248"/>
        <v>1.0152958299999999</v>
      </c>
      <c r="J691" s="13">
        <f t="shared" si="238"/>
        <v>0</v>
      </c>
      <c r="K691" s="29">
        <f t="shared" si="239"/>
        <v>45107</v>
      </c>
      <c r="L691" s="2">
        <f t="shared" si="240"/>
        <v>30</v>
      </c>
      <c r="M691" s="17">
        <f t="shared" si="241"/>
        <v>30</v>
      </c>
      <c r="N691" s="12">
        <f t="shared" si="230"/>
        <v>1</v>
      </c>
      <c r="O691" s="12">
        <f t="shared" ca="1" si="231"/>
        <v>1.0152958299999999</v>
      </c>
      <c r="P691" s="17">
        <f t="shared" si="242"/>
        <v>0</v>
      </c>
      <c r="Q691" s="14">
        <f t="shared" ca="1" si="232"/>
        <v>15.29582999</v>
      </c>
      <c r="R691" s="20">
        <f t="shared" si="233"/>
        <v>0</v>
      </c>
      <c r="S691" s="14">
        <f t="shared" si="234"/>
        <v>0</v>
      </c>
      <c r="T691" s="4" t="str">
        <f t="shared" si="243"/>
        <v>J=</v>
      </c>
      <c r="U691" s="29">
        <f t="shared" si="244"/>
        <v>45229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24">
        <f t="shared" si="235"/>
        <v>45152</v>
      </c>
      <c r="B692" s="125">
        <f t="shared" ca="1" si="245"/>
        <v>1015.7936999900001</v>
      </c>
      <c r="C692" s="7">
        <f t="shared" si="236"/>
        <v>1000</v>
      </c>
      <c r="D692" s="102">
        <f t="shared" si="237"/>
        <v>45147</v>
      </c>
      <c r="E692" s="100">
        <f ca="1">IF(D692&lt;$B$1,VLOOKUP(D692,[1]DI!$A$4:$B$15000,2,FALSE),0)</f>
        <v>0.13150000000000001</v>
      </c>
      <c r="F692" s="14">
        <f t="shared" ca="1" si="246"/>
        <v>1.0004903700000001</v>
      </c>
      <c r="G692" s="14">
        <f ca="1">(TRUNC(PRODUCT($F$12:$F691),16))</f>
        <v>1.26961822872795</v>
      </c>
      <c r="H692" s="14">
        <f t="shared" ca="1" si="247"/>
        <v>1.2498780290411899</v>
      </c>
      <c r="I692" s="14">
        <f t="shared" ca="1" si="248"/>
        <v>1.0157936999999999</v>
      </c>
      <c r="J692" s="13">
        <f t="shared" si="238"/>
        <v>0</v>
      </c>
      <c r="K692" s="29">
        <f t="shared" si="239"/>
        <v>45107</v>
      </c>
      <c r="L692" s="2">
        <f t="shared" si="240"/>
        <v>31</v>
      </c>
      <c r="M692" s="17">
        <f t="shared" si="241"/>
        <v>31</v>
      </c>
      <c r="N692" s="12">
        <f t="shared" si="230"/>
        <v>1</v>
      </c>
      <c r="O692" s="12">
        <f t="shared" ca="1" si="231"/>
        <v>1.0157936999999999</v>
      </c>
      <c r="P692" s="17">
        <f t="shared" si="242"/>
        <v>0</v>
      </c>
      <c r="Q692" s="14">
        <f t="shared" ca="1" si="232"/>
        <v>15.79369999</v>
      </c>
      <c r="R692" s="20">
        <f t="shared" si="233"/>
        <v>0</v>
      </c>
      <c r="S692" s="14">
        <f t="shared" si="234"/>
        <v>0</v>
      </c>
      <c r="T692" s="4" t="str">
        <f t="shared" si="243"/>
        <v>J=</v>
      </c>
      <c r="U692" s="29">
        <f t="shared" si="244"/>
        <v>45229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24">
        <f t="shared" si="235"/>
        <v>45153</v>
      </c>
      <c r="B693" s="125">
        <f t="shared" ca="1" si="245"/>
        <v>1016.29182</v>
      </c>
      <c r="C693" s="7">
        <f t="shared" si="236"/>
        <v>1000</v>
      </c>
      <c r="D693" s="102">
        <f t="shared" si="237"/>
        <v>45148</v>
      </c>
      <c r="E693" s="100">
        <f ca="1">IF(D693&lt;$B$1,VLOOKUP(D693,[1]DI!$A$4:$B$15000,2,FALSE),0)</f>
        <v>0.13150000000000001</v>
      </c>
      <c r="F693" s="14">
        <f t="shared" ca="1" si="246"/>
        <v>1.0004903700000001</v>
      </c>
      <c r="G693" s="14">
        <f ca="1">(TRUNC(PRODUCT($F$12:$F692),16))</f>
        <v>1.27024081141877</v>
      </c>
      <c r="H693" s="14">
        <f t="shared" ca="1" si="247"/>
        <v>1.2498780290411899</v>
      </c>
      <c r="I693" s="14">
        <f t="shared" ca="1" si="248"/>
        <v>1.01629182</v>
      </c>
      <c r="J693" s="13">
        <f t="shared" si="238"/>
        <v>0</v>
      </c>
      <c r="K693" s="29">
        <f t="shared" si="239"/>
        <v>45107</v>
      </c>
      <c r="L693" s="2">
        <f t="shared" si="240"/>
        <v>32</v>
      </c>
      <c r="M693" s="17">
        <f t="shared" si="241"/>
        <v>32</v>
      </c>
      <c r="N693" s="12">
        <f t="shared" si="230"/>
        <v>1</v>
      </c>
      <c r="O693" s="12">
        <f t="shared" ca="1" si="231"/>
        <v>1.01629182</v>
      </c>
      <c r="P693" s="17">
        <f t="shared" si="242"/>
        <v>0</v>
      </c>
      <c r="Q693" s="14">
        <f t="shared" ca="1" si="232"/>
        <v>16.291820000000001</v>
      </c>
      <c r="R693" s="20">
        <f t="shared" si="233"/>
        <v>0</v>
      </c>
      <c r="S693" s="14">
        <f t="shared" si="234"/>
        <v>0</v>
      </c>
      <c r="T693" s="4" t="str">
        <f t="shared" si="243"/>
        <v>J=</v>
      </c>
      <c r="U693" s="29">
        <f t="shared" si="244"/>
        <v>45229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24">
        <f t="shared" si="235"/>
        <v>45154</v>
      </c>
      <c r="B694" s="125">
        <f t="shared" ca="1" si="245"/>
        <v>1016.79016999</v>
      </c>
      <c r="C694" s="7">
        <f t="shared" si="236"/>
        <v>1000</v>
      </c>
      <c r="D694" s="102">
        <f t="shared" si="237"/>
        <v>45149</v>
      </c>
      <c r="E694" s="100">
        <f ca="1">IF(D694&lt;$B$1,VLOOKUP(D694,[1]DI!$A$4:$B$15000,2,FALSE),0)</f>
        <v>0.13150000000000001</v>
      </c>
      <c r="F694" s="14">
        <f t="shared" ca="1" si="246"/>
        <v>1.0004903700000001</v>
      </c>
      <c r="G694" s="14">
        <f ca="1">(TRUNC(PRODUCT($F$12:$F693),16))</f>
        <v>1.2708636994054701</v>
      </c>
      <c r="H694" s="14">
        <f t="shared" ca="1" si="247"/>
        <v>1.2498780290411899</v>
      </c>
      <c r="I694" s="14">
        <f t="shared" ca="1" si="248"/>
        <v>1.0167901699999999</v>
      </c>
      <c r="J694" s="13">
        <f t="shared" si="238"/>
        <v>0</v>
      </c>
      <c r="K694" s="29">
        <f t="shared" si="239"/>
        <v>45107</v>
      </c>
      <c r="L694" s="2">
        <f t="shared" si="240"/>
        <v>33</v>
      </c>
      <c r="M694" s="17">
        <f t="shared" si="241"/>
        <v>33</v>
      </c>
      <c r="N694" s="12">
        <f t="shared" si="230"/>
        <v>1</v>
      </c>
      <c r="O694" s="12">
        <f t="shared" ca="1" si="231"/>
        <v>1.0167901699999999</v>
      </c>
      <c r="P694" s="17">
        <f t="shared" si="242"/>
        <v>0</v>
      </c>
      <c r="Q694" s="14">
        <f t="shared" ca="1" si="232"/>
        <v>16.790169989999999</v>
      </c>
      <c r="R694" s="20">
        <f t="shared" si="233"/>
        <v>0</v>
      </c>
      <c r="S694" s="14">
        <f t="shared" si="234"/>
        <v>0</v>
      </c>
      <c r="T694" s="4" t="str">
        <f t="shared" si="243"/>
        <v>J=</v>
      </c>
      <c r="U694" s="29">
        <f t="shared" si="244"/>
        <v>45229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24">
        <f t="shared" si="235"/>
        <v>45155</v>
      </c>
      <c r="B695" s="125">
        <f t="shared" ca="1" si="245"/>
        <v>1017.28877999</v>
      </c>
      <c r="C695" s="7">
        <f t="shared" si="236"/>
        <v>1000</v>
      </c>
      <c r="D695" s="102">
        <f t="shared" si="237"/>
        <v>45152</v>
      </c>
      <c r="E695" s="100">
        <f ca="1">IF(D695&lt;$B$1,VLOOKUP(D695,[1]DI!$A$4:$B$15000,2,FALSE),0)</f>
        <v>0.13150000000000001</v>
      </c>
      <c r="F695" s="14">
        <f t="shared" ca="1" si="246"/>
        <v>1.0004903700000001</v>
      </c>
      <c r="G695" s="14">
        <f ca="1">(TRUNC(PRODUCT($F$12:$F694),16))</f>
        <v>1.2714868928377501</v>
      </c>
      <c r="H695" s="14">
        <f t="shared" ca="1" si="247"/>
        <v>1.2498780290411899</v>
      </c>
      <c r="I695" s="14">
        <f t="shared" ca="1" si="248"/>
        <v>1.0172887799999999</v>
      </c>
      <c r="J695" s="13">
        <f t="shared" si="238"/>
        <v>0</v>
      </c>
      <c r="K695" s="29">
        <f t="shared" si="239"/>
        <v>45107</v>
      </c>
      <c r="L695" s="2">
        <f t="shared" si="240"/>
        <v>34</v>
      </c>
      <c r="M695" s="17">
        <f t="shared" si="241"/>
        <v>34</v>
      </c>
      <c r="N695" s="12">
        <f t="shared" si="230"/>
        <v>1</v>
      </c>
      <c r="O695" s="12">
        <f t="shared" ca="1" si="231"/>
        <v>1.0172887799999999</v>
      </c>
      <c r="P695" s="17">
        <f t="shared" si="242"/>
        <v>0</v>
      </c>
      <c r="Q695" s="14">
        <f t="shared" ca="1" si="232"/>
        <v>17.288779989999998</v>
      </c>
      <c r="R695" s="20">
        <f t="shared" si="233"/>
        <v>0</v>
      </c>
      <c r="S695" s="14">
        <f t="shared" si="234"/>
        <v>0</v>
      </c>
      <c r="T695" s="4" t="str">
        <f t="shared" si="243"/>
        <v>J=</v>
      </c>
      <c r="U695" s="29">
        <f t="shared" si="244"/>
        <v>45229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24">
        <f t="shared" si="235"/>
        <v>45156</v>
      </c>
      <c r="B696" s="125">
        <f t="shared" ca="1" si="245"/>
        <v>1017.78762999</v>
      </c>
      <c r="C696" s="7">
        <f t="shared" si="236"/>
        <v>1000</v>
      </c>
      <c r="D696" s="102">
        <f t="shared" si="237"/>
        <v>45153</v>
      </c>
      <c r="E696" s="100">
        <f ca="1">IF(D696&lt;$B$1,VLOOKUP(D696,[1]DI!$A$4:$B$15000,2,FALSE),0)</f>
        <v>0.13150000000000001</v>
      </c>
      <c r="F696" s="14">
        <f t="shared" ca="1" si="246"/>
        <v>1.0004903700000001</v>
      </c>
      <c r="G696" s="14">
        <f ca="1">(TRUNC(PRODUCT($F$12:$F695),16))</f>
        <v>1.27211039186539</v>
      </c>
      <c r="H696" s="14">
        <f t="shared" ca="1" si="247"/>
        <v>1.2498780290411899</v>
      </c>
      <c r="I696" s="14">
        <f t="shared" ca="1" si="248"/>
        <v>1.0177876299999999</v>
      </c>
      <c r="J696" s="13">
        <f t="shared" si="238"/>
        <v>0</v>
      </c>
      <c r="K696" s="29">
        <f t="shared" si="239"/>
        <v>45107</v>
      </c>
      <c r="L696" s="2">
        <f t="shared" si="240"/>
        <v>35</v>
      </c>
      <c r="M696" s="17">
        <f t="shared" si="241"/>
        <v>35</v>
      </c>
      <c r="N696" s="12">
        <f t="shared" si="230"/>
        <v>1</v>
      </c>
      <c r="O696" s="12">
        <f t="shared" ca="1" si="231"/>
        <v>1.0177876299999999</v>
      </c>
      <c r="P696" s="17">
        <f t="shared" si="242"/>
        <v>0</v>
      </c>
      <c r="Q696" s="14">
        <f t="shared" ca="1" si="232"/>
        <v>17.787629989999999</v>
      </c>
      <c r="R696" s="20">
        <f t="shared" si="233"/>
        <v>0</v>
      </c>
      <c r="S696" s="14">
        <f t="shared" si="234"/>
        <v>0</v>
      </c>
      <c r="T696" s="4" t="str">
        <f t="shared" si="243"/>
        <v>J=</v>
      </c>
      <c r="U696" s="29">
        <f t="shared" si="244"/>
        <v>45229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24">
        <f t="shared" si="235"/>
        <v>45159</v>
      </c>
      <c r="B697" s="125">
        <f t="shared" ca="1" si="245"/>
        <v>1018.2867199999999</v>
      </c>
      <c r="C697" s="7">
        <f t="shared" si="236"/>
        <v>1000</v>
      </c>
      <c r="D697" s="102">
        <f t="shared" si="237"/>
        <v>45154</v>
      </c>
      <c r="E697" s="100">
        <f ca="1">IF(D697&lt;$B$1,VLOOKUP(D697,[1]DI!$A$4:$B$15000,2,FALSE),0)</f>
        <v>0.13150000000000001</v>
      </c>
      <c r="F697" s="14">
        <f t="shared" ca="1" si="246"/>
        <v>1.0004903700000001</v>
      </c>
      <c r="G697" s="14">
        <f ca="1">(TRUNC(PRODUCT($F$12:$F696),16))</f>
        <v>1.2727341966382499</v>
      </c>
      <c r="H697" s="14">
        <f t="shared" ca="1" si="247"/>
        <v>1.2498780290411899</v>
      </c>
      <c r="I697" s="14">
        <f t="shared" ca="1" si="248"/>
        <v>1.0182867200000001</v>
      </c>
      <c r="J697" s="13">
        <f t="shared" si="238"/>
        <v>0</v>
      </c>
      <c r="K697" s="29">
        <f t="shared" si="239"/>
        <v>45107</v>
      </c>
      <c r="L697" s="2">
        <f t="shared" si="240"/>
        <v>36</v>
      </c>
      <c r="M697" s="17">
        <f t="shared" si="241"/>
        <v>36</v>
      </c>
      <c r="N697" s="12">
        <f t="shared" si="230"/>
        <v>1</v>
      </c>
      <c r="O697" s="12">
        <f t="shared" ca="1" si="231"/>
        <v>1.0182867200000001</v>
      </c>
      <c r="P697" s="17">
        <f t="shared" si="242"/>
        <v>0</v>
      </c>
      <c r="Q697" s="14">
        <f t="shared" ca="1" si="232"/>
        <v>18.286719999999999</v>
      </c>
      <c r="R697" s="20">
        <f t="shared" si="233"/>
        <v>0</v>
      </c>
      <c r="S697" s="14">
        <f t="shared" si="234"/>
        <v>0</v>
      </c>
      <c r="T697" s="4" t="str">
        <f t="shared" si="243"/>
        <v>J=</v>
      </c>
      <c r="U697" s="29">
        <f t="shared" si="244"/>
        <v>45229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24">
        <f t="shared" si="235"/>
        <v>45160</v>
      </c>
      <c r="B698" s="125">
        <f t="shared" ca="1" si="245"/>
        <v>1018.78606</v>
      </c>
      <c r="C698" s="7">
        <f t="shared" si="236"/>
        <v>1000</v>
      </c>
      <c r="D698" s="102">
        <f t="shared" si="237"/>
        <v>45155</v>
      </c>
      <c r="E698" s="100">
        <f ca="1">IF(D698&lt;$B$1,VLOOKUP(D698,[1]DI!$A$4:$B$15000,2,FALSE),0)</f>
        <v>0.13150000000000001</v>
      </c>
      <c r="F698" s="14">
        <f t="shared" ca="1" si="246"/>
        <v>1.0004903700000001</v>
      </c>
      <c r="G698" s="14">
        <f ca="1">(TRUNC(PRODUCT($F$12:$F697),16))</f>
        <v>1.27335830730625</v>
      </c>
      <c r="H698" s="14">
        <f t="shared" ca="1" si="247"/>
        <v>1.2498780290411899</v>
      </c>
      <c r="I698" s="14">
        <f t="shared" ca="1" si="248"/>
        <v>1.01878606</v>
      </c>
      <c r="J698" s="13">
        <f t="shared" si="238"/>
        <v>0</v>
      </c>
      <c r="K698" s="29">
        <f t="shared" si="239"/>
        <v>45107</v>
      </c>
      <c r="L698" s="2">
        <f t="shared" si="240"/>
        <v>37</v>
      </c>
      <c r="M698" s="17">
        <f t="shared" si="241"/>
        <v>37</v>
      </c>
      <c r="N698" s="12">
        <f t="shared" si="230"/>
        <v>1</v>
      </c>
      <c r="O698" s="12">
        <f t="shared" ca="1" si="231"/>
        <v>1.01878606</v>
      </c>
      <c r="P698" s="17">
        <f t="shared" si="242"/>
        <v>0</v>
      </c>
      <c r="Q698" s="14">
        <f t="shared" ca="1" si="232"/>
        <v>18.786059999999999</v>
      </c>
      <c r="R698" s="20">
        <f t="shared" si="233"/>
        <v>0</v>
      </c>
      <c r="S698" s="14">
        <f t="shared" si="234"/>
        <v>0</v>
      </c>
      <c r="T698" s="4" t="str">
        <f t="shared" si="243"/>
        <v>J=</v>
      </c>
      <c r="U698" s="29">
        <f t="shared" si="244"/>
        <v>45229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24">
        <f t="shared" si="235"/>
        <v>45161</v>
      </c>
      <c r="B699" s="125">
        <f t="shared" ca="1" si="245"/>
        <v>1019.2856400000001</v>
      </c>
      <c r="C699" s="7">
        <f t="shared" si="236"/>
        <v>1000</v>
      </c>
      <c r="D699" s="102">
        <f t="shared" si="237"/>
        <v>45156</v>
      </c>
      <c r="E699" s="100">
        <f ca="1">IF(D699&lt;$B$1,VLOOKUP(D699,[1]DI!$A$4:$B$15000,2,FALSE),0)</f>
        <v>0.13150000000000001</v>
      </c>
      <c r="F699" s="14">
        <f t="shared" ca="1" si="246"/>
        <v>1.0004903700000001</v>
      </c>
      <c r="G699" s="14">
        <f ca="1">(TRUNC(PRODUCT($F$12:$F698),16))</f>
        <v>1.2739827240194099</v>
      </c>
      <c r="H699" s="14">
        <f t="shared" ca="1" si="247"/>
        <v>1.2498780290411899</v>
      </c>
      <c r="I699" s="14">
        <f t="shared" ca="1" si="248"/>
        <v>1.0192856400000001</v>
      </c>
      <c r="J699" s="13">
        <f t="shared" si="238"/>
        <v>0</v>
      </c>
      <c r="K699" s="29">
        <f t="shared" si="239"/>
        <v>45107</v>
      </c>
      <c r="L699" s="2">
        <f t="shared" si="240"/>
        <v>38</v>
      </c>
      <c r="M699" s="17">
        <f t="shared" si="241"/>
        <v>38</v>
      </c>
      <c r="N699" s="12">
        <f t="shared" si="230"/>
        <v>1</v>
      </c>
      <c r="O699" s="12">
        <f t="shared" ca="1" si="231"/>
        <v>1.0192856400000001</v>
      </c>
      <c r="P699" s="17">
        <f t="shared" si="242"/>
        <v>0</v>
      </c>
      <c r="Q699" s="14">
        <f t="shared" ca="1" si="232"/>
        <v>19.285640000000001</v>
      </c>
      <c r="R699" s="20">
        <f t="shared" si="233"/>
        <v>0</v>
      </c>
      <c r="S699" s="14">
        <f t="shared" si="234"/>
        <v>0</v>
      </c>
      <c r="T699" s="4" t="str">
        <f t="shared" si="243"/>
        <v>J=</v>
      </c>
      <c r="U699" s="29">
        <f t="shared" si="244"/>
        <v>45229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24">
        <f t="shared" si="235"/>
        <v>45162</v>
      </c>
      <c r="B700" s="125">
        <f t="shared" ca="1" si="245"/>
        <v>1019.7854600000001</v>
      </c>
      <c r="C700" s="7">
        <f t="shared" si="236"/>
        <v>1000</v>
      </c>
      <c r="D700" s="102">
        <f t="shared" si="237"/>
        <v>45159</v>
      </c>
      <c r="E700" s="100">
        <f ca="1">IF(D700&lt;$B$1,VLOOKUP(D700,[1]DI!$A$4:$B$15000,2,FALSE),0)</f>
        <v>0.13150000000000001</v>
      </c>
      <c r="F700" s="14">
        <f t="shared" ca="1" si="246"/>
        <v>1.0004903700000001</v>
      </c>
      <c r="G700" s="14">
        <f ca="1">(TRUNC(PRODUCT($F$12:$F699),16))</f>
        <v>1.2746074469277799</v>
      </c>
      <c r="H700" s="14">
        <f t="shared" ca="1" si="247"/>
        <v>1.2498780290411899</v>
      </c>
      <c r="I700" s="14">
        <f t="shared" ca="1" si="248"/>
        <v>1.01978546</v>
      </c>
      <c r="J700" s="13">
        <f t="shared" si="238"/>
        <v>0</v>
      </c>
      <c r="K700" s="29">
        <f t="shared" si="239"/>
        <v>45107</v>
      </c>
      <c r="L700" s="2">
        <f t="shared" si="240"/>
        <v>39</v>
      </c>
      <c r="M700" s="17">
        <f t="shared" si="241"/>
        <v>39</v>
      </c>
      <c r="N700" s="12">
        <f t="shared" si="230"/>
        <v>1</v>
      </c>
      <c r="O700" s="12">
        <f t="shared" ca="1" si="231"/>
        <v>1.01978546</v>
      </c>
      <c r="P700" s="17">
        <f t="shared" si="242"/>
        <v>0</v>
      </c>
      <c r="Q700" s="14">
        <f t="shared" ca="1" si="232"/>
        <v>19.78546</v>
      </c>
      <c r="R700" s="20">
        <f t="shared" si="233"/>
        <v>0</v>
      </c>
      <c r="S700" s="14">
        <f t="shared" si="234"/>
        <v>0</v>
      </c>
      <c r="T700" s="4" t="str">
        <f t="shared" si="243"/>
        <v>J=</v>
      </c>
      <c r="U700" s="29">
        <f t="shared" si="244"/>
        <v>45229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24">
        <f t="shared" si="235"/>
        <v>45163</v>
      </c>
      <c r="B701" s="125">
        <f t="shared" ca="1" si="245"/>
        <v>1020.28553999</v>
      </c>
      <c r="C701" s="7">
        <f t="shared" si="236"/>
        <v>1000</v>
      </c>
      <c r="D701" s="102">
        <f t="shared" si="237"/>
        <v>45160</v>
      </c>
      <c r="E701" s="100">
        <f ca="1">IF(D701&lt;$B$1,VLOOKUP(D701,[1]DI!$A$4:$B$15000,2,FALSE),0)</f>
        <v>0.13150000000000001</v>
      </c>
      <c r="F701" s="14">
        <f t="shared" ca="1" si="246"/>
        <v>1.0004903700000001</v>
      </c>
      <c r="G701" s="14">
        <f ca="1">(TRUNC(PRODUCT($F$12:$F700),16))</f>
        <v>1.2752324761815299</v>
      </c>
      <c r="H701" s="14">
        <f t="shared" ca="1" si="247"/>
        <v>1.2498780290411899</v>
      </c>
      <c r="I701" s="14">
        <f t="shared" ca="1" si="248"/>
        <v>1.0202855399999999</v>
      </c>
      <c r="J701" s="13">
        <f t="shared" si="238"/>
        <v>0</v>
      </c>
      <c r="K701" s="29">
        <f t="shared" si="239"/>
        <v>45107</v>
      </c>
      <c r="L701" s="2">
        <f t="shared" si="240"/>
        <v>40</v>
      </c>
      <c r="M701" s="17">
        <f t="shared" si="241"/>
        <v>40</v>
      </c>
      <c r="N701" s="12">
        <f t="shared" si="230"/>
        <v>1</v>
      </c>
      <c r="O701" s="12">
        <f t="shared" ca="1" si="231"/>
        <v>1.0202855399999999</v>
      </c>
      <c r="P701" s="17">
        <f t="shared" si="242"/>
        <v>0</v>
      </c>
      <c r="Q701" s="14">
        <f t="shared" ca="1" si="232"/>
        <v>20.28553999</v>
      </c>
      <c r="R701" s="20">
        <f t="shared" si="233"/>
        <v>0</v>
      </c>
      <c r="S701" s="14">
        <f t="shared" si="234"/>
        <v>0</v>
      </c>
      <c r="T701" s="4" t="str">
        <f t="shared" si="243"/>
        <v>J=</v>
      </c>
      <c r="U701" s="29">
        <f t="shared" si="244"/>
        <v>45229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24">
        <f t="shared" si="235"/>
        <v>45166</v>
      </c>
      <c r="B702" s="125">
        <f t="shared" ca="1" si="245"/>
        <v>1020.78585</v>
      </c>
      <c r="C702" s="7">
        <f t="shared" si="236"/>
        <v>1000</v>
      </c>
      <c r="D702" s="102">
        <f t="shared" si="237"/>
        <v>45161</v>
      </c>
      <c r="E702" s="100">
        <f ca="1">IF(D702&lt;$B$1,VLOOKUP(D702,[1]DI!$A$4:$B$15000,2,FALSE),0)</f>
        <v>0.13150000000000001</v>
      </c>
      <c r="F702" s="14">
        <f t="shared" ca="1" si="246"/>
        <v>1.0004903700000001</v>
      </c>
      <c r="G702" s="14">
        <f ca="1">(TRUNC(PRODUCT($F$12:$F701),16))</f>
        <v>1.2758578119308801</v>
      </c>
      <c r="H702" s="14">
        <f t="shared" ca="1" si="247"/>
        <v>1.2498780290411899</v>
      </c>
      <c r="I702" s="14">
        <f t="shared" ca="1" si="248"/>
        <v>1.02078585</v>
      </c>
      <c r="J702" s="13">
        <f t="shared" si="238"/>
        <v>0</v>
      </c>
      <c r="K702" s="29">
        <f t="shared" si="239"/>
        <v>45107</v>
      </c>
      <c r="L702" s="2">
        <f t="shared" si="240"/>
        <v>41</v>
      </c>
      <c r="M702" s="17">
        <f t="shared" si="241"/>
        <v>41</v>
      </c>
      <c r="N702" s="12">
        <f t="shared" si="230"/>
        <v>1</v>
      </c>
      <c r="O702" s="12">
        <f t="shared" ca="1" si="231"/>
        <v>1.02078585</v>
      </c>
      <c r="P702" s="17">
        <f t="shared" si="242"/>
        <v>0</v>
      </c>
      <c r="Q702" s="14">
        <f t="shared" ca="1" si="232"/>
        <v>20.78585</v>
      </c>
      <c r="R702" s="20">
        <f t="shared" si="233"/>
        <v>0</v>
      </c>
      <c r="S702" s="14">
        <f t="shared" si="234"/>
        <v>0</v>
      </c>
      <c r="T702" s="4" t="str">
        <f t="shared" si="243"/>
        <v>J=</v>
      </c>
      <c r="U702" s="29">
        <f t="shared" si="244"/>
        <v>45229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24">
        <f t="shared" si="235"/>
        <v>45167</v>
      </c>
      <c r="B703" s="125">
        <f t="shared" ca="1" si="245"/>
        <v>1021.28642</v>
      </c>
      <c r="C703" s="7">
        <f t="shared" si="236"/>
        <v>1000</v>
      </c>
      <c r="D703" s="102">
        <f t="shared" si="237"/>
        <v>45162</v>
      </c>
      <c r="E703" s="100">
        <f ca="1">IF(D703&lt;$B$1,VLOOKUP(D703,[1]DI!$A$4:$B$15000,2,FALSE),0)</f>
        <v>0.13150000000000001</v>
      </c>
      <c r="F703" s="14">
        <f t="shared" ca="1" si="246"/>
        <v>1.0004903700000001</v>
      </c>
      <c r="G703" s="14">
        <f ca="1">(TRUNC(PRODUCT($F$12:$F702),16))</f>
        <v>1.2764834543261101</v>
      </c>
      <c r="H703" s="14">
        <f t="shared" ca="1" si="247"/>
        <v>1.2498780290411899</v>
      </c>
      <c r="I703" s="14">
        <f t="shared" ca="1" si="248"/>
        <v>1.02128642</v>
      </c>
      <c r="J703" s="13">
        <f t="shared" si="238"/>
        <v>0</v>
      </c>
      <c r="K703" s="29">
        <f t="shared" si="239"/>
        <v>45107</v>
      </c>
      <c r="L703" s="2">
        <f t="shared" si="240"/>
        <v>42</v>
      </c>
      <c r="M703" s="17">
        <f t="shared" si="241"/>
        <v>42</v>
      </c>
      <c r="N703" s="12">
        <f t="shared" si="230"/>
        <v>1</v>
      </c>
      <c r="O703" s="12">
        <f t="shared" ca="1" si="231"/>
        <v>1.02128642</v>
      </c>
      <c r="P703" s="17">
        <f t="shared" si="242"/>
        <v>0</v>
      </c>
      <c r="Q703" s="14">
        <f t="shared" ca="1" si="232"/>
        <v>21.28642</v>
      </c>
      <c r="R703" s="20">
        <f t="shared" si="233"/>
        <v>0</v>
      </c>
      <c r="S703" s="14">
        <f t="shared" si="234"/>
        <v>0</v>
      </c>
      <c r="T703" s="4" t="str">
        <f t="shared" si="243"/>
        <v>J=</v>
      </c>
      <c r="U703" s="29">
        <f t="shared" si="244"/>
        <v>45229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24">
        <f t="shared" si="235"/>
        <v>45168</v>
      </c>
      <c r="B704" s="125">
        <f t="shared" ca="1" si="245"/>
        <v>1021.78722999</v>
      </c>
      <c r="C704" s="7">
        <f t="shared" si="236"/>
        <v>1000</v>
      </c>
      <c r="D704" s="102">
        <f t="shared" si="237"/>
        <v>45163</v>
      </c>
      <c r="E704" s="100">
        <f ca="1">IF(D704&lt;$B$1,VLOOKUP(D704,[1]DI!$A$4:$B$15000,2,FALSE),0)</f>
        <v>0.13150000000000001</v>
      </c>
      <c r="F704" s="14">
        <f t="shared" ca="1" si="246"/>
        <v>1.0004903700000001</v>
      </c>
      <c r="G704" s="14">
        <f ca="1">(TRUNC(PRODUCT($F$12:$F703),16))</f>
        <v>1.27710940351761</v>
      </c>
      <c r="H704" s="14">
        <f t="shared" ca="1" si="247"/>
        <v>1.2498780290411899</v>
      </c>
      <c r="I704" s="14">
        <f t="shared" ca="1" si="248"/>
        <v>1.0217872299999999</v>
      </c>
      <c r="J704" s="13">
        <f t="shared" si="238"/>
        <v>0</v>
      </c>
      <c r="K704" s="29">
        <f t="shared" si="239"/>
        <v>45107</v>
      </c>
      <c r="L704" s="2">
        <f t="shared" si="240"/>
        <v>43</v>
      </c>
      <c r="M704" s="17">
        <f t="shared" si="241"/>
        <v>43</v>
      </c>
      <c r="N704" s="12">
        <f t="shared" si="230"/>
        <v>1</v>
      </c>
      <c r="O704" s="12">
        <f t="shared" ca="1" si="231"/>
        <v>1.0217872299999999</v>
      </c>
      <c r="P704" s="17">
        <f t="shared" si="242"/>
        <v>0</v>
      </c>
      <c r="Q704" s="14">
        <f t="shared" ca="1" si="232"/>
        <v>21.78722999</v>
      </c>
      <c r="R704" s="20">
        <f t="shared" si="233"/>
        <v>0</v>
      </c>
      <c r="S704" s="14">
        <f t="shared" si="234"/>
        <v>0</v>
      </c>
      <c r="T704" s="4" t="str">
        <f t="shared" si="243"/>
        <v>J=</v>
      </c>
      <c r="U704" s="29">
        <f t="shared" si="244"/>
        <v>45229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24">
        <f t="shared" si="235"/>
        <v>45169</v>
      </c>
      <c r="B705" s="125">
        <f t="shared" ca="1" si="245"/>
        <v>1022.28827999</v>
      </c>
      <c r="C705" s="7">
        <f t="shared" si="236"/>
        <v>1000</v>
      </c>
      <c r="D705" s="102">
        <f t="shared" si="237"/>
        <v>45166</v>
      </c>
      <c r="E705" s="100">
        <f ca="1">IF(D705&lt;$B$1,VLOOKUP(D705,[1]DI!$A$4:$B$15000,2,FALSE),0)</f>
        <v>0.13150000000000001</v>
      </c>
      <c r="F705" s="14">
        <f t="shared" ca="1" si="246"/>
        <v>1.0004903700000001</v>
      </c>
      <c r="G705" s="14">
        <f ca="1">(TRUNC(PRODUCT($F$12:$F704),16))</f>
        <v>1.27773565965582</v>
      </c>
      <c r="H705" s="14">
        <f t="shared" ca="1" si="247"/>
        <v>1.2498780290411899</v>
      </c>
      <c r="I705" s="14">
        <f t="shared" ca="1" si="248"/>
        <v>1.0222882799999999</v>
      </c>
      <c r="J705" s="13">
        <f t="shared" si="238"/>
        <v>0</v>
      </c>
      <c r="K705" s="29">
        <f t="shared" si="239"/>
        <v>45107</v>
      </c>
      <c r="L705" s="2">
        <f t="shared" si="240"/>
        <v>44</v>
      </c>
      <c r="M705" s="17">
        <f t="shared" si="241"/>
        <v>44</v>
      </c>
      <c r="N705" s="12">
        <f t="shared" si="230"/>
        <v>1</v>
      </c>
      <c r="O705" s="12">
        <f t="shared" ca="1" si="231"/>
        <v>1.0222882799999999</v>
      </c>
      <c r="P705" s="17">
        <f t="shared" si="242"/>
        <v>0</v>
      </c>
      <c r="Q705" s="14">
        <f t="shared" ca="1" si="232"/>
        <v>22.288279989999999</v>
      </c>
      <c r="R705" s="20">
        <f t="shared" si="233"/>
        <v>0</v>
      </c>
      <c r="S705" s="14">
        <f t="shared" si="234"/>
        <v>0</v>
      </c>
      <c r="T705" s="4" t="str">
        <f t="shared" si="243"/>
        <v>J=</v>
      </c>
      <c r="U705" s="29">
        <f t="shared" si="244"/>
        <v>45229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24">
        <f t="shared" si="235"/>
        <v>45170</v>
      </c>
      <c r="B706" s="125">
        <f t="shared" ca="1" si="245"/>
        <v>1022.78958</v>
      </c>
      <c r="C706" s="7">
        <f t="shared" si="236"/>
        <v>1000</v>
      </c>
      <c r="D706" s="102">
        <f t="shared" si="237"/>
        <v>45167</v>
      </c>
      <c r="E706" s="100">
        <f ca="1">IF(D706&lt;$B$1,VLOOKUP(D706,[1]DI!$A$4:$B$15000,2,FALSE),0)</f>
        <v>0.13150000000000001</v>
      </c>
      <c r="F706" s="14">
        <f t="shared" ca="1" si="246"/>
        <v>1.0004903700000001</v>
      </c>
      <c r="G706" s="14">
        <f ca="1">(TRUNC(PRODUCT($F$12:$F705),16))</f>
        <v>1.2783622228912399</v>
      </c>
      <c r="H706" s="14">
        <f t="shared" ca="1" si="247"/>
        <v>1.2498780290411899</v>
      </c>
      <c r="I706" s="14">
        <f t="shared" ca="1" si="248"/>
        <v>1.02278958</v>
      </c>
      <c r="J706" s="13">
        <f t="shared" si="238"/>
        <v>0</v>
      </c>
      <c r="K706" s="29">
        <f t="shared" si="239"/>
        <v>45107</v>
      </c>
      <c r="L706" s="2">
        <f t="shared" si="240"/>
        <v>45</v>
      </c>
      <c r="M706" s="17">
        <f t="shared" si="241"/>
        <v>45</v>
      </c>
      <c r="N706" s="12">
        <f t="shared" si="230"/>
        <v>1</v>
      </c>
      <c r="O706" s="12">
        <f t="shared" ca="1" si="231"/>
        <v>1.02278958</v>
      </c>
      <c r="P706" s="17">
        <f t="shared" si="242"/>
        <v>0</v>
      </c>
      <c r="Q706" s="14">
        <f t="shared" ca="1" si="232"/>
        <v>22.789580000000001</v>
      </c>
      <c r="R706" s="20">
        <f t="shared" si="233"/>
        <v>0</v>
      </c>
      <c r="S706" s="14">
        <f t="shared" si="234"/>
        <v>0</v>
      </c>
      <c r="T706" s="4" t="str">
        <f t="shared" si="243"/>
        <v>J=</v>
      </c>
      <c r="U706" s="29">
        <f t="shared" si="244"/>
        <v>45229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24">
        <f t="shared" si="235"/>
        <v>45173</v>
      </c>
      <c r="B707" s="125">
        <f t="shared" ca="1" si="245"/>
        <v>1023.29112</v>
      </c>
      <c r="C707" s="7">
        <f t="shared" si="236"/>
        <v>1000</v>
      </c>
      <c r="D707" s="102">
        <f t="shared" si="237"/>
        <v>45168</v>
      </c>
      <c r="E707" s="100">
        <f ca="1">IF(D707&lt;$B$1,VLOOKUP(D707,[1]DI!$A$4:$B$15000,2,FALSE),0)</f>
        <v>0.13150000000000001</v>
      </c>
      <c r="F707" s="14">
        <f t="shared" ca="1" si="246"/>
        <v>1.0004903700000001</v>
      </c>
      <c r="G707" s="14">
        <f ca="1">(TRUNC(PRODUCT($F$12:$F706),16))</f>
        <v>1.2789890933744801</v>
      </c>
      <c r="H707" s="14">
        <f t="shared" ca="1" si="247"/>
        <v>1.2498780290411899</v>
      </c>
      <c r="I707" s="14">
        <f t="shared" ca="1" si="248"/>
        <v>1.0232911200000001</v>
      </c>
      <c r="J707" s="13">
        <f t="shared" si="238"/>
        <v>0</v>
      </c>
      <c r="K707" s="29">
        <f t="shared" si="239"/>
        <v>45107</v>
      </c>
      <c r="L707" s="2">
        <f t="shared" si="240"/>
        <v>46</v>
      </c>
      <c r="M707" s="17">
        <f t="shared" si="241"/>
        <v>46</v>
      </c>
      <c r="N707" s="12">
        <f t="shared" si="230"/>
        <v>1</v>
      </c>
      <c r="O707" s="12">
        <f t="shared" ca="1" si="231"/>
        <v>1.0232911200000001</v>
      </c>
      <c r="P707" s="17">
        <f t="shared" si="242"/>
        <v>0</v>
      </c>
      <c r="Q707" s="14">
        <f t="shared" ca="1" si="232"/>
        <v>23.291119999999999</v>
      </c>
      <c r="R707" s="20">
        <f t="shared" si="233"/>
        <v>0</v>
      </c>
      <c r="S707" s="14">
        <f t="shared" si="234"/>
        <v>0</v>
      </c>
      <c r="T707" s="4" t="str">
        <f t="shared" si="243"/>
        <v>J=</v>
      </c>
      <c r="U707" s="29">
        <f t="shared" si="244"/>
        <v>45229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24">
        <f t="shared" si="235"/>
        <v>45174</v>
      </c>
      <c r="B708" s="125">
        <f t="shared" ca="1" si="245"/>
        <v>1023.79292</v>
      </c>
      <c r="C708" s="7">
        <f t="shared" si="236"/>
        <v>1000</v>
      </c>
      <c r="D708" s="102">
        <f t="shared" si="237"/>
        <v>45169</v>
      </c>
      <c r="E708" s="100">
        <f ca="1">IF(D708&lt;$B$1,VLOOKUP(D708,[1]DI!$A$4:$B$15000,2,FALSE),0)</f>
        <v>0.13150000000000001</v>
      </c>
      <c r="F708" s="14">
        <f t="shared" ca="1" si="246"/>
        <v>1.0004903700000001</v>
      </c>
      <c r="G708" s="14">
        <f ca="1">(TRUNC(PRODUCT($F$12:$F707),16))</f>
        <v>1.2796162712562</v>
      </c>
      <c r="H708" s="14">
        <f t="shared" ca="1" si="247"/>
        <v>1.2498780290411899</v>
      </c>
      <c r="I708" s="14">
        <f t="shared" ca="1" si="248"/>
        <v>1.02379292</v>
      </c>
      <c r="J708" s="13">
        <f t="shared" si="238"/>
        <v>0</v>
      </c>
      <c r="K708" s="29">
        <f t="shared" si="239"/>
        <v>45107</v>
      </c>
      <c r="L708" s="2">
        <f t="shared" si="240"/>
        <v>47</v>
      </c>
      <c r="M708" s="17">
        <f t="shared" si="241"/>
        <v>47</v>
      </c>
      <c r="N708" s="12">
        <f t="shared" si="230"/>
        <v>1</v>
      </c>
      <c r="O708" s="12">
        <f t="shared" ca="1" si="231"/>
        <v>1.02379292</v>
      </c>
      <c r="P708" s="17">
        <f t="shared" si="242"/>
        <v>0</v>
      </c>
      <c r="Q708" s="14">
        <f t="shared" ca="1" si="232"/>
        <v>23.792919999999999</v>
      </c>
      <c r="R708" s="20">
        <f t="shared" si="233"/>
        <v>0</v>
      </c>
      <c r="S708" s="14">
        <f t="shared" si="234"/>
        <v>0</v>
      </c>
      <c r="T708" s="4" t="str">
        <f t="shared" si="243"/>
        <v>J=</v>
      </c>
      <c r="U708" s="29">
        <f t="shared" si="244"/>
        <v>45229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24">
        <f t="shared" si="235"/>
        <v>45175</v>
      </c>
      <c r="B709" s="125">
        <f t="shared" ca="1" si="245"/>
        <v>1024.29495</v>
      </c>
      <c r="C709" s="7">
        <f t="shared" si="236"/>
        <v>1000</v>
      </c>
      <c r="D709" s="102">
        <f t="shared" si="237"/>
        <v>45170</v>
      </c>
      <c r="E709" s="100">
        <f ca="1">IF(D709&lt;$B$1,VLOOKUP(D709,[1]DI!$A$4:$B$15000,2,FALSE),0)</f>
        <v>0.13150000000000001</v>
      </c>
      <c r="F709" s="14">
        <f t="shared" ca="1" si="246"/>
        <v>1.0004903700000001</v>
      </c>
      <c r="G709" s="14">
        <f ca="1">(TRUNC(PRODUCT($F$12:$F708),16))</f>
        <v>1.2802437566871301</v>
      </c>
      <c r="H709" s="14">
        <f t="shared" ca="1" si="247"/>
        <v>1.2498780290411899</v>
      </c>
      <c r="I709" s="14">
        <f t="shared" ca="1" si="248"/>
        <v>1.02429495</v>
      </c>
      <c r="J709" s="13">
        <f t="shared" si="238"/>
        <v>0</v>
      </c>
      <c r="K709" s="29">
        <f t="shared" si="239"/>
        <v>45107</v>
      </c>
      <c r="L709" s="2">
        <f t="shared" si="240"/>
        <v>48</v>
      </c>
      <c r="M709" s="17">
        <f t="shared" si="241"/>
        <v>48</v>
      </c>
      <c r="N709" s="12">
        <f t="shared" si="230"/>
        <v>1</v>
      </c>
      <c r="O709" s="12">
        <f t="shared" ca="1" si="231"/>
        <v>1.02429495</v>
      </c>
      <c r="P709" s="17">
        <f t="shared" si="242"/>
        <v>0</v>
      </c>
      <c r="Q709" s="14">
        <f t="shared" ca="1" si="232"/>
        <v>24.29495</v>
      </c>
      <c r="R709" s="20">
        <f t="shared" si="233"/>
        <v>0</v>
      </c>
      <c r="S709" s="14">
        <f t="shared" si="234"/>
        <v>0</v>
      </c>
      <c r="T709" s="4" t="str">
        <f t="shared" si="243"/>
        <v>J=</v>
      </c>
      <c r="U709" s="29">
        <f t="shared" si="244"/>
        <v>45229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24">
        <f t="shared" si="235"/>
        <v>45177</v>
      </c>
      <c r="B710" s="125">
        <f t="shared" ca="1" si="245"/>
        <v>1024.7972400000001</v>
      </c>
      <c r="C710" s="7">
        <f t="shared" si="236"/>
        <v>1000</v>
      </c>
      <c r="D710" s="102">
        <f t="shared" si="237"/>
        <v>45173</v>
      </c>
      <c r="E710" s="100">
        <f ca="1">IF(D710&lt;$B$1,VLOOKUP(D710,[1]DI!$A$4:$B$15000,2,FALSE),0)</f>
        <v>0.13150000000000001</v>
      </c>
      <c r="F710" s="14">
        <f t="shared" ca="1" si="246"/>
        <v>1.0004903700000001</v>
      </c>
      <c r="G710" s="14">
        <f ca="1">(TRUNC(PRODUCT($F$12:$F709),16))</f>
        <v>1.2808715498181</v>
      </c>
      <c r="H710" s="14">
        <f t="shared" ca="1" si="247"/>
        <v>1.2498780290411899</v>
      </c>
      <c r="I710" s="14">
        <f t="shared" ca="1" si="248"/>
        <v>1.0247972400000001</v>
      </c>
      <c r="J710" s="13">
        <f t="shared" si="238"/>
        <v>0</v>
      </c>
      <c r="K710" s="29">
        <f t="shared" si="239"/>
        <v>45107</v>
      </c>
      <c r="L710" s="2">
        <f t="shared" si="240"/>
        <v>49</v>
      </c>
      <c r="M710" s="17">
        <f t="shared" si="241"/>
        <v>49</v>
      </c>
      <c r="N710" s="12">
        <f t="shared" si="230"/>
        <v>1</v>
      </c>
      <c r="O710" s="12">
        <f t="shared" ca="1" si="231"/>
        <v>1.0247972400000001</v>
      </c>
      <c r="P710" s="17">
        <f t="shared" si="242"/>
        <v>0</v>
      </c>
      <c r="Q710" s="14">
        <f t="shared" ca="1" si="232"/>
        <v>24.797239999999999</v>
      </c>
      <c r="R710" s="20">
        <f t="shared" si="233"/>
        <v>0</v>
      </c>
      <c r="S710" s="14">
        <f t="shared" si="234"/>
        <v>0</v>
      </c>
      <c r="T710" s="4" t="str">
        <f t="shared" si="243"/>
        <v>J=</v>
      </c>
      <c r="U710" s="29">
        <f t="shared" si="244"/>
        <v>45229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24">
        <f t="shared" si="235"/>
        <v>45180</v>
      </c>
      <c r="B711" s="125">
        <f t="shared" ca="1" si="245"/>
        <v>1025.29976999</v>
      </c>
      <c r="C711" s="7">
        <f t="shared" si="236"/>
        <v>1000</v>
      </c>
      <c r="D711" s="102">
        <f t="shared" si="237"/>
        <v>45174</v>
      </c>
      <c r="E711" s="100">
        <f ca="1">IF(D711&lt;$B$1,VLOOKUP(D711,[1]DI!$A$4:$B$15000,2,FALSE),0)</f>
        <v>0.13150000000000001</v>
      </c>
      <c r="F711" s="14">
        <f t="shared" ca="1" si="246"/>
        <v>1.0004903700000001</v>
      </c>
      <c r="G711" s="14">
        <f ca="1">(TRUNC(PRODUCT($F$12:$F710),16))</f>
        <v>1.2814996507999901</v>
      </c>
      <c r="H711" s="14">
        <f t="shared" ca="1" si="247"/>
        <v>1.2498780290411899</v>
      </c>
      <c r="I711" s="14">
        <f t="shared" ca="1" si="248"/>
        <v>1.0252997699999999</v>
      </c>
      <c r="J711" s="13">
        <f t="shared" si="238"/>
        <v>0</v>
      </c>
      <c r="K711" s="29">
        <f t="shared" si="239"/>
        <v>45107</v>
      </c>
      <c r="L711" s="2">
        <f t="shared" si="240"/>
        <v>50</v>
      </c>
      <c r="M711" s="17">
        <f t="shared" si="241"/>
        <v>50</v>
      </c>
      <c r="N711" s="12">
        <f t="shared" si="230"/>
        <v>1</v>
      </c>
      <c r="O711" s="12">
        <f t="shared" ca="1" si="231"/>
        <v>1.0252997699999999</v>
      </c>
      <c r="P711" s="17">
        <f t="shared" si="242"/>
        <v>0</v>
      </c>
      <c r="Q711" s="14">
        <f t="shared" ca="1" si="232"/>
        <v>25.299769990000001</v>
      </c>
      <c r="R711" s="20">
        <f t="shared" si="233"/>
        <v>0</v>
      </c>
      <c r="S711" s="14">
        <f t="shared" si="234"/>
        <v>0</v>
      </c>
      <c r="T711" s="4" t="str">
        <f t="shared" si="243"/>
        <v>J=</v>
      </c>
      <c r="U711" s="29">
        <f t="shared" si="244"/>
        <v>45229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24">
        <f t="shared" si="235"/>
        <v>45181</v>
      </c>
      <c r="B712" s="125">
        <f t="shared" ca="1" si="245"/>
        <v>1025.80253999</v>
      </c>
      <c r="C712" s="7">
        <f t="shared" si="236"/>
        <v>1000</v>
      </c>
      <c r="D712" s="102">
        <f t="shared" si="237"/>
        <v>45175</v>
      </c>
      <c r="E712" s="100">
        <f ca="1">IF(D712&lt;$B$1,VLOOKUP(D712,[1]DI!$A$4:$B$15000,2,FALSE),0)</f>
        <v>0.13150000000000001</v>
      </c>
      <c r="F712" s="14">
        <f t="shared" ca="1" si="246"/>
        <v>1.0004903700000001</v>
      </c>
      <c r="G712" s="14">
        <f ca="1">(TRUNC(PRODUCT($F$12:$F711),16))</f>
        <v>1.2821280597837501</v>
      </c>
      <c r="H712" s="14">
        <f t="shared" ca="1" si="247"/>
        <v>1.2498780290411899</v>
      </c>
      <c r="I712" s="14">
        <f t="shared" ca="1" si="248"/>
        <v>1.0258025399999999</v>
      </c>
      <c r="J712" s="13">
        <f t="shared" si="238"/>
        <v>0</v>
      </c>
      <c r="K712" s="29">
        <f t="shared" si="239"/>
        <v>45107</v>
      </c>
      <c r="L712" s="2">
        <f t="shared" si="240"/>
        <v>51</v>
      </c>
      <c r="M712" s="17">
        <f t="shared" si="241"/>
        <v>51</v>
      </c>
      <c r="N712" s="12">
        <f t="shared" si="230"/>
        <v>1</v>
      </c>
      <c r="O712" s="12">
        <f t="shared" ca="1" si="231"/>
        <v>1.0258025399999999</v>
      </c>
      <c r="P712" s="17">
        <f t="shared" si="242"/>
        <v>0</v>
      </c>
      <c r="Q712" s="14">
        <f t="shared" ca="1" si="232"/>
        <v>25.80253999</v>
      </c>
      <c r="R712" s="20">
        <f t="shared" si="233"/>
        <v>0</v>
      </c>
      <c r="S712" s="14">
        <f t="shared" si="234"/>
        <v>0</v>
      </c>
      <c r="T712" s="4" t="str">
        <f t="shared" si="243"/>
        <v>J=</v>
      </c>
      <c r="U712" s="29">
        <f t="shared" si="244"/>
        <v>45229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24">
        <f t="shared" si="235"/>
        <v>45182</v>
      </c>
      <c r="B713" s="125">
        <f t="shared" ca="1" si="245"/>
        <v>1026.3055699900001</v>
      </c>
      <c r="C713" s="7">
        <f t="shared" si="236"/>
        <v>1000</v>
      </c>
      <c r="D713" s="102">
        <f t="shared" si="237"/>
        <v>45177</v>
      </c>
      <c r="E713" s="100">
        <f ca="1">IF(D713&lt;$B$1,VLOOKUP(D713,[1]DI!$A$4:$B$15000,2,FALSE),0)</f>
        <v>0.13150000000000001</v>
      </c>
      <c r="F713" s="14">
        <f t="shared" ca="1" si="246"/>
        <v>1.0004903700000001</v>
      </c>
      <c r="G713" s="14">
        <f ca="1">(TRUNC(PRODUCT($F$12:$F712),16))</f>
        <v>1.28275677692043</v>
      </c>
      <c r="H713" s="14">
        <f t="shared" ca="1" si="247"/>
        <v>1.2498780290411899</v>
      </c>
      <c r="I713" s="14">
        <f t="shared" ca="1" si="248"/>
        <v>1.0263055699999999</v>
      </c>
      <c r="J713" s="13">
        <f t="shared" si="238"/>
        <v>0</v>
      </c>
      <c r="K713" s="29">
        <f t="shared" si="239"/>
        <v>45107</v>
      </c>
      <c r="L713" s="2">
        <f t="shared" si="240"/>
        <v>52</v>
      </c>
      <c r="M713" s="17">
        <f t="shared" si="241"/>
        <v>52</v>
      </c>
      <c r="N713" s="12">
        <f t="shared" si="230"/>
        <v>1</v>
      </c>
      <c r="O713" s="12">
        <f t="shared" ca="1" si="231"/>
        <v>1.0263055699999999</v>
      </c>
      <c r="P713" s="17">
        <f t="shared" si="242"/>
        <v>0</v>
      </c>
      <c r="Q713" s="14">
        <f t="shared" ca="1" si="232"/>
        <v>26.305569989999999</v>
      </c>
      <c r="R713" s="20">
        <f t="shared" si="233"/>
        <v>0</v>
      </c>
      <c r="S713" s="14">
        <f t="shared" si="234"/>
        <v>0</v>
      </c>
      <c r="T713" s="4" t="str">
        <f t="shared" si="243"/>
        <v>J=</v>
      </c>
      <c r="U713" s="29">
        <f t="shared" si="244"/>
        <v>45229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24">
        <f t="shared" si="235"/>
        <v>45183</v>
      </c>
      <c r="B714" s="125">
        <f t="shared" ca="1" si="245"/>
        <v>1026.8088299999999</v>
      </c>
      <c r="C714" s="7">
        <f t="shared" si="236"/>
        <v>1000</v>
      </c>
      <c r="D714" s="102">
        <f t="shared" si="237"/>
        <v>45180</v>
      </c>
      <c r="E714" s="100">
        <f ca="1">IF(D714&lt;$B$1,VLOOKUP(D714,[1]DI!$A$4:$B$15000,2,FALSE),0)</f>
        <v>0.13150000000000001</v>
      </c>
      <c r="F714" s="14">
        <f t="shared" ca="1" si="246"/>
        <v>1.0004903700000001</v>
      </c>
      <c r="G714" s="14">
        <f ca="1">(TRUNC(PRODUCT($F$12:$F713),16))</f>
        <v>1.28338580236112</v>
      </c>
      <c r="H714" s="14">
        <f t="shared" ca="1" si="247"/>
        <v>1.2498780290411899</v>
      </c>
      <c r="I714" s="14">
        <f t="shared" ca="1" si="248"/>
        <v>1.02680883</v>
      </c>
      <c r="J714" s="13">
        <f t="shared" si="238"/>
        <v>0</v>
      </c>
      <c r="K714" s="29">
        <f t="shared" si="239"/>
        <v>45107</v>
      </c>
      <c r="L714" s="2">
        <f t="shared" si="240"/>
        <v>53</v>
      </c>
      <c r="M714" s="17">
        <f t="shared" si="241"/>
        <v>53</v>
      </c>
      <c r="N714" s="12">
        <f t="shared" si="230"/>
        <v>1</v>
      </c>
      <c r="O714" s="12">
        <f t="shared" ca="1" si="231"/>
        <v>1.02680883</v>
      </c>
      <c r="P714" s="17">
        <f t="shared" si="242"/>
        <v>0</v>
      </c>
      <c r="Q714" s="14">
        <f t="shared" ca="1" si="232"/>
        <v>26.80883</v>
      </c>
      <c r="R714" s="20">
        <f t="shared" si="233"/>
        <v>0</v>
      </c>
      <c r="S714" s="14">
        <f t="shared" si="234"/>
        <v>0</v>
      </c>
      <c r="T714" s="4" t="str">
        <f t="shared" si="243"/>
        <v>J=</v>
      </c>
      <c r="U714" s="29">
        <f t="shared" si="244"/>
        <v>45229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24">
        <f t="shared" si="235"/>
        <v>45184</v>
      </c>
      <c r="B715" s="125">
        <f t="shared" ca="1" si="245"/>
        <v>1027.3123499999999</v>
      </c>
      <c r="C715" s="7">
        <f t="shared" si="236"/>
        <v>1000</v>
      </c>
      <c r="D715" s="102">
        <f t="shared" si="237"/>
        <v>45181</v>
      </c>
      <c r="E715" s="100">
        <f ca="1">IF(D715&lt;$B$1,VLOOKUP(D715,[1]DI!$A$4:$B$15000,2,FALSE),0)</f>
        <v>0.13150000000000001</v>
      </c>
      <c r="F715" s="14">
        <f t="shared" ca="1" si="246"/>
        <v>1.0004903700000001</v>
      </c>
      <c r="G715" s="14">
        <f ca="1">(TRUNC(PRODUCT($F$12:$F714),16))</f>
        <v>1.28401513625703</v>
      </c>
      <c r="H715" s="14">
        <f t="shared" ca="1" si="247"/>
        <v>1.2498780290411899</v>
      </c>
      <c r="I715" s="14">
        <f t="shared" ca="1" si="248"/>
        <v>1.0273123500000001</v>
      </c>
      <c r="J715" s="13">
        <f t="shared" si="238"/>
        <v>0</v>
      </c>
      <c r="K715" s="29">
        <f t="shared" si="239"/>
        <v>45107</v>
      </c>
      <c r="L715" s="2">
        <f t="shared" si="240"/>
        <v>54</v>
      </c>
      <c r="M715" s="17">
        <f t="shared" si="241"/>
        <v>54</v>
      </c>
      <c r="N715" s="12">
        <f t="shared" si="230"/>
        <v>1</v>
      </c>
      <c r="O715" s="12">
        <f t="shared" ca="1" si="231"/>
        <v>1.0273123500000001</v>
      </c>
      <c r="P715" s="17">
        <f t="shared" si="242"/>
        <v>0</v>
      </c>
      <c r="Q715" s="14">
        <f t="shared" ca="1" si="232"/>
        <v>27.312349999999999</v>
      </c>
      <c r="R715" s="20">
        <f t="shared" si="233"/>
        <v>0</v>
      </c>
      <c r="S715" s="14">
        <f t="shared" si="234"/>
        <v>0</v>
      </c>
      <c r="T715" s="4" t="str">
        <f t="shared" si="243"/>
        <v>J=</v>
      </c>
      <c r="U715" s="29">
        <f t="shared" si="244"/>
        <v>45229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24">
        <f t="shared" si="235"/>
        <v>45187</v>
      </c>
      <c r="B716" s="125">
        <f t="shared" ca="1" si="245"/>
        <v>1027.81611</v>
      </c>
      <c r="C716" s="7">
        <f t="shared" si="236"/>
        <v>1000</v>
      </c>
      <c r="D716" s="102">
        <f t="shared" si="237"/>
        <v>45182</v>
      </c>
      <c r="E716" s="100">
        <f ca="1">IF(D716&lt;$B$1,VLOOKUP(D716,[1]DI!$A$4:$B$15000,2,FALSE),0)</f>
        <v>0.13150000000000001</v>
      </c>
      <c r="F716" s="14">
        <f t="shared" ca="1" si="246"/>
        <v>1.0004903700000001</v>
      </c>
      <c r="G716" s="14">
        <f ca="1">(TRUNC(PRODUCT($F$12:$F715),16))</f>
        <v>1.28464477875939</v>
      </c>
      <c r="H716" s="14">
        <f t="shared" ca="1" si="247"/>
        <v>1.2498780290411899</v>
      </c>
      <c r="I716" s="14">
        <f t="shared" ca="1" si="248"/>
        <v>1.0278161100000001</v>
      </c>
      <c r="J716" s="13">
        <f t="shared" si="238"/>
        <v>0</v>
      </c>
      <c r="K716" s="29">
        <f t="shared" si="239"/>
        <v>45107</v>
      </c>
      <c r="L716" s="2">
        <f t="shared" si="240"/>
        <v>55</v>
      </c>
      <c r="M716" s="17">
        <f t="shared" si="241"/>
        <v>55</v>
      </c>
      <c r="N716" s="12">
        <f t="shared" ref="N716:N779" si="264">ROUND((J716+1)^(M716/252),9)</f>
        <v>1</v>
      </c>
      <c r="O716" s="12">
        <f t="shared" ref="O716:O779" ca="1" si="265">ROUND(I716*N716,9)</f>
        <v>1.0278161100000001</v>
      </c>
      <c r="P716" s="17">
        <f t="shared" si="242"/>
        <v>0</v>
      </c>
      <c r="Q716" s="14">
        <f t="shared" ref="Q716:Q779" ca="1" si="266">TRUNC(((O716-1)*C716),8)</f>
        <v>27.816109999999998</v>
      </c>
      <c r="R716" s="20">
        <f t="shared" ref="R716:R779" si="267">IF($P716&gt;0,VLOOKUP($P716,$X$12:$AD$150,7),0)</f>
        <v>0</v>
      </c>
      <c r="S716" s="14">
        <f t="shared" ref="S716:S779" si="268">IF(R716&gt;0,TRUNC(R716*C716,8),0)</f>
        <v>0</v>
      </c>
      <c r="T716" s="4" t="str">
        <f t="shared" si="243"/>
        <v>J=</v>
      </c>
      <c r="U716" s="29">
        <f t="shared" si="244"/>
        <v>45229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24">
        <f t="shared" ref="A717:A780" si="269">WORKDAY($A716,1,$X$166:$X$544)</f>
        <v>45188</v>
      </c>
      <c r="B717" s="125">
        <f t="shared" ca="1" si="245"/>
        <v>1028.3201200000001</v>
      </c>
      <c r="C717" s="7">
        <f t="shared" ref="C717:C780" si="270">(C716-S716)</f>
        <v>1000</v>
      </c>
      <c r="D717" s="102">
        <f t="shared" ref="D717:D780" si="271">WORKDAY($A717,-3,$X$160:$X$544)</f>
        <v>45183</v>
      </c>
      <c r="E717" s="100">
        <f ca="1">IF(D717&lt;$B$1,VLOOKUP(D717,[1]DI!$A$4:$B$15000,2,FALSE),0)</f>
        <v>0.13150000000000001</v>
      </c>
      <c r="F717" s="14">
        <f t="shared" ca="1" si="246"/>
        <v>1.0004903700000001</v>
      </c>
      <c r="G717" s="14">
        <f ca="1">(TRUNC(PRODUCT($F$12:$F716),16))</f>
        <v>1.2852747300195499</v>
      </c>
      <c r="H717" s="14">
        <f t="shared" ca="1" si="247"/>
        <v>1.2498780290411899</v>
      </c>
      <c r="I717" s="14">
        <f t="shared" ca="1" si="248"/>
        <v>1.0283201200000001</v>
      </c>
      <c r="J717" s="13">
        <f t="shared" ref="J717:J780" si="272">J716</f>
        <v>0</v>
      </c>
      <c r="K717" s="29">
        <f t="shared" ref="K717:K780" si="273">IF(P716&gt;0,VLOOKUP(P716,X$12:AH$150,2),K716)</f>
        <v>45107</v>
      </c>
      <c r="L717" s="2">
        <f t="shared" ref="L717:L780" si="274">IF(A717&gt;K717,IF(NETWORKDAYS(K717,A717,$X$160:$X$544)-1=0,1,NETWORKDAYS(K717,A717,$X$160:$X$544)-1),0)</f>
        <v>56</v>
      </c>
      <c r="M717" s="17">
        <f t="shared" ref="M717:M780" si="275">IF(AND(L717=1,L716=1),1,IF(L717&gt;0,IF(L717=L716,L717+1,L717),0))</f>
        <v>56</v>
      </c>
      <c r="N717" s="12">
        <f t="shared" si="264"/>
        <v>1</v>
      </c>
      <c r="O717" s="12">
        <f t="shared" ca="1" si="265"/>
        <v>1.0283201200000001</v>
      </c>
      <c r="P717" s="17">
        <f t="shared" ref="P717:P780" si="276">IF(VLOOKUP(A717,Y$12:AF$150,8)=VLOOKUP(A716,Y$12:AF$150,8),0,VLOOKUP(A717,Y$12:AF$150,8))</f>
        <v>0</v>
      </c>
      <c r="Q717" s="14">
        <f t="shared" ca="1" si="266"/>
        <v>28.320119999999999</v>
      </c>
      <c r="R717" s="20">
        <f t="shared" si="267"/>
        <v>0</v>
      </c>
      <c r="S717" s="14">
        <f t="shared" si="268"/>
        <v>0</v>
      </c>
      <c r="T717" s="4" t="str">
        <f t="shared" ref="T717:T780" si="277">IF(P716&gt;0,VLOOKUP(P716,X$12:AH$150,10),T716)</f>
        <v>J=</v>
      </c>
      <c r="U717" s="29">
        <f t="shared" ref="U717:U780" si="278">IF(P716&gt;0,VLOOKUP(P716,X$12:AH$150,11),U716)</f>
        <v>45229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24">
        <f t="shared" si="269"/>
        <v>45189</v>
      </c>
      <c r="B718" s="125">
        <f t="shared" ref="B718:B781" ca="1" si="279">IF(D718&lt;=TODAY(),C718+Q718,IF(AND(D718&gt;TODAY(),A718&lt;=$B$1),IF(VLOOKUP(TODAY(),$A$10:$E$5000,4,FALSE)=0,"n.d",C718+Q718),"n.d"))</f>
        <v>1028.82438</v>
      </c>
      <c r="C718" s="7">
        <f t="shared" si="270"/>
        <v>1000</v>
      </c>
      <c r="D718" s="102">
        <f t="shared" si="271"/>
        <v>45184</v>
      </c>
      <c r="E718" s="100">
        <f ca="1">IF(D718&lt;$B$1,VLOOKUP(D718,[1]DI!$A$4:$B$15000,2,FALSE),0)</f>
        <v>0.13150000000000001</v>
      </c>
      <c r="F718" s="14">
        <f t="shared" ref="F718:F781" ca="1" si="280">ROUND(((1+E718)^(1/252)),8)</f>
        <v>1.0004903700000001</v>
      </c>
      <c r="G718" s="14">
        <f ca="1">(TRUNC(PRODUCT($F$12:$F717),16))</f>
        <v>1.2859049901889099</v>
      </c>
      <c r="H718" s="14">
        <f t="shared" ref="H718:H781" ca="1" si="281">IF(P717&gt;0,G717,H717)</f>
        <v>1.2498780290411899</v>
      </c>
      <c r="I718" s="14">
        <f t="shared" ref="I718:I781" ca="1" si="282">ROUND(G718/H718,8)</f>
        <v>1.0288243800000001</v>
      </c>
      <c r="J718" s="13">
        <f t="shared" si="272"/>
        <v>0</v>
      </c>
      <c r="K718" s="29">
        <f t="shared" si="273"/>
        <v>45107</v>
      </c>
      <c r="L718" s="2">
        <f t="shared" si="274"/>
        <v>57</v>
      </c>
      <c r="M718" s="17">
        <f t="shared" si="275"/>
        <v>57</v>
      </c>
      <c r="N718" s="12">
        <f t="shared" si="264"/>
        <v>1</v>
      </c>
      <c r="O718" s="12">
        <f t="shared" ca="1" si="265"/>
        <v>1.0288243800000001</v>
      </c>
      <c r="P718" s="17">
        <f t="shared" si="276"/>
        <v>0</v>
      </c>
      <c r="Q718" s="14">
        <f t="shared" ca="1" si="266"/>
        <v>28.824380000000001</v>
      </c>
      <c r="R718" s="20">
        <f t="shared" si="267"/>
        <v>0</v>
      </c>
      <c r="S718" s="14">
        <f t="shared" si="268"/>
        <v>0</v>
      </c>
      <c r="T718" s="4" t="str">
        <f t="shared" si="277"/>
        <v>J=</v>
      </c>
      <c r="U718" s="29">
        <f t="shared" si="278"/>
        <v>45229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24">
        <f t="shared" si="269"/>
        <v>45190</v>
      </c>
      <c r="B719" s="125">
        <f t="shared" ca="1" si="279"/>
        <v>1029.3288899900001</v>
      </c>
      <c r="C719" s="7">
        <f t="shared" si="270"/>
        <v>1000</v>
      </c>
      <c r="D719" s="102">
        <f t="shared" si="271"/>
        <v>45187</v>
      </c>
      <c r="E719" s="100">
        <f ca="1">IF(D719&lt;$B$1,VLOOKUP(D719,[1]DI!$A$4:$B$15000,2,FALSE),0)</f>
        <v>0.13150000000000001</v>
      </c>
      <c r="F719" s="14">
        <f t="shared" ca="1" si="280"/>
        <v>1.0004903700000001</v>
      </c>
      <c r="G719" s="14">
        <f ca="1">(TRUNC(PRODUCT($F$12:$F718),16))</f>
        <v>1.28653555941895</v>
      </c>
      <c r="H719" s="14">
        <f t="shared" ca="1" si="281"/>
        <v>1.2498780290411899</v>
      </c>
      <c r="I719" s="14">
        <f t="shared" ca="1" si="282"/>
        <v>1.0293288899999999</v>
      </c>
      <c r="J719" s="13">
        <f t="shared" si="272"/>
        <v>0</v>
      </c>
      <c r="K719" s="29">
        <f t="shared" si="273"/>
        <v>45107</v>
      </c>
      <c r="L719" s="2">
        <f t="shared" si="274"/>
        <v>58</v>
      </c>
      <c r="M719" s="17">
        <f t="shared" si="275"/>
        <v>58</v>
      </c>
      <c r="N719" s="12">
        <f t="shared" si="264"/>
        <v>1</v>
      </c>
      <c r="O719" s="12">
        <f t="shared" ca="1" si="265"/>
        <v>1.0293288899999999</v>
      </c>
      <c r="P719" s="17">
        <f t="shared" si="276"/>
        <v>0</v>
      </c>
      <c r="Q719" s="14">
        <f t="shared" ca="1" si="266"/>
        <v>29.32888999</v>
      </c>
      <c r="R719" s="20">
        <f t="shared" si="267"/>
        <v>0</v>
      </c>
      <c r="S719" s="14">
        <f t="shared" si="268"/>
        <v>0</v>
      </c>
      <c r="T719" s="4" t="str">
        <f t="shared" si="277"/>
        <v>J=</v>
      </c>
      <c r="U719" s="29">
        <f t="shared" si="278"/>
        <v>45229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24">
        <f t="shared" si="269"/>
        <v>45191</v>
      </c>
      <c r="B720" s="125">
        <f t="shared" ca="1" si="279"/>
        <v>1029.8336400000001</v>
      </c>
      <c r="C720" s="7">
        <f t="shared" si="270"/>
        <v>1000</v>
      </c>
      <c r="D720" s="102">
        <f t="shared" si="271"/>
        <v>45188</v>
      </c>
      <c r="E720" s="100">
        <f ca="1">IF(D720&lt;$B$1,VLOOKUP(D720,[1]DI!$A$4:$B$15000,2,FALSE),0)</f>
        <v>0.13150000000000001</v>
      </c>
      <c r="F720" s="14">
        <f t="shared" ca="1" si="280"/>
        <v>1.0004903700000001</v>
      </c>
      <c r="G720" s="14">
        <f ca="1">(TRUNC(PRODUCT($F$12:$F719),16))</f>
        <v>1.28716643786123</v>
      </c>
      <c r="H720" s="14">
        <f t="shared" ca="1" si="281"/>
        <v>1.2498780290411899</v>
      </c>
      <c r="I720" s="14">
        <f t="shared" ca="1" si="282"/>
        <v>1.0298336400000001</v>
      </c>
      <c r="J720" s="13">
        <f t="shared" si="272"/>
        <v>0</v>
      </c>
      <c r="K720" s="29">
        <f t="shared" si="273"/>
        <v>45107</v>
      </c>
      <c r="L720" s="2">
        <f t="shared" si="274"/>
        <v>59</v>
      </c>
      <c r="M720" s="17">
        <f t="shared" si="275"/>
        <v>59</v>
      </c>
      <c r="N720" s="12">
        <f t="shared" si="264"/>
        <v>1</v>
      </c>
      <c r="O720" s="12">
        <f t="shared" ca="1" si="265"/>
        <v>1.0298336400000001</v>
      </c>
      <c r="P720" s="17">
        <f t="shared" si="276"/>
        <v>0</v>
      </c>
      <c r="Q720" s="14">
        <f t="shared" ca="1" si="266"/>
        <v>29.833639999999999</v>
      </c>
      <c r="R720" s="20">
        <f t="shared" si="267"/>
        <v>0</v>
      </c>
      <c r="S720" s="14">
        <f t="shared" si="268"/>
        <v>0</v>
      </c>
      <c r="T720" s="4" t="str">
        <f t="shared" si="277"/>
        <v>J=</v>
      </c>
      <c r="U720" s="29">
        <f t="shared" si="278"/>
        <v>45229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24">
        <f t="shared" si="269"/>
        <v>45194</v>
      </c>
      <c r="B721" s="125">
        <f t="shared" ca="1" si="279"/>
        <v>1030.3386399999999</v>
      </c>
      <c r="C721" s="7">
        <f t="shared" si="270"/>
        <v>1000</v>
      </c>
      <c r="D721" s="102">
        <f t="shared" si="271"/>
        <v>45189</v>
      </c>
      <c r="E721" s="100">
        <f ca="1">IF(D721&lt;$B$1,VLOOKUP(D721,[1]DI!$A$4:$B$15000,2,FALSE),0)</f>
        <v>0.13150000000000001</v>
      </c>
      <c r="F721" s="14">
        <f t="shared" ca="1" si="280"/>
        <v>1.0004903700000001</v>
      </c>
      <c r="G721" s="14">
        <f ca="1">(TRUNC(PRODUCT($F$12:$F720),16))</f>
        <v>1.28779762566736</v>
      </c>
      <c r="H721" s="14">
        <f t="shared" ca="1" si="281"/>
        <v>1.2498780290411899</v>
      </c>
      <c r="I721" s="14">
        <f t="shared" ca="1" si="282"/>
        <v>1.0303386400000001</v>
      </c>
      <c r="J721" s="13">
        <f t="shared" si="272"/>
        <v>0</v>
      </c>
      <c r="K721" s="29">
        <f t="shared" si="273"/>
        <v>45107</v>
      </c>
      <c r="L721" s="2">
        <f t="shared" si="274"/>
        <v>60</v>
      </c>
      <c r="M721" s="17">
        <f t="shared" si="275"/>
        <v>60</v>
      </c>
      <c r="N721" s="12">
        <f t="shared" si="264"/>
        <v>1</v>
      </c>
      <c r="O721" s="12">
        <f t="shared" ca="1" si="265"/>
        <v>1.0303386400000001</v>
      </c>
      <c r="P721" s="17">
        <f t="shared" si="276"/>
        <v>0</v>
      </c>
      <c r="Q721" s="14">
        <f t="shared" ca="1" si="266"/>
        <v>30.338640000000002</v>
      </c>
      <c r="R721" s="20">
        <f t="shared" si="267"/>
        <v>0</v>
      </c>
      <c r="S721" s="14">
        <f t="shared" si="268"/>
        <v>0</v>
      </c>
      <c r="T721" s="4" t="str">
        <f t="shared" si="277"/>
        <v>J=</v>
      </c>
      <c r="U721" s="29">
        <f t="shared" si="278"/>
        <v>45229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24">
        <f t="shared" si="269"/>
        <v>45195</v>
      </c>
      <c r="B722" s="125">
        <f t="shared" ca="1" si="279"/>
        <v>1030.84387999</v>
      </c>
      <c r="C722" s="7">
        <f t="shared" si="270"/>
        <v>1000</v>
      </c>
      <c r="D722" s="102">
        <f t="shared" si="271"/>
        <v>45190</v>
      </c>
      <c r="E722" s="100">
        <f ca="1">IF(D722&lt;$B$1,VLOOKUP(D722,[1]DI!$A$4:$B$15000,2,FALSE),0)</f>
        <v>0.1265</v>
      </c>
      <c r="F722" s="14">
        <f t="shared" ca="1" si="280"/>
        <v>1.0004727899999999</v>
      </c>
      <c r="G722" s="14">
        <f ca="1">(TRUNC(PRODUCT($F$12:$F721),16))</f>
        <v>1.2884291229890601</v>
      </c>
      <c r="H722" s="14">
        <f t="shared" ca="1" si="281"/>
        <v>1.2498780290411899</v>
      </c>
      <c r="I722" s="14">
        <f t="shared" ca="1" si="282"/>
        <v>1.0308438799999999</v>
      </c>
      <c r="J722" s="13">
        <f t="shared" si="272"/>
        <v>0</v>
      </c>
      <c r="K722" s="29">
        <f t="shared" si="273"/>
        <v>45107</v>
      </c>
      <c r="L722" s="2">
        <f t="shared" si="274"/>
        <v>61</v>
      </c>
      <c r="M722" s="17">
        <f t="shared" si="275"/>
        <v>61</v>
      </c>
      <c r="N722" s="12">
        <f t="shared" si="264"/>
        <v>1</v>
      </c>
      <c r="O722" s="12">
        <f t="shared" ca="1" si="265"/>
        <v>1.0308438799999999</v>
      </c>
      <c r="P722" s="17">
        <f t="shared" si="276"/>
        <v>0</v>
      </c>
      <c r="Q722" s="14">
        <f t="shared" ca="1" si="266"/>
        <v>30.843879990000001</v>
      </c>
      <c r="R722" s="20">
        <f t="shared" si="267"/>
        <v>0</v>
      </c>
      <c r="S722" s="14">
        <f t="shared" si="268"/>
        <v>0</v>
      </c>
      <c r="T722" s="4" t="str">
        <f t="shared" si="277"/>
        <v>J=</v>
      </c>
      <c r="U722" s="29">
        <f t="shared" si="278"/>
        <v>45229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24">
        <f t="shared" si="269"/>
        <v>45196</v>
      </c>
      <c r="B723" s="125">
        <f t="shared" ca="1" si="279"/>
        <v>1031.3312599999999</v>
      </c>
      <c r="C723" s="7">
        <f t="shared" si="270"/>
        <v>1000</v>
      </c>
      <c r="D723" s="102">
        <f t="shared" si="271"/>
        <v>45191</v>
      </c>
      <c r="E723" s="100">
        <f ca="1">IF(D723&lt;$B$1,VLOOKUP(D723,[1]DI!$A$4:$B$15000,2,FALSE),0)</f>
        <v>0.1265</v>
      </c>
      <c r="F723" s="14">
        <f t="shared" ca="1" si="280"/>
        <v>1.0004727899999999</v>
      </c>
      <c r="G723" s="14">
        <f ca="1">(TRUNC(PRODUCT($F$12:$F722),16))</f>
        <v>1.28903827939412</v>
      </c>
      <c r="H723" s="14">
        <f t="shared" ca="1" si="281"/>
        <v>1.2498780290411899</v>
      </c>
      <c r="I723" s="14">
        <f t="shared" ca="1" si="282"/>
        <v>1.03133126</v>
      </c>
      <c r="J723" s="13">
        <f t="shared" si="272"/>
        <v>0</v>
      </c>
      <c r="K723" s="29">
        <f t="shared" si="273"/>
        <v>45107</v>
      </c>
      <c r="L723" s="2">
        <f t="shared" si="274"/>
        <v>62</v>
      </c>
      <c r="M723" s="17">
        <f t="shared" si="275"/>
        <v>62</v>
      </c>
      <c r="N723" s="12">
        <f t="shared" si="264"/>
        <v>1</v>
      </c>
      <c r="O723" s="12">
        <f t="shared" ca="1" si="265"/>
        <v>1.03133126</v>
      </c>
      <c r="P723" s="17">
        <f t="shared" si="276"/>
        <v>0</v>
      </c>
      <c r="Q723" s="14">
        <f t="shared" ca="1" si="266"/>
        <v>31.33126</v>
      </c>
      <c r="R723" s="20">
        <f t="shared" si="267"/>
        <v>0</v>
      </c>
      <c r="S723" s="14">
        <f t="shared" si="268"/>
        <v>0</v>
      </c>
      <c r="T723" s="4" t="str">
        <f t="shared" si="277"/>
        <v>J=</v>
      </c>
      <c r="U723" s="29">
        <f t="shared" si="278"/>
        <v>45229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24">
        <f t="shared" si="269"/>
        <v>45197</v>
      </c>
      <c r="B724" s="125">
        <f t="shared" ca="1" si="279"/>
        <v>1031.8188600000001</v>
      </c>
      <c r="C724" s="7">
        <f t="shared" si="270"/>
        <v>1000</v>
      </c>
      <c r="D724" s="102">
        <f t="shared" si="271"/>
        <v>45194</v>
      </c>
      <c r="E724" s="100">
        <f ca="1">IF(D724&lt;$B$1,VLOOKUP(D724,[1]DI!$A$4:$B$15000,2,FALSE),0)</f>
        <v>0.1265</v>
      </c>
      <c r="F724" s="14">
        <f t="shared" ca="1" si="280"/>
        <v>1.0004727899999999</v>
      </c>
      <c r="G724" s="14">
        <f ca="1">(TRUNC(PRODUCT($F$12:$F723),16))</f>
        <v>1.2896477238022299</v>
      </c>
      <c r="H724" s="14">
        <f t="shared" ca="1" si="281"/>
        <v>1.2498780290411899</v>
      </c>
      <c r="I724" s="14">
        <f t="shared" ca="1" si="282"/>
        <v>1.03181886</v>
      </c>
      <c r="J724" s="13">
        <f t="shared" si="272"/>
        <v>0</v>
      </c>
      <c r="K724" s="29">
        <f t="shared" si="273"/>
        <v>45107</v>
      </c>
      <c r="L724" s="2">
        <f t="shared" si="274"/>
        <v>63</v>
      </c>
      <c r="M724" s="17">
        <f t="shared" si="275"/>
        <v>63</v>
      </c>
      <c r="N724" s="12">
        <f t="shared" si="264"/>
        <v>1</v>
      </c>
      <c r="O724" s="12">
        <f t="shared" ca="1" si="265"/>
        <v>1.03181886</v>
      </c>
      <c r="P724" s="17">
        <f t="shared" si="276"/>
        <v>0</v>
      </c>
      <c r="Q724" s="14">
        <f t="shared" ca="1" si="266"/>
        <v>31.818860000000001</v>
      </c>
      <c r="R724" s="20">
        <f t="shared" si="267"/>
        <v>0</v>
      </c>
      <c r="S724" s="14">
        <f t="shared" si="268"/>
        <v>0</v>
      </c>
      <c r="T724" s="4" t="str">
        <f t="shared" si="277"/>
        <v>J=</v>
      </c>
      <c r="U724" s="29">
        <f t="shared" si="278"/>
        <v>45229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24">
        <f t="shared" si="269"/>
        <v>45198</v>
      </c>
      <c r="B725" s="125">
        <f t="shared" ca="1" si="279"/>
        <v>1032.3066899999999</v>
      </c>
      <c r="C725" s="7">
        <f t="shared" si="270"/>
        <v>1000</v>
      </c>
      <c r="D725" s="102">
        <f t="shared" si="271"/>
        <v>45195</v>
      </c>
      <c r="E725" s="100">
        <f ca="1">IF(D725&lt;$B$1,VLOOKUP(D725,[1]DI!$A$4:$B$15000,2,FALSE),0)</f>
        <v>0.1265</v>
      </c>
      <c r="F725" s="14">
        <f t="shared" ca="1" si="280"/>
        <v>1.0004727899999999</v>
      </c>
      <c r="G725" s="14">
        <f ca="1">(TRUNC(PRODUCT($F$12:$F724),16))</f>
        <v>1.2902574563495699</v>
      </c>
      <c r="H725" s="14">
        <f t="shared" ca="1" si="281"/>
        <v>1.2498780290411899</v>
      </c>
      <c r="I725" s="14">
        <f t="shared" ca="1" si="282"/>
        <v>1.03230669</v>
      </c>
      <c r="J725" s="13">
        <f t="shared" si="272"/>
        <v>0</v>
      </c>
      <c r="K725" s="29">
        <f t="shared" si="273"/>
        <v>45107</v>
      </c>
      <c r="L725" s="2">
        <f t="shared" si="274"/>
        <v>64</v>
      </c>
      <c r="M725" s="17">
        <f t="shared" si="275"/>
        <v>64</v>
      </c>
      <c r="N725" s="12">
        <f t="shared" si="264"/>
        <v>1</v>
      </c>
      <c r="O725" s="12">
        <f t="shared" ca="1" si="265"/>
        <v>1.03230669</v>
      </c>
      <c r="P725" s="17">
        <f t="shared" si="276"/>
        <v>0</v>
      </c>
      <c r="Q725" s="14">
        <f t="shared" ca="1" si="266"/>
        <v>32.306690000000003</v>
      </c>
      <c r="R725" s="20">
        <f t="shared" si="267"/>
        <v>0</v>
      </c>
      <c r="S725" s="14">
        <f t="shared" si="268"/>
        <v>0</v>
      </c>
      <c r="T725" s="4" t="str">
        <f t="shared" si="277"/>
        <v>J=</v>
      </c>
      <c r="U725" s="29">
        <f t="shared" si="278"/>
        <v>45229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24">
        <f t="shared" si="269"/>
        <v>45201</v>
      </c>
      <c r="B726" s="125">
        <f t="shared" ca="1" si="279"/>
        <v>1032.79476</v>
      </c>
      <c r="C726" s="7">
        <f t="shared" si="270"/>
        <v>1000</v>
      </c>
      <c r="D726" s="102">
        <f t="shared" si="271"/>
        <v>45196</v>
      </c>
      <c r="E726" s="100">
        <f ca="1">IF(D726&lt;$B$1,VLOOKUP(D726,[1]DI!$A$4:$B$15000,2,FALSE),0)</f>
        <v>0.1265</v>
      </c>
      <c r="F726" s="14">
        <f t="shared" ca="1" si="280"/>
        <v>1.0004727899999999</v>
      </c>
      <c r="G726" s="14">
        <f ca="1">(TRUNC(PRODUCT($F$12:$F725),16))</f>
        <v>1.2908674771723501</v>
      </c>
      <c r="H726" s="14">
        <f t="shared" ca="1" si="281"/>
        <v>1.2498780290411899</v>
      </c>
      <c r="I726" s="14">
        <f t="shared" ca="1" si="282"/>
        <v>1.03279476</v>
      </c>
      <c r="J726" s="13">
        <f t="shared" si="272"/>
        <v>0</v>
      </c>
      <c r="K726" s="29">
        <f t="shared" si="273"/>
        <v>45107</v>
      </c>
      <c r="L726" s="2">
        <f t="shared" si="274"/>
        <v>65</v>
      </c>
      <c r="M726" s="17">
        <f t="shared" si="275"/>
        <v>65</v>
      </c>
      <c r="N726" s="12">
        <f t="shared" si="264"/>
        <v>1</v>
      </c>
      <c r="O726" s="12">
        <f t="shared" ca="1" si="265"/>
        <v>1.03279476</v>
      </c>
      <c r="P726" s="17">
        <f t="shared" si="276"/>
        <v>0</v>
      </c>
      <c r="Q726" s="14">
        <f t="shared" ca="1" si="266"/>
        <v>32.794759999999997</v>
      </c>
      <c r="R726" s="20">
        <f t="shared" si="267"/>
        <v>0</v>
      </c>
      <c r="S726" s="14">
        <f t="shared" si="268"/>
        <v>0</v>
      </c>
      <c r="T726" s="4" t="str">
        <f t="shared" si="277"/>
        <v>J=</v>
      </c>
      <c r="U726" s="29">
        <f t="shared" si="278"/>
        <v>45229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24">
        <f t="shared" si="269"/>
        <v>45202</v>
      </c>
      <c r="B727" s="125">
        <f t="shared" ca="1" si="279"/>
        <v>1033.28305</v>
      </c>
      <c r="C727" s="7">
        <f t="shared" si="270"/>
        <v>1000</v>
      </c>
      <c r="D727" s="102">
        <f t="shared" si="271"/>
        <v>45197</v>
      </c>
      <c r="E727" s="100">
        <f ca="1">IF(D727&lt;$B$1,VLOOKUP(D727,[1]DI!$A$4:$B$15000,2,FALSE),0)</f>
        <v>0.1265</v>
      </c>
      <c r="F727" s="14">
        <f t="shared" ca="1" si="280"/>
        <v>1.0004727899999999</v>
      </c>
      <c r="G727" s="14">
        <f ca="1">(TRUNC(PRODUCT($F$12:$F726),16))</f>
        <v>1.29147778640689</v>
      </c>
      <c r="H727" s="14">
        <f t="shared" ca="1" si="281"/>
        <v>1.2498780290411899</v>
      </c>
      <c r="I727" s="14">
        <f t="shared" ca="1" si="282"/>
        <v>1.0332830500000001</v>
      </c>
      <c r="J727" s="13">
        <f t="shared" si="272"/>
        <v>0</v>
      </c>
      <c r="K727" s="29">
        <f t="shared" si="273"/>
        <v>45107</v>
      </c>
      <c r="L727" s="2">
        <f t="shared" si="274"/>
        <v>66</v>
      </c>
      <c r="M727" s="17">
        <f t="shared" si="275"/>
        <v>66</v>
      </c>
      <c r="N727" s="12">
        <f t="shared" si="264"/>
        <v>1</v>
      </c>
      <c r="O727" s="12">
        <f t="shared" ca="1" si="265"/>
        <v>1.0332830500000001</v>
      </c>
      <c r="P727" s="17">
        <f t="shared" si="276"/>
        <v>0</v>
      </c>
      <c r="Q727" s="14">
        <f t="shared" ca="1" si="266"/>
        <v>33.283050000000003</v>
      </c>
      <c r="R727" s="20">
        <f t="shared" si="267"/>
        <v>0</v>
      </c>
      <c r="S727" s="14">
        <f t="shared" si="268"/>
        <v>0</v>
      </c>
      <c r="T727" s="4" t="str">
        <f t="shared" si="277"/>
        <v>J=</v>
      </c>
      <c r="U727" s="29">
        <f t="shared" si="278"/>
        <v>45229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24">
        <f t="shared" si="269"/>
        <v>45203</v>
      </c>
      <c r="B728" s="125">
        <f t="shared" ca="1" si="279"/>
        <v>1033.7715800000001</v>
      </c>
      <c r="C728" s="7">
        <f t="shared" si="270"/>
        <v>1000</v>
      </c>
      <c r="D728" s="102">
        <f t="shared" si="271"/>
        <v>45198</v>
      </c>
      <c r="E728" s="100">
        <f ca="1">IF(D728&lt;$B$1,VLOOKUP(D728,[1]DI!$A$4:$B$15000,2,FALSE),0)</f>
        <v>0.1265</v>
      </c>
      <c r="F728" s="14">
        <f t="shared" ca="1" si="280"/>
        <v>1.0004727899999999</v>
      </c>
      <c r="G728" s="14">
        <f ca="1">(TRUNC(PRODUCT($F$12:$F727),16))</f>
        <v>1.2920883841895201</v>
      </c>
      <c r="H728" s="14">
        <f t="shared" ca="1" si="281"/>
        <v>1.2498780290411899</v>
      </c>
      <c r="I728" s="14">
        <f t="shared" ca="1" si="282"/>
        <v>1.03377158</v>
      </c>
      <c r="J728" s="13">
        <f t="shared" si="272"/>
        <v>0</v>
      </c>
      <c r="K728" s="29">
        <f t="shared" si="273"/>
        <v>45107</v>
      </c>
      <c r="L728" s="2">
        <f t="shared" si="274"/>
        <v>67</v>
      </c>
      <c r="M728" s="17">
        <f t="shared" si="275"/>
        <v>67</v>
      </c>
      <c r="N728" s="12">
        <f t="shared" si="264"/>
        <v>1</v>
      </c>
      <c r="O728" s="12">
        <f t="shared" ca="1" si="265"/>
        <v>1.03377158</v>
      </c>
      <c r="P728" s="17">
        <f t="shared" si="276"/>
        <v>0</v>
      </c>
      <c r="Q728" s="14">
        <f t="shared" ca="1" si="266"/>
        <v>33.77158</v>
      </c>
      <c r="R728" s="20">
        <f t="shared" si="267"/>
        <v>0</v>
      </c>
      <c r="S728" s="14">
        <f t="shared" si="268"/>
        <v>0</v>
      </c>
      <c r="T728" s="4" t="str">
        <f t="shared" si="277"/>
        <v>J=</v>
      </c>
      <c r="U728" s="29">
        <f t="shared" si="278"/>
        <v>45229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24">
        <f t="shared" si="269"/>
        <v>45204</v>
      </c>
      <c r="B729" s="125">
        <f t="shared" ca="1" si="279"/>
        <v>1034.2603399899999</v>
      </c>
      <c r="C729" s="7">
        <f t="shared" si="270"/>
        <v>1000</v>
      </c>
      <c r="D729" s="102">
        <f t="shared" si="271"/>
        <v>45201</v>
      </c>
      <c r="E729" s="100">
        <f ca="1">IF(D729&lt;$B$1,VLOOKUP(D729,[1]DI!$A$4:$B$15000,2,FALSE),0)</f>
        <v>0.1265</v>
      </c>
      <c r="F729" s="14">
        <f t="shared" ca="1" si="280"/>
        <v>1.0004727899999999</v>
      </c>
      <c r="G729" s="14">
        <f ca="1">(TRUNC(PRODUCT($F$12:$F728),16))</f>
        <v>1.29269927065668</v>
      </c>
      <c r="H729" s="14">
        <f t="shared" ca="1" si="281"/>
        <v>1.2498780290411899</v>
      </c>
      <c r="I729" s="14">
        <f t="shared" ca="1" si="282"/>
        <v>1.0342603399999999</v>
      </c>
      <c r="J729" s="13">
        <f t="shared" si="272"/>
        <v>0</v>
      </c>
      <c r="K729" s="29">
        <f t="shared" si="273"/>
        <v>45107</v>
      </c>
      <c r="L729" s="2">
        <f t="shared" si="274"/>
        <v>68</v>
      </c>
      <c r="M729" s="17">
        <f t="shared" si="275"/>
        <v>68</v>
      </c>
      <c r="N729" s="12">
        <f t="shared" si="264"/>
        <v>1</v>
      </c>
      <c r="O729" s="12">
        <f t="shared" ca="1" si="265"/>
        <v>1.0342603399999999</v>
      </c>
      <c r="P729" s="17">
        <f t="shared" si="276"/>
        <v>0</v>
      </c>
      <c r="Q729" s="14">
        <f t="shared" ca="1" si="266"/>
        <v>34.260339989999999</v>
      </c>
      <c r="R729" s="20">
        <f t="shared" si="267"/>
        <v>0</v>
      </c>
      <c r="S729" s="14">
        <f t="shared" si="268"/>
        <v>0</v>
      </c>
      <c r="T729" s="4" t="str">
        <f t="shared" si="277"/>
        <v>J=</v>
      </c>
      <c r="U729" s="29">
        <f t="shared" si="278"/>
        <v>45229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24">
        <f t="shared" si="269"/>
        <v>45205</v>
      </c>
      <c r="B730" s="125">
        <f t="shared" ca="1" si="279"/>
        <v>1034.7493199999999</v>
      </c>
      <c r="C730" s="7">
        <f t="shared" si="270"/>
        <v>1000</v>
      </c>
      <c r="D730" s="102">
        <f t="shared" si="271"/>
        <v>45202</v>
      </c>
      <c r="E730" s="100">
        <f ca="1">IF(D730&lt;$B$1,VLOOKUP(D730,[1]DI!$A$4:$B$15000,2,FALSE),0)</f>
        <v>0.1265</v>
      </c>
      <c r="F730" s="14">
        <f t="shared" ca="1" si="280"/>
        <v>1.0004727899999999</v>
      </c>
      <c r="G730" s="14">
        <f ca="1">(TRUNC(PRODUCT($F$12:$F729),16))</f>
        <v>1.2933104459448601</v>
      </c>
      <c r="H730" s="14">
        <f t="shared" ca="1" si="281"/>
        <v>1.2498780290411899</v>
      </c>
      <c r="I730" s="14">
        <f t="shared" ca="1" si="282"/>
        <v>1.03474932</v>
      </c>
      <c r="J730" s="13">
        <f t="shared" si="272"/>
        <v>0</v>
      </c>
      <c r="K730" s="29">
        <f t="shared" si="273"/>
        <v>45107</v>
      </c>
      <c r="L730" s="2">
        <f t="shared" si="274"/>
        <v>69</v>
      </c>
      <c r="M730" s="17">
        <f t="shared" si="275"/>
        <v>69</v>
      </c>
      <c r="N730" s="12">
        <f t="shared" si="264"/>
        <v>1</v>
      </c>
      <c r="O730" s="12">
        <f t="shared" ca="1" si="265"/>
        <v>1.03474932</v>
      </c>
      <c r="P730" s="17">
        <f t="shared" si="276"/>
        <v>0</v>
      </c>
      <c r="Q730" s="14">
        <f t="shared" ca="1" si="266"/>
        <v>34.749319999999997</v>
      </c>
      <c r="R730" s="20">
        <f t="shared" si="267"/>
        <v>0</v>
      </c>
      <c r="S730" s="14">
        <f t="shared" si="268"/>
        <v>0</v>
      </c>
      <c r="T730" s="4" t="str">
        <f t="shared" si="277"/>
        <v>J=</v>
      </c>
      <c r="U730" s="29">
        <f t="shared" si="278"/>
        <v>45229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24">
        <f t="shared" si="269"/>
        <v>45208</v>
      </c>
      <c r="B731" s="125">
        <f t="shared" ca="1" si="279"/>
        <v>1035.2385399899999</v>
      </c>
      <c r="C731" s="7">
        <f t="shared" si="270"/>
        <v>1000</v>
      </c>
      <c r="D731" s="102">
        <f t="shared" si="271"/>
        <v>45203</v>
      </c>
      <c r="E731" s="100">
        <f ca="1">IF(D731&lt;$B$1,VLOOKUP(D731,[1]DI!$A$4:$B$15000,2,FALSE),0)</f>
        <v>0.1265</v>
      </c>
      <c r="F731" s="14">
        <f t="shared" ca="1" si="280"/>
        <v>1.0004727899999999</v>
      </c>
      <c r="G731" s="14">
        <f ca="1">(TRUNC(PRODUCT($F$12:$F730),16))</f>
        <v>1.2939219101905901</v>
      </c>
      <c r="H731" s="14">
        <f t="shared" ca="1" si="281"/>
        <v>1.2498780290411899</v>
      </c>
      <c r="I731" s="14">
        <f t="shared" ca="1" si="282"/>
        <v>1.0352385399999999</v>
      </c>
      <c r="J731" s="13">
        <f t="shared" si="272"/>
        <v>0</v>
      </c>
      <c r="K731" s="29">
        <f t="shared" si="273"/>
        <v>45107</v>
      </c>
      <c r="L731" s="2">
        <f t="shared" si="274"/>
        <v>70</v>
      </c>
      <c r="M731" s="17">
        <f t="shared" si="275"/>
        <v>70</v>
      </c>
      <c r="N731" s="12">
        <f t="shared" si="264"/>
        <v>1</v>
      </c>
      <c r="O731" s="12">
        <f t="shared" ca="1" si="265"/>
        <v>1.0352385399999999</v>
      </c>
      <c r="P731" s="17">
        <f t="shared" si="276"/>
        <v>0</v>
      </c>
      <c r="Q731" s="14">
        <f t="shared" ca="1" si="266"/>
        <v>35.23853999</v>
      </c>
      <c r="R731" s="20">
        <f t="shared" si="267"/>
        <v>0</v>
      </c>
      <c r="S731" s="14">
        <f t="shared" si="268"/>
        <v>0</v>
      </c>
      <c r="T731" s="4" t="str">
        <f t="shared" si="277"/>
        <v>J=</v>
      </c>
      <c r="U731" s="29">
        <f t="shared" si="278"/>
        <v>45229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24">
        <f t="shared" si="269"/>
        <v>45209</v>
      </c>
      <c r="B732" s="125">
        <f t="shared" ca="1" si="279"/>
        <v>1035.7279900000001</v>
      </c>
      <c r="C732" s="7">
        <f t="shared" si="270"/>
        <v>1000</v>
      </c>
      <c r="D732" s="102">
        <f t="shared" si="271"/>
        <v>45204</v>
      </c>
      <c r="E732" s="100">
        <f ca="1">IF(D732&lt;$B$1,VLOOKUP(D732,[1]DI!$A$4:$B$15000,2,FALSE),0)</f>
        <v>0.1265</v>
      </c>
      <c r="F732" s="14">
        <f t="shared" ca="1" si="280"/>
        <v>1.0004727899999999</v>
      </c>
      <c r="G732" s="14">
        <f ca="1">(TRUNC(PRODUCT($F$12:$F731),16))</f>
        <v>1.29453366353051</v>
      </c>
      <c r="H732" s="14">
        <f t="shared" ca="1" si="281"/>
        <v>1.2498780290411899</v>
      </c>
      <c r="I732" s="14">
        <f t="shared" ca="1" si="282"/>
        <v>1.03572799</v>
      </c>
      <c r="J732" s="13">
        <f t="shared" si="272"/>
        <v>0</v>
      </c>
      <c r="K732" s="29">
        <f t="shared" si="273"/>
        <v>45107</v>
      </c>
      <c r="L732" s="2">
        <f t="shared" si="274"/>
        <v>71</v>
      </c>
      <c r="M732" s="17">
        <f t="shared" si="275"/>
        <v>71</v>
      </c>
      <c r="N732" s="12">
        <f t="shared" si="264"/>
        <v>1</v>
      </c>
      <c r="O732" s="12">
        <f t="shared" ca="1" si="265"/>
        <v>1.03572799</v>
      </c>
      <c r="P732" s="17">
        <f t="shared" si="276"/>
        <v>0</v>
      </c>
      <c r="Q732" s="14">
        <f t="shared" ca="1" si="266"/>
        <v>35.727989999999998</v>
      </c>
      <c r="R732" s="20">
        <f t="shared" si="267"/>
        <v>0</v>
      </c>
      <c r="S732" s="14">
        <f t="shared" si="268"/>
        <v>0</v>
      </c>
      <c r="T732" s="4" t="str">
        <f t="shared" si="277"/>
        <v>J=</v>
      </c>
      <c r="U732" s="29">
        <f t="shared" si="278"/>
        <v>45229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24">
        <f t="shared" si="269"/>
        <v>45210</v>
      </c>
      <c r="B733" s="125">
        <f t="shared" ca="1" si="279"/>
        <v>1036.21768</v>
      </c>
      <c r="C733" s="7">
        <f t="shared" si="270"/>
        <v>1000</v>
      </c>
      <c r="D733" s="102">
        <f t="shared" si="271"/>
        <v>45205</v>
      </c>
      <c r="E733" s="100">
        <f ca="1">IF(D733&lt;$B$1,VLOOKUP(D733,[1]DI!$A$4:$B$15000,2,FALSE),0)</f>
        <v>0.1265</v>
      </c>
      <c r="F733" s="14">
        <f t="shared" ca="1" si="280"/>
        <v>1.0004727899999999</v>
      </c>
      <c r="G733" s="14">
        <f ca="1">(TRUNC(PRODUCT($F$12:$F732),16))</f>
        <v>1.2951457061012901</v>
      </c>
      <c r="H733" s="14">
        <f t="shared" ca="1" si="281"/>
        <v>1.2498780290411899</v>
      </c>
      <c r="I733" s="14">
        <f t="shared" ca="1" si="282"/>
        <v>1.03621768</v>
      </c>
      <c r="J733" s="13">
        <f t="shared" si="272"/>
        <v>0</v>
      </c>
      <c r="K733" s="29">
        <f t="shared" si="273"/>
        <v>45107</v>
      </c>
      <c r="L733" s="2">
        <f t="shared" si="274"/>
        <v>72</v>
      </c>
      <c r="M733" s="17">
        <f t="shared" si="275"/>
        <v>72</v>
      </c>
      <c r="N733" s="12">
        <f t="shared" si="264"/>
        <v>1</v>
      </c>
      <c r="O733" s="12">
        <f t="shared" ca="1" si="265"/>
        <v>1.03621768</v>
      </c>
      <c r="P733" s="17">
        <f t="shared" si="276"/>
        <v>0</v>
      </c>
      <c r="Q733" s="14">
        <f t="shared" ca="1" si="266"/>
        <v>36.217680000000001</v>
      </c>
      <c r="R733" s="20">
        <f t="shared" si="267"/>
        <v>0</v>
      </c>
      <c r="S733" s="14">
        <f t="shared" si="268"/>
        <v>0</v>
      </c>
      <c r="T733" s="4" t="str">
        <f t="shared" si="277"/>
        <v>J=</v>
      </c>
      <c r="U733" s="29">
        <f t="shared" si="278"/>
        <v>45229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ht="15.75" x14ac:dyDescent="0.25">
      <c r="A734" s="161">
        <f t="shared" si="269"/>
        <v>45212</v>
      </c>
      <c r="B734" s="162">
        <f t="shared" ca="1" si="279"/>
        <v>1036.70759</v>
      </c>
      <c r="C734" s="163">
        <f t="shared" si="270"/>
        <v>1000</v>
      </c>
      <c r="D734" s="164">
        <f t="shared" si="271"/>
        <v>45208</v>
      </c>
      <c r="E734" s="165">
        <f ca="1">IF(D734&lt;$B$1,VLOOKUP(D734,[1]DI!$A$4:$B$15000,2,FALSE),0)</f>
        <v>0.1265</v>
      </c>
      <c r="F734" s="166">
        <f t="shared" ca="1" si="280"/>
        <v>1.0004727899999999</v>
      </c>
      <c r="G734" s="166">
        <f ca="1">(TRUNC(PRODUCT($F$12:$F733),16))</f>
        <v>1.29575803803968</v>
      </c>
      <c r="H734" s="166">
        <f t="shared" ca="1" si="281"/>
        <v>1.2498780290411899</v>
      </c>
      <c r="I734" s="166">
        <f t="shared" ca="1" si="282"/>
        <v>1.03670759</v>
      </c>
      <c r="J734" s="165">
        <f t="shared" si="272"/>
        <v>0</v>
      </c>
      <c r="K734" s="164">
        <f t="shared" si="273"/>
        <v>45107</v>
      </c>
      <c r="L734" s="167">
        <f t="shared" si="274"/>
        <v>73</v>
      </c>
      <c r="M734" s="168">
        <f t="shared" si="275"/>
        <v>73</v>
      </c>
      <c r="N734" s="169">
        <f t="shared" si="264"/>
        <v>1</v>
      </c>
      <c r="O734" s="169">
        <f t="shared" ca="1" si="265"/>
        <v>1.03670759</v>
      </c>
      <c r="P734" s="168">
        <v>5.5</v>
      </c>
      <c r="Q734" s="166">
        <f t="shared" ca="1" si="266"/>
        <v>36.707590000000003</v>
      </c>
      <c r="R734" s="170">
        <v>1</v>
      </c>
      <c r="S734" s="166">
        <f t="shared" si="268"/>
        <v>1000</v>
      </c>
      <c r="T734" s="171" t="str">
        <f t="shared" si="277"/>
        <v>J=</v>
      </c>
      <c r="U734" s="164">
        <f t="shared" si="278"/>
        <v>45229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24">
        <f t="shared" si="269"/>
        <v>45215</v>
      </c>
      <c r="B735" s="125">
        <f t="shared" ca="1" si="279"/>
        <v>0</v>
      </c>
      <c r="C735" s="7">
        <f t="shared" si="270"/>
        <v>0</v>
      </c>
      <c r="D735" s="102">
        <f t="shared" si="271"/>
        <v>45209</v>
      </c>
      <c r="E735" s="100">
        <f ca="1">IF(D735&lt;$B$1,VLOOKUP(D735,[1]DI!$A$4:$B$15000,2,FALSE),0)</f>
        <v>0.1265</v>
      </c>
      <c r="F735" s="14">
        <f t="shared" ca="1" si="280"/>
        <v>1.0004727899999999</v>
      </c>
      <c r="G735" s="14">
        <f ca="1">(TRUNC(PRODUCT($F$12:$F734),16))</f>
        <v>1.29637065948249</v>
      </c>
      <c r="H735" s="14">
        <f t="shared" ca="1" si="281"/>
        <v>1.29575803803968</v>
      </c>
      <c r="I735" s="14">
        <f t="shared" ca="1" si="282"/>
        <v>1.0004727899999999</v>
      </c>
      <c r="J735" s="13">
        <f t="shared" si="272"/>
        <v>0</v>
      </c>
      <c r="K735" s="29">
        <f t="shared" si="273"/>
        <v>45107</v>
      </c>
      <c r="L735" s="2">
        <f t="shared" si="274"/>
        <v>74</v>
      </c>
      <c r="M735" s="17">
        <f t="shared" si="275"/>
        <v>74</v>
      </c>
      <c r="N735" s="12">
        <f t="shared" si="264"/>
        <v>1</v>
      </c>
      <c r="O735" s="12">
        <f t="shared" ca="1" si="265"/>
        <v>1.0004727899999999</v>
      </c>
      <c r="P735" s="17">
        <f t="shared" si="276"/>
        <v>0</v>
      </c>
      <c r="Q735" s="14">
        <f t="shared" ca="1" si="266"/>
        <v>0</v>
      </c>
      <c r="R735" s="20">
        <f t="shared" si="267"/>
        <v>0</v>
      </c>
      <c r="S735" s="14">
        <f t="shared" si="268"/>
        <v>0</v>
      </c>
      <c r="T735" s="4" t="str">
        <f t="shared" si="277"/>
        <v>J=</v>
      </c>
      <c r="U735" s="29">
        <f t="shared" si="278"/>
        <v>45229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24">
        <f t="shared" si="269"/>
        <v>45216</v>
      </c>
      <c r="B736" s="125">
        <f t="shared" ca="1" si="279"/>
        <v>0</v>
      </c>
      <c r="C736" s="7">
        <f t="shared" si="270"/>
        <v>0</v>
      </c>
      <c r="D736" s="102">
        <f t="shared" si="271"/>
        <v>45210</v>
      </c>
      <c r="E736" s="100">
        <f ca="1">IF(D736&lt;$B$1,VLOOKUP(D736,[1]DI!$A$4:$B$15000,2,FALSE),0)</f>
        <v>0.1265</v>
      </c>
      <c r="F736" s="14">
        <f t="shared" ca="1" si="280"/>
        <v>1.0004727899999999</v>
      </c>
      <c r="G736" s="14">
        <f ca="1">(TRUNC(PRODUCT($F$12:$F735),16))</f>
        <v>1.29698357056658</v>
      </c>
      <c r="H736" s="14">
        <f t="shared" ca="1" si="281"/>
        <v>1.29575803803968</v>
      </c>
      <c r="I736" s="14">
        <f t="shared" ca="1" si="282"/>
        <v>1.0009458</v>
      </c>
      <c r="J736" s="13">
        <f t="shared" si="272"/>
        <v>0</v>
      </c>
      <c r="K736" s="29">
        <f t="shared" si="273"/>
        <v>45107</v>
      </c>
      <c r="L736" s="2">
        <f t="shared" si="274"/>
        <v>75</v>
      </c>
      <c r="M736" s="17">
        <f t="shared" si="275"/>
        <v>75</v>
      </c>
      <c r="N736" s="12">
        <f t="shared" si="264"/>
        <v>1</v>
      </c>
      <c r="O736" s="12">
        <f t="shared" ca="1" si="265"/>
        <v>1.0009458</v>
      </c>
      <c r="P736" s="17">
        <f t="shared" si="276"/>
        <v>0</v>
      </c>
      <c r="Q736" s="14">
        <f t="shared" ca="1" si="266"/>
        <v>0</v>
      </c>
      <c r="R736" s="20">
        <f t="shared" si="267"/>
        <v>0</v>
      </c>
      <c r="S736" s="14">
        <f t="shared" si="268"/>
        <v>0</v>
      </c>
      <c r="T736" s="4" t="str">
        <f t="shared" si="277"/>
        <v>J=</v>
      </c>
      <c r="U736" s="29">
        <f t="shared" si="278"/>
        <v>45229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24">
        <f t="shared" si="269"/>
        <v>45217</v>
      </c>
      <c r="B737" s="125">
        <f t="shared" ca="1" si="279"/>
        <v>0</v>
      </c>
      <c r="C737" s="7">
        <f t="shared" si="270"/>
        <v>0</v>
      </c>
      <c r="D737" s="102">
        <f t="shared" si="271"/>
        <v>45212</v>
      </c>
      <c r="E737" s="100">
        <f ca="1">IF(D737&lt;$B$1,VLOOKUP(D737,[1]DI!$A$4:$B$15000,2,FALSE),0)</f>
        <v>0.1265</v>
      </c>
      <c r="F737" s="14">
        <f t="shared" ca="1" si="280"/>
        <v>1.0004727899999999</v>
      </c>
      <c r="G737" s="14">
        <f ca="1">(TRUNC(PRODUCT($F$12:$F736),16))</f>
        <v>1.2975967714289101</v>
      </c>
      <c r="H737" s="14">
        <f t="shared" ca="1" si="281"/>
        <v>1.29575803803968</v>
      </c>
      <c r="I737" s="14">
        <f t="shared" ca="1" si="282"/>
        <v>1.00141904</v>
      </c>
      <c r="J737" s="13">
        <f t="shared" si="272"/>
        <v>0</v>
      </c>
      <c r="K737" s="29">
        <f t="shared" si="273"/>
        <v>45107</v>
      </c>
      <c r="L737" s="2">
        <f t="shared" si="274"/>
        <v>76</v>
      </c>
      <c r="M737" s="17">
        <f t="shared" si="275"/>
        <v>76</v>
      </c>
      <c r="N737" s="12">
        <f t="shared" si="264"/>
        <v>1</v>
      </c>
      <c r="O737" s="12">
        <f t="shared" ca="1" si="265"/>
        <v>1.00141904</v>
      </c>
      <c r="P737" s="17">
        <f t="shared" si="276"/>
        <v>0</v>
      </c>
      <c r="Q737" s="14">
        <f t="shared" ca="1" si="266"/>
        <v>0</v>
      </c>
      <c r="R737" s="20">
        <f t="shared" si="267"/>
        <v>0</v>
      </c>
      <c r="S737" s="14">
        <f t="shared" si="268"/>
        <v>0</v>
      </c>
      <c r="T737" s="4" t="str">
        <f t="shared" si="277"/>
        <v>J=</v>
      </c>
      <c r="U737" s="29">
        <f t="shared" si="278"/>
        <v>45229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24">
        <f t="shared" si="269"/>
        <v>45218</v>
      </c>
      <c r="B738" s="125">
        <f t="shared" ca="1" si="279"/>
        <v>0</v>
      </c>
      <c r="C738" s="7">
        <f t="shared" si="270"/>
        <v>0</v>
      </c>
      <c r="D738" s="102">
        <f t="shared" si="271"/>
        <v>45215</v>
      </c>
      <c r="E738" s="100">
        <f ca="1">IF(D738&lt;$B$1,VLOOKUP(D738,[1]DI!$A$4:$B$15000,2,FALSE),0)</f>
        <v>0.1265</v>
      </c>
      <c r="F738" s="14">
        <f t="shared" ca="1" si="280"/>
        <v>1.0004727899999999</v>
      </c>
      <c r="G738" s="14">
        <f ca="1">(TRUNC(PRODUCT($F$12:$F737),16))</f>
        <v>1.29821026220647</v>
      </c>
      <c r="H738" s="14">
        <f t="shared" ca="1" si="281"/>
        <v>1.29575803803968</v>
      </c>
      <c r="I738" s="14">
        <f t="shared" ca="1" si="282"/>
        <v>1.0018925000000001</v>
      </c>
      <c r="J738" s="13">
        <f t="shared" si="272"/>
        <v>0</v>
      </c>
      <c r="K738" s="29">
        <f t="shared" si="273"/>
        <v>45107</v>
      </c>
      <c r="L738" s="2">
        <f t="shared" si="274"/>
        <v>77</v>
      </c>
      <c r="M738" s="17">
        <f t="shared" si="275"/>
        <v>77</v>
      </c>
      <c r="N738" s="12">
        <f t="shared" si="264"/>
        <v>1</v>
      </c>
      <c r="O738" s="12">
        <f t="shared" ca="1" si="265"/>
        <v>1.0018925000000001</v>
      </c>
      <c r="P738" s="17">
        <f t="shared" si="276"/>
        <v>0</v>
      </c>
      <c r="Q738" s="14">
        <f t="shared" ca="1" si="266"/>
        <v>0</v>
      </c>
      <c r="R738" s="20">
        <f t="shared" si="267"/>
        <v>0</v>
      </c>
      <c r="S738" s="14">
        <f t="shared" si="268"/>
        <v>0</v>
      </c>
      <c r="T738" s="4" t="str">
        <f t="shared" si="277"/>
        <v>J=</v>
      </c>
      <c r="U738" s="29">
        <f t="shared" si="278"/>
        <v>45229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24">
        <f t="shared" si="269"/>
        <v>45219</v>
      </c>
      <c r="B739" s="125">
        <f t="shared" ca="1" si="279"/>
        <v>0</v>
      </c>
      <c r="C739" s="7">
        <f t="shared" si="270"/>
        <v>0</v>
      </c>
      <c r="D739" s="102">
        <f t="shared" si="271"/>
        <v>45216</v>
      </c>
      <c r="E739" s="100">
        <f ca="1">IF(D739&lt;$B$1,VLOOKUP(D739,[1]DI!$A$4:$B$15000,2,FALSE),0)</f>
        <v>0.1265</v>
      </c>
      <c r="F739" s="14">
        <f t="shared" ca="1" si="280"/>
        <v>1.0004727899999999</v>
      </c>
      <c r="G739" s="14">
        <f ca="1">(TRUNC(PRODUCT($F$12:$F738),16))</f>
        <v>1.29882404303634</v>
      </c>
      <c r="H739" s="14">
        <f t="shared" ca="1" si="281"/>
        <v>1.29575803803968</v>
      </c>
      <c r="I739" s="14">
        <f t="shared" ca="1" si="282"/>
        <v>1.00236619</v>
      </c>
      <c r="J739" s="13">
        <f t="shared" si="272"/>
        <v>0</v>
      </c>
      <c r="K739" s="29">
        <f t="shared" si="273"/>
        <v>45107</v>
      </c>
      <c r="L739" s="2">
        <f t="shared" si="274"/>
        <v>78</v>
      </c>
      <c r="M739" s="17">
        <f t="shared" si="275"/>
        <v>78</v>
      </c>
      <c r="N739" s="12">
        <f t="shared" si="264"/>
        <v>1</v>
      </c>
      <c r="O739" s="12">
        <f t="shared" ca="1" si="265"/>
        <v>1.00236619</v>
      </c>
      <c r="P739" s="17">
        <f t="shared" si="276"/>
        <v>0</v>
      </c>
      <c r="Q739" s="14">
        <f t="shared" ca="1" si="266"/>
        <v>0</v>
      </c>
      <c r="R739" s="20">
        <f t="shared" si="267"/>
        <v>0</v>
      </c>
      <c r="S739" s="14">
        <f t="shared" si="268"/>
        <v>0</v>
      </c>
      <c r="T739" s="4" t="str">
        <f t="shared" si="277"/>
        <v>J=</v>
      </c>
      <c r="U739" s="29">
        <f t="shared" si="278"/>
        <v>45229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24">
        <f t="shared" si="269"/>
        <v>45222</v>
      </c>
      <c r="B740" s="125">
        <f t="shared" ca="1" si="279"/>
        <v>0</v>
      </c>
      <c r="C740" s="7">
        <f t="shared" si="270"/>
        <v>0</v>
      </c>
      <c r="D740" s="102">
        <f t="shared" si="271"/>
        <v>45217</v>
      </c>
      <c r="E740" s="100">
        <f ca="1">IF(D740&lt;$B$1,VLOOKUP(D740,[1]DI!$A$4:$B$15000,2,FALSE),0)</f>
        <v>0.1265</v>
      </c>
      <c r="F740" s="14">
        <f t="shared" ca="1" si="280"/>
        <v>1.0004727899999999</v>
      </c>
      <c r="G740" s="14">
        <f ca="1">(TRUNC(PRODUCT($F$12:$F739),16))</f>
        <v>1.2994381140556499</v>
      </c>
      <c r="H740" s="14">
        <f t="shared" ca="1" si="281"/>
        <v>1.29575803803968</v>
      </c>
      <c r="I740" s="14">
        <f t="shared" ca="1" si="282"/>
        <v>1.0028401</v>
      </c>
      <c r="J740" s="13">
        <f t="shared" si="272"/>
        <v>0</v>
      </c>
      <c r="K740" s="29">
        <f t="shared" si="273"/>
        <v>45107</v>
      </c>
      <c r="L740" s="2">
        <f t="shared" si="274"/>
        <v>79</v>
      </c>
      <c r="M740" s="17">
        <f t="shared" si="275"/>
        <v>79</v>
      </c>
      <c r="N740" s="12">
        <f t="shared" si="264"/>
        <v>1</v>
      </c>
      <c r="O740" s="12">
        <f t="shared" ca="1" si="265"/>
        <v>1.0028401</v>
      </c>
      <c r="P740" s="17">
        <f t="shared" si="276"/>
        <v>0</v>
      </c>
      <c r="Q740" s="14">
        <f t="shared" ca="1" si="266"/>
        <v>0</v>
      </c>
      <c r="R740" s="20">
        <f t="shared" si="267"/>
        <v>0</v>
      </c>
      <c r="S740" s="14">
        <f t="shared" si="268"/>
        <v>0</v>
      </c>
      <c r="T740" s="4" t="str">
        <f t="shared" si="277"/>
        <v>J=</v>
      </c>
      <c r="U740" s="29">
        <f t="shared" si="278"/>
        <v>45229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24">
        <f t="shared" si="269"/>
        <v>45223</v>
      </c>
      <c r="B741" s="125">
        <f t="shared" ca="1" si="279"/>
        <v>0</v>
      </c>
      <c r="C741" s="7">
        <f t="shared" si="270"/>
        <v>0</v>
      </c>
      <c r="D741" s="102">
        <f t="shared" si="271"/>
        <v>45218</v>
      </c>
      <c r="E741" s="100">
        <f ca="1">IF(D741&lt;$B$1,VLOOKUP(D741,[1]DI!$A$4:$B$15000,2,FALSE),0)</f>
        <v>0.1265</v>
      </c>
      <c r="F741" s="14">
        <f t="shared" ca="1" si="280"/>
        <v>1.0004727899999999</v>
      </c>
      <c r="G741" s="14">
        <f ca="1">(TRUNC(PRODUCT($F$12:$F740),16))</f>
        <v>1.3000524754015901</v>
      </c>
      <c r="H741" s="14">
        <f t="shared" ca="1" si="281"/>
        <v>1.29575803803968</v>
      </c>
      <c r="I741" s="14">
        <f t="shared" ca="1" si="282"/>
        <v>1.00331423</v>
      </c>
      <c r="J741" s="13">
        <f t="shared" si="272"/>
        <v>0</v>
      </c>
      <c r="K741" s="29">
        <f t="shared" si="273"/>
        <v>45107</v>
      </c>
      <c r="L741" s="2">
        <f t="shared" si="274"/>
        <v>80</v>
      </c>
      <c r="M741" s="17">
        <f t="shared" si="275"/>
        <v>80</v>
      </c>
      <c r="N741" s="12">
        <f t="shared" si="264"/>
        <v>1</v>
      </c>
      <c r="O741" s="12">
        <f t="shared" ca="1" si="265"/>
        <v>1.00331423</v>
      </c>
      <c r="P741" s="17">
        <f t="shared" si="276"/>
        <v>0</v>
      </c>
      <c r="Q741" s="14">
        <f t="shared" ca="1" si="266"/>
        <v>0</v>
      </c>
      <c r="R741" s="20">
        <f t="shared" si="267"/>
        <v>0</v>
      </c>
      <c r="S741" s="14">
        <f t="shared" si="268"/>
        <v>0</v>
      </c>
      <c r="T741" s="4" t="str">
        <f t="shared" si="277"/>
        <v>J=</v>
      </c>
      <c r="U741" s="29">
        <f t="shared" si="278"/>
        <v>45229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24">
        <f t="shared" si="269"/>
        <v>45224</v>
      </c>
      <c r="B742" s="125">
        <f t="shared" ca="1" si="279"/>
        <v>0</v>
      </c>
      <c r="C742" s="7">
        <f t="shared" si="270"/>
        <v>0</v>
      </c>
      <c r="D742" s="102">
        <f t="shared" si="271"/>
        <v>45219</v>
      </c>
      <c r="E742" s="100">
        <f ca="1">IF(D742&lt;$B$1,VLOOKUP(D742,[1]DI!$A$4:$B$15000,2,FALSE),0)</f>
        <v>0.1265</v>
      </c>
      <c r="F742" s="14">
        <f t="shared" ca="1" si="280"/>
        <v>1.0004727899999999</v>
      </c>
      <c r="G742" s="14">
        <f ca="1">(TRUNC(PRODUCT($F$12:$F741),16))</f>
        <v>1.3006671272114401</v>
      </c>
      <c r="H742" s="14">
        <f t="shared" ca="1" si="281"/>
        <v>1.29575803803968</v>
      </c>
      <c r="I742" s="14">
        <f t="shared" ca="1" si="282"/>
        <v>1.0037885799999999</v>
      </c>
      <c r="J742" s="13">
        <f t="shared" si="272"/>
        <v>0</v>
      </c>
      <c r="K742" s="29">
        <f t="shared" si="273"/>
        <v>45107</v>
      </c>
      <c r="L742" s="2">
        <f t="shared" si="274"/>
        <v>81</v>
      </c>
      <c r="M742" s="17">
        <f t="shared" si="275"/>
        <v>81</v>
      </c>
      <c r="N742" s="12">
        <f t="shared" si="264"/>
        <v>1</v>
      </c>
      <c r="O742" s="12">
        <f t="shared" ca="1" si="265"/>
        <v>1.0037885799999999</v>
      </c>
      <c r="P742" s="17">
        <f t="shared" si="276"/>
        <v>0</v>
      </c>
      <c r="Q742" s="14">
        <f t="shared" ca="1" si="266"/>
        <v>0</v>
      </c>
      <c r="R742" s="20">
        <f t="shared" si="267"/>
        <v>0</v>
      </c>
      <c r="S742" s="14">
        <f t="shared" si="268"/>
        <v>0</v>
      </c>
      <c r="T742" s="4" t="str">
        <f t="shared" si="277"/>
        <v>J=</v>
      </c>
      <c r="U742" s="29">
        <f t="shared" si="278"/>
        <v>45229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24">
        <f t="shared" si="269"/>
        <v>45225</v>
      </c>
      <c r="B743" s="125">
        <f t="shared" ca="1" si="279"/>
        <v>0</v>
      </c>
      <c r="C743" s="7">
        <f t="shared" si="270"/>
        <v>0</v>
      </c>
      <c r="D743" s="102">
        <f t="shared" si="271"/>
        <v>45222</v>
      </c>
      <c r="E743" s="100">
        <f ca="1">IF(D743&lt;$B$1,VLOOKUP(D743,[1]DI!$A$4:$B$15000,2,FALSE),0)</f>
        <v>0.1265</v>
      </c>
      <c r="F743" s="14">
        <f t="shared" ca="1" si="280"/>
        <v>1.0004727899999999</v>
      </c>
      <c r="G743" s="14">
        <f ca="1">(TRUNC(PRODUCT($F$12:$F742),16))</f>
        <v>1.30128206962251</v>
      </c>
      <c r="H743" s="14">
        <f t="shared" ca="1" si="281"/>
        <v>1.29575803803968</v>
      </c>
      <c r="I743" s="14">
        <f t="shared" ca="1" si="282"/>
        <v>1.00426317</v>
      </c>
      <c r="J743" s="13">
        <f t="shared" si="272"/>
        <v>0</v>
      </c>
      <c r="K743" s="29">
        <f t="shared" si="273"/>
        <v>45107</v>
      </c>
      <c r="L743" s="2">
        <f t="shared" si="274"/>
        <v>82</v>
      </c>
      <c r="M743" s="17">
        <f t="shared" si="275"/>
        <v>82</v>
      </c>
      <c r="N743" s="12">
        <f t="shared" si="264"/>
        <v>1</v>
      </c>
      <c r="O743" s="12">
        <f t="shared" ca="1" si="265"/>
        <v>1.00426317</v>
      </c>
      <c r="P743" s="17">
        <f t="shared" si="276"/>
        <v>0</v>
      </c>
      <c r="Q743" s="14">
        <f t="shared" ca="1" si="266"/>
        <v>0</v>
      </c>
      <c r="R743" s="20">
        <f t="shared" si="267"/>
        <v>0</v>
      </c>
      <c r="S743" s="14">
        <f t="shared" si="268"/>
        <v>0</v>
      </c>
      <c r="T743" s="4" t="str">
        <f t="shared" si="277"/>
        <v>J=</v>
      </c>
      <c r="U743" s="29">
        <f t="shared" si="278"/>
        <v>45229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</row>
    <row r="744" spans="1:153" x14ac:dyDescent="0.15">
      <c r="A744" s="124">
        <f t="shared" si="269"/>
        <v>45226</v>
      </c>
      <c r="B744" s="125">
        <f t="shared" ca="1" si="279"/>
        <v>0</v>
      </c>
      <c r="C744" s="7">
        <f t="shared" si="270"/>
        <v>0</v>
      </c>
      <c r="D744" s="102">
        <f t="shared" si="271"/>
        <v>45223</v>
      </c>
      <c r="E744" s="100">
        <f ca="1">IF(D744&lt;$B$1,VLOOKUP(D744,[1]DI!$A$4:$B$15000,2,FALSE),0)</f>
        <v>0.1265</v>
      </c>
      <c r="F744" s="14">
        <f t="shared" ca="1" si="280"/>
        <v>1.0004727899999999</v>
      </c>
      <c r="G744" s="14">
        <f ca="1">(TRUNC(PRODUCT($F$12:$F743),16))</f>
        <v>1.3018973027722101</v>
      </c>
      <c r="H744" s="14">
        <f t="shared" ca="1" si="281"/>
        <v>1.29575803803968</v>
      </c>
      <c r="I744" s="14">
        <f t="shared" ca="1" si="282"/>
        <v>1.0047379700000001</v>
      </c>
      <c r="J744" s="13">
        <f t="shared" si="272"/>
        <v>0</v>
      </c>
      <c r="K744" s="29">
        <f t="shared" si="273"/>
        <v>45107</v>
      </c>
      <c r="L744" s="2">
        <f t="shared" si="274"/>
        <v>83</v>
      </c>
      <c r="M744" s="17">
        <f t="shared" si="275"/>
        <v>83</v>
      </c>
      <c r="N744" s="12">
        <f t="shared" si="264"/>
        <v>1</v>
      </c>
      <c r="O744" s="12">
        <f t="shared" ca="1" si="265"/>
        <v>1.0047379700000001</v>
      </c>
      <c r="P744" s="17">
        <f t="shared" si="276"/>
        <v>0</v>
      </c>
      <c r="Q744" s="14">
        <f t="shared" ca="1" si="266"/>
        <v>0</v>
      </c>
      <c r="R744" s="20">
        <f t="shared" si="267"/>
        <v>0</v>
      </c>
      <c r="S744" s="14">
        <f t="shared" si="268"/>
        <v>0</v>
      </c>
      <c r="T744" s="4" t="str">
        <f t="shared" si="277"/>
        <v>J=</v>
      </c>
      <c r="U744" s="29">
        <f t="shared" si="278"/>
        <v>45229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24">
        <f t="shared" si="269"/>
        <v>45229</v>
      </c>
      <c r="B745" s="125">
        <f t="shared" ca="1" si="279"/>
        <v>0</v>
      </c>
      <c r="C745" s="7">
        <f t="shared" si="270"/>
        <v>0</v>
      </c>
      <c r="D745" s="102">
        <f t="shared" si="271"/>
        <v>45224</v>
      </c>
      <c r="E745" s="100">
        <f ca="1">IF(D745&lt;$B$1,VLOOKUP(D745,[1]DI!$A$4:$B$15000,2,FALSE),0)</f>
        <v>0.1265</v>
      </c>
      <c r="F745" s="14">
        <f t="shared" ca="1" si="280"/>
        <v>1.0004727899999999</v>
      </c>
      <c r="G745" s="14">
        <f ca="1">(TRUNC(PRODUCT($F$12:$F744),16))</f>
        <v>1.30251282679799</v>
      </c>
      <c r="H745" s="14">
        <f t="shared" ca="1" si="281"/>
        <v>1.29575803803968</v>
      </c>
      <c r="I745" s="14">
        <f t="shared" ca="1" si="282"/>
        <v>1.0052129999999999</v>
      </c>
      <c r="J745" s="13">
        <f t="shared" si="272"/>
        <v>0</v>
      </c>
      <c r="K745" s="29">
        <f t="shared" si="273"/>
        <v>45107</v>
      </c>
      <c r="L745" s="2">
        <f t="shared" si="274"/>
        <v>84</v>
      </c>
      <c r="M745" s="17">
        <f t="shared" si="275"/>
        <v>84</v>
      </c>
      <c r="N745" s="12">
        <f t="shared" si="264"/>
        <v>1</v>
      </c>
      <c r="O745" s="12">
        <f t="shared" ca="1" si="265"/>
        <v>1.0052129999999999</v>
      </c>
      <c r="P745" s="17">
        <f t="shared" si="276"/>
        <v>6</v>
      </c>
      <c r="Q745" s="14">
        <f t="shared" ca="1" si="266"/>
        <v>0</v>
      </c>
      <c r="R745" s="20">
        <f t="shared" si="267"/>
        <v>0</v>
      </c>
      <c r="S745" s="14">
        <f t="shared" si="268"/>
        <v>0</v>
      </c>
      <c r="T745" s="4" t="str">
        <f t="shared" si="277"/>
        <v>J=</v>
      </c>
      <c r="U745" s="29">
        <f t="shared" si="278"/>
        <v>45229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24">
        <f t="shared" si="269"/>
        <v>45230</v>
      </c>
      <c r="B746" s="125">
        <f t="shared" ca="1" si="279"/>
        <v>0</v>
      </c>
      <c r="C746" s="7">
        <f t="shared" si="270"/>
        <v>0</v>
      </c>
      <c r="D746" s="102">
        <f t="shared" si="271"/>
        <v>45225</v>
      </c>
      <c r="E746" s="100">
        <f ca="1">IF(D746&lt;$B$1,VLOOKUP(D746,[1]DI!$A$4:$B$15000,2,FALSE),0)</f>
        <v>0.1265</v>
      </c>
      <c r="F746" s="14">
        <f t="shared" ca="1" si="280"/>
        <v>1.0004727899999999</v>
      </c>
      <c r="G746" s="14">
        <f ca="1">(TRUNC(PRODUCT($F$12:$F745),16))</f>
        <v>1.30312864183737</v>
      </c>
      <c r="H746" s="14">
        <f t="shared" ca="1" si="281"/>
        <v>1.30251282679799</v>
      </c>
      <c r="I746" s="14">
        <f t="shared" ca="1" si="282"/>
        <v>1.0004727899999999</v>
      </c>
      <c r="J746" s="13">
        <f t="shared" si="272"/>
        <v>0</v>
      </c>
      <c r="K746" s="29">
        <f t="shared" si="273"/>
        <v>45229</v>
      </c>
      <c r="L746" s="2">
        <f t="shared" si="274"/>
        <v>1</v>
      </c>
      <c r="M746" s="17">
        <f t="shared" si="275"/>
        <v>1</v>
      </c>
      <c r="N746" s="12">
        <f t="shared" si="264"/>
        <v>1</v>
      </c>
      <c r="O746" s="12">
        <f t="shared" ca="1" si="265"/>
        <v>1.0004727899999999</v>
      </c>
      <c r="P746" s="17">
        <f t="shared" si="276"/>
        <v>0</v>
      </c>
      <c r="Q746" s="14">
        <f t="shared" ca="1" si="266"/>
        <v>0</v>
      </c>
      <c r="R746" s="20">
        <f t="shared" si="267"/>
        <v>0</v>
      </c>
      <c r="S746" s="14">
        <f t="shared" si="268"/>
        <v>0</v>
      </c>
      <c r="T746" s="4" t="str">
        <f t="shared" si="277"/>
        <v>A+J=</v>
      </c>
      <c r="U746" s="29">
        <f t="shared" si="278"/>
        <v>45412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24">
        <f t="shared" si="269"/>
        <v>45231</v>
      </c>
      <c r="B747" s="125">
        <f t="shared" ca="1" si="279"/>
        <v>0</v>
      </c>
      <c r="C747" s="7">
        <f t="shared" si="270"/>
        <v>0</v>
      </c>
      <c r="D747" s="102">
        <f t="shared" si="271"/>
        <v>45226</v>
      </c>
      <c r="E747" s="100">
        <f ca="1">IF(D747&lt;$B$1,VLOOKUP(D747,[1]DI!$A$4:$B$15000,2,FALSE),0)</f>
        <v>0.1265</v>
      </c>
      <c r="F747" s="14">
        <f t="shared" ca="1" si="280"/>
        <v>1.0004727899999999</v>
      </c>
      <c r="G747" s="14">
        <f ca="1">(TRUNC(PRODUCT($F$12:$F746),16))</f>
        <v>1.30374474802794</v>
      </c>
      <c r="H747" s="14">
        <f t="shared" ca="1" si="281"/>
        <v>1.30251282679799</v>
      </c>
      <c r="I747" s="14">
        <f t="shared" ca="1" si="282"/>
        <v>1.0009458</v>
      </c>
      <c r="J747" s="13">
        <f t="shared" si="272"/>
        <v>0</v>
      </c>
      <c r="K747" s="29">
        <f t="shared" si="273"/>
        <v>45229</v>
      </c>
      <c r="L747" s="2">
        <f t="shared" si="274"/>
        <v>2</v>
      </c>
      <c r="M747" s="17">
        <f t="shared" si="275"/>
        <v>2</v>
      </c>
      <c r="N747" s="12">
        <f t="shared" si="264"/>
        <v>1</v>
      </c>
      <c r="O747" s="12">
        <f t="shared" ca="1" si="265"/>
        <v>1.0009458</v>
      </c>
      <c r="P747" s="17">
        <f t="shared" si="276"/>
        <v>0</v>
      </c>
      <c r="Q747" s="14">
        <f t="shared" ca="1" si="266"/>
        <v>0</v>
      </c>
      <c r="R747" s="20">
        <f t="shared" si="267"/>
        <v>0</v>
      </c>
      <c r="S747" s="14">
        <f t="shared" si="268"/>
        <v>0</v>
      </c>
      <c r="T747" s="4" t="str">
        <f t="shared" si="277"/>
        <v>A+J=</v>
      </c>
      <c r="U747" s="29">
        <f t="shared" si="278"/>
        <v>45412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24">
        <f t="shared" si="269"/>
        <v>45233</v>
      </c>
      <c r="B748" s="125">
        <f t="shared" ca="1" si="279"/>
        <v>0</v>
      </c>
      <c r="C748" s="7">
        <f t="shared" si="270"/>
        <v>0</v>
      </c>
      <c r="D748" s="102">
        <f t="shared" si="271"/>
        <v>45229</v>
      </c>
      <c r="E748" s="100">
        <f ca="1">IF(D748&lt;$B$1,VLOOKUP(D748,[1]DI!$A$4:$B$15000,2,FALSE),0)</f>
        <v>0.1265</v>
      </c>
      <c r="F748" s="14">
        <f t="shared" ca="1" si="280"/>
        <v>1.0004727899999999</v>
      </c>
      <c r="G748" s="14">
        <f ca="1">(TRUNC(PRODUCT($F$12:$F747),16))</f>
        <v>1.30436114550736</v>
      </c>
      <c r="H748" s="14">
        <f t="shared" ca="1" si="281"/>
        <v>1.30251282679799</v>
      </c>
      <c r="I748" s="14">
        <f t="shared" ca="1" si="282"/>
        <v>1.00141904</v>
      </c>
      <c r="J748" s="13">
        <f t="shared" si="272"/>
        <v>0</v>
      </c>
      <c r="K748" s="29">
        <f t="shared" si="273"/>
        <v>45229</v>
      </c>
      <c r="L748" s="2">
        <f t="shared" si="274"/>
        <v>3</v>
      </c>
      <c r="M748" s="17">
        <f t="shared" si="275"/>
        <v>3</v>
      </c>
      <c r="N748" s="12">
        <f t="shared" si="264"/>
        <v>1</v>
      </c>
      <c r="O748" s="12">
        <f t="shared" ca="1" si="265"/>
        <v>1.00141904</v>
      </c>
      <c r="P748" s="17">
        <f t="shared" si="276"/>
        <v>0</v>
      </c>
      <c r="Q748" s="14">
        <f t="shared" ca="1" si="266"/>
        <v>0</v>
      </c>
      <c r="R748" s="20">
        <f t="shared" si="267"/>
        <v>0</v>
      </c>
      <c r="S748" s="14">
        <f t="shared" si="268"/>
        <v>0</v>
      </c>
      <c r="T748" s="4" t="str">
        <f t="shared" si="277"/>
        <v>A+J=</v>
      </c>
      <c r="U748" s="29">
        <f t="shared" si="278"/>
        <v>45412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24">
        <f t="shared" si="269"/>
        <v>45236</v>
      </c>
      <c r="B749" s="125">
        <f t="shared" ca="1" si="279"/>
        <v>0</v>
      </c>
      <c r="C749" s="7">
        <f t="shared" si="270"/>
        <v>0</v>
      </c>
      <c r="D749" s="102">
        <f t="shared" si="271"/>
        <v>45230</v>
      </c>
      <c r="E749" s="100">
        <f ca="1">IF(D749&lt;$B$1,VLOOKUP(D749,[1]DI!$A$4:$B$15000,2,FALSE),0)</f>
        <v>0.1265</v>
      </c>
      <c r="F749" s="14">
        <f t="shared" ca="1" si="280"/>
        <v>1.0004727899999999</v>
      </c>
      <c r="G749" s="14">
        <f ca="1">(TRUNC(PRODUCT($F$12:$F748),16))</f>
        <v>1.30497783441335</v>
      </c>
      <c r="H749" s="14">
        <f t="shared" ca="1" si="281"/>
        <v>1.30251282679799</v>
      </c>
      <c r="I749" s="14">
        <f t="shared" ca="1" si="282"/>
        <v>1.0018925000000001</v>
      </c>
      <c r="J749" s="13">
        <f t="shared" si="272"/>
        <v>0</v>
      </c>
      <c r="K749" s="29">
        <f t="shared" si="273"/>
        <v>45229</v>
      </c>
      <c r="L749" s="2">
        <f t="shared" si="274"/>
        <v>4</v>
      </c>
      <c r="M749" s="17">
        <f t="shared" si="275"/>
        <v>4</v>
      </c>
      <c r="N749" s="12">
        <f t="shared" si="264"/>
        <v>1</v>
      </c>
      <c r="O749" s="12">
        <f t="shared" ca="1" si="265"/>
        <v>1.0018925000000001</v>
      </c>
      <c r="P749" s="17">
        <f t="shared" si="276"/>
        <v>0</v>
      </c>
      <c r="Q749" s="14">
        <f t="shared" ca="1" si="266"/>
        <v>0</v>
      </c>
      <c r="R749" s="20">
        <f t="shared" si="267"/>
        <v>0</v>
      </c>
      <c r="S749" s="14">
        <f t="shared" si="268"/>
        <v>0</v>
      </c>
      <c r="T749" s="4" t="str">
        <f t="shared" si="277"/>
        <v>A+J=</v>
      </c>
      <c r="U749" s="29">
        <f t="shared" si="278"/>
        <v>45412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24">
        <f t="shared" si="269"/>
        <v>45237</v>
      </c>
      <c r="B750" s="125">
        <f t="shared" ca="1" si="279"/>
        <v>0</v>
      </c>
      <c r="C750" s="7">
        <f t="shared" si="270"/>
        <v>0</v>
      </c>
      <c r="D750" s="102">
        <f t="shared" si="271"/>
        <v>45231</v>
      </c>
      <c r="E750" s="100">
        <f ca="1">IF(D750&lt;$B$1,VLOOKUP(D750,[1]DI!$A$4:$B$15000,2,FALSE),0)</f>
        <v>0.1265</v>
      </c>
      <c r="F750" s="14">
        <f t="shared" ca="1" si="280"/>
        <v>1.0004727899999999</v>
      </c>
      <c r="G750" s="14">
        <f ca="1">(TRUNC(PRODUCT($F$12:$F749),16))</f>
        <v>1.30559481488368</v>
      </c>
      <c r="H750" s="14">
        <f t="shared" ca="1" si="281"/>
        <v>1.30251282679799</v>
      </c>
      <c r="I750" s="14">
        <f t="shared" ca="1" si="282"/>
        <v>1.00236619</v>
      </c>
      <c r="J750" s="13">
        <f t="shared" si="272"/>
        <v>0</v>
      </c>
      <c r="K750" s="29">
        <f t="shared" si="273"/>
        <v>45229</v>
      </c>
      <c r="L750" s="2">
        <f t="shared" si="274"/>
        <v>5</v>
      </c>
      <c r="M750" s="17">
        <f t="shared" si="275"/>
        <v>5</v>
      </c>
      <c r="N750" s="12">
        <f t="shared" si="264"/>
        <v>1</v>
      </c>
      <c r="O750" s="12">
        <f t="shared" ca="1" si="265"/>
        <v>1.00236619</v>
      </c>
      <c r="P750" s="17">
        <f t="shared" si="276"/>
        <v>0</v>
      </c>
      <c r="Q750" s="14">
        <f t="shared" ca="1" si="266"/>
        <v>0</v>
      </c>
      <c r="R750" s="20">
        <f t="shared" si="267"/>
        <v>0</v>
      </c>
      <c r="S750" s="14">
        <f t="shared" si="268"/>
        <v>0</v>
      </c>
      <c r="T750" s="4" t="str">
        <f t="shared" si="277"/>
        <v>A+J=</v>
      </c>
      <c r="U750" s="29">
        <f t="shared" si="278"/>
        <v>45412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24">
        <f t="shared" si="269"/>
        <v>45238</v>
      </c>
      <c r="B751" s="125">
        <f t="shared" ca="1" si="279"/>
        <v>0</v>
      </c>
      <c r="C751" s="7">
        <f t="shared" si="270"/>
        <v>0</v>
      </c>
      <c r="D751" s="102">
        <f t="shared" si="271"/>
        <v>45233</v>
      </c>
      <c r="E751" s="100">
        <f ca="1">IF(D751&lt;$B$1,VLOOKUP(D751,[1]DI!$A$4:$B$15000,2,FALSE),0)</f>
        <v>0.1215</v>
      </c>
      <c r="F751" s="14">
        <f t="shared" ca="1" si="280"/>
        <v>1.00045513</v>
      </c>
      <c r="G751" s="14">
        <f ca="1">(TRUNC(PRODUCT($F$12:$F750),16))</f>
        <v>1.3062120870562099</v>
      </c>
      <c r="H751" s="14">
        <f t="shared" ca="1" si="281"/>
        <v>1.30251282679799</v>
      </c>
      <c r="I751" s="14">
        <f t="shared" ca="1" si="282"/>
        <v>1.0028401</v>
      </c>
      <c r="J751" s="13">
        <f t="shared" si="272"/>
        <v>0</v>
      </c>
      <c r="K751" s="29">
        <f t="shared" si="273"/>
        <v>45229</v>
      </c>
      <c r="L751" s="2">
        <f t="shared" si="274"/>
        <v>6</v>
      </c>
      <c r="M751" s="17">
        <f t="shared" si="275"/>
        <v>6</v>
      </c>
      <c r="N751" s="12">
        <f t="shared" si="264"/>
        <v>1</v>
      </c>
      <c r="O751" s="12">
        <f t="shared" ca="1" si="265"/>
        <v>1.0028401</v>
      </c>
      <c r="P751" s="17">
        <f t="shared" si="276"/>
        <v>0</v>
      </c>
      <c r="Q751" s="14">
        <f t="shared" ca="1" si="266"/>
        <v>0</v>
      </c>
      <c r="R751" s="20">
        <f t="shared" si="267"/>
        <v>0</v>
      </c>
      <c r="S751" s="14">
        <f t="shared" si="268"/>
        <v>0</v>
      </c>
      <c r="T751" s="4" t="str">
        <f t="shared" si="277"/>
        <v>A+J=</v>
      </c>
      <c r="U751" s="29">
        <f t="shared" si="278"/>
        <v>45412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24">
        <f t="shared" si="269"/>
        <v>45239</v>
      </c>
      <c r="B752" s="125">
        <f t="shared" ca="1" si="279"/>
        <v>0</v>
      </c>
      <c r="C752" s="7">
        <f t="shared" si="270"/>
        <v>0</v>
      </c>
      <c r="D752" s="102">
        <f t="shared" si="271"/>
        <v>45236</v>
      </c>
      <c r="E752" s="100">
        <f ca="1">IF(D752&lt;$B$1,VLOOKUP(D752,[1]DI!$A$4:$B$15000,2,FALSE),0)</f>
        <v>0.1215</v>
      </c>
      <c r="F752" s="14">
        <f t="shared" ca="1" si="280"/>
        <v>1.00045513</v>
      </c>
      <c r="G752" s="14">
        <f ca="1">(TRUNC(PRODUCT($F$12:$F751),16))</f>
        <v>1.30680658336339</v>
      </c>
      <c r="H752" s="14">
        <f t="shared" ca="1" si="281"/>
        <v>1.30251282679799</v>
      </c>
      <c r="I752" s="14">
        <f t="shared" ca="1" si="282"/>
        <v>1.0032965199999999</v>
      </c>
      <c r="J752" s="13">
        <f t="shared" si="272"/>
        <v>0</v>
      </c>
      <c r="K752" s="29">
        <f t="shared" si="273"/>
        <v>45229</v>
      </c>
      <c r="L752" s="2">
        <f t="shared" si="274"/>
        <v>7</v>
      </c>
      <c r="M752" s="17">
        <f t="shared" si="275"/>
        <v>7</v>
      </c>
      <c r="N752" s="12">
        <f t="shared" si="264"/>
        <v>1</v>
      </c>
      <c r="O752" s="12">
        <f t="shared" ca="1" si="265"/>
        <v>1.0032965199999999</v>
      </c>
      <c r="P752" s="17">
        <f t="shared" si="276"/>
        <v>0</v>
      </c>
      <c r="Q752" s="14">
        <f t="shared" ca="1" si="266"/>
        <v>0</v>
      </c>
      <c r="R752" s="20">
        <f t="shared" si="267"/>
        <v>0</v>
      </c>
      <c r="S752" s="14">
        <f t="shared" si="268"/>
        <v>0</v>
      </c>
      <c r="T752" s="4" t="str">
        <f t="shared" si="277"/>
        <v>A+J=</v>
      </c>
      <c r="U752" s="29">
        <f t="shared" si="278"/>
        <v>45412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24">
        <f t="shared" si="269"/>
        <v>45240</v>
      </c>
      <c r="B753" s="125">
        <f t="shared" ca="1" si="279"/>
        <v>0</v>
      </c>
      <c r="C753" s="7">
        <f t="shared" si="270"/>
        <v>0</v>
      </c>
      <c r="D753" s="102">
        <f t="shared" si="271"/>
        <v>45237</v>
      </c>
      <c r="E753" s="100">
        <f ca="1">IF(D753&lt;$B$1,VLOOKUP(D753,[1]DI!$A$4:$B$15000,2,FALSE),0)</f>
        <v>0.1215</v>
      </c>
      <c r="F753" s="14">
        <f t="shared" ca="1" si="280"/>
        <v>1.00045513</v>
      </c>
      <c r="G753" s="14">
        <f ca="1">(TRUNC(PRODUCT($F$12:$F752),16))</f>
        <v>1.3074013502436801</v>
      </c>
      <c r="H753" s="14">
        <f t="shared" ca="1" si="281"/>
        <v>1.30251282679799</v>
      </c>
      <c r="I753" s="14">
        <f t="shared" ca="1" si="282"/>
        <v>1.0037531500000001</v>
      </c>
      <c r="J753" s="13">
        <f t="shared" si="272"/>
        <v>0</v>
      </c>
      <c r="K753" s="29">
        <f t="shared" si="273"/>
        <v>45229</v>
      </c>
      <c r="L753" s="2">
        <f t="shared" si="274"/>
        <v>8</v>
      </c>
      <c r="M753" s="17">
        <f t="shared" si="275"/>
        <v>8</v>
      </c>
      <c r="N753" s="12">
        <f t="shared" si="264"/>
        <v>1</v>
      </c>
      <c r="O753" s="12">
        <f t="shared" ca="1" si="265"/>
        <v>1.0037531500000001</v>
      </c>
      <c r="P753" s="17">
        <f t="shared" si="276"/>
        <v>0</v>
      </c>
      <c r="Q753" s="14">
        <f t="shared" ca="1" si="266"/>
        <v>0</v>
      </c>
      <c r="R753" s="20">
        <f t="shared" si="267"/>
        <v>0</v>
      </c>
      <c r="S753" s="14">
        <f t="shared" si="268"/>
        <v>0</v>
      </c>
      <c r="T753" s="4" t="str">
        <f t="shared" si="277"/>
        <v>A+J=</v>
      </c>
      <c r="U753" s="29">
        <f t="shared" si="278"/>
        <v>45412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24">
        <f t="shared" si="269"/>
        <v>45243</v>
      </c>
      <c r="B754" s="125">
        <f t="shared" ca="1" si="279"/>
        <v>0</v>
      </c>
      <c r="C754" s="7">
        <f t="shared" si="270"/>
        <v>0</v>
      </c>
      <c r="D754" s="102">
        <f t="shared" si="271"/>
        <v>45238</v>
      </c>
      <c r="E754" s="100">
        <f ca="1">IF(D754&lt;$B$1,VLOOKUP(D754,[1]DI!$A$4:$B$15000,2,FALSE),0)</f>
        <v>0.1215</v>
      </c>
      <c r="F754" s="14">
        <f t="shared" ca="1" si="280"/>
        <v>1.00045513</v>
      </c>
      <c r="G754" s="14">
        <f ca="1">(TRUNC(PRODUCT($F$12:$F753),16))</f>
        <v>1.3079963878202101</v>
      </c>
      <c r="H754" s="14">
        <f t="shared" ca="1" si="281"/>
        <v>1.30251282679799</v>
      </c>
      <c r="I754" s="14">
        <f t="shared" ca="1" si="282"/>
        <v>1.0042099900000001</v>
      </c>
      <c r="J754" s="13">
        <f t="shared" si="272"/>
        <v>0</v>
      </c>
      <c r="K754" s="29">
        <f t="shared" si="273"/>
        <v>45229</v>
      </c>
      <c r="L754" s="2">
        <f t="shared" si="274"/>
        <v>9</v>
      </c>
      <c r="M754" s="17">
        <f t="shared" si="275"/>
        <v>9</v>
      </c>
      <c r="N754" s="12">
        <f t="shared" si="264"/>
        <v>1</v>
      </c>
      <c r="O754" s="12">
        <f t="shared" ca="1" si="265"/>
        <v>1.0042099900000001</v>
      </c>
      <c r="P754" s="17">
        <f t="shared" si="276"/>
        <v>0</v>
      </c>
      <c r="Q754" s="14">
        <f t="shared" ca="1" si="266"/>
        <v>0</v>
      </c>
      <c r="R754" s="20">
        <f t="shared" si="267"/>
        <v>0</v>
      </c>
      <c r="S754" s="14">
        <f t="shared" si="268"/>
        <v>0</v>
      </c>
      <c r="T754" s="4" t="str">
        <f t="shared" si="277"/>
        <v>A+J=</v>
      </c>
      <c r="U754" s="29">
        <f t="shared" si="278"/>
        <v>45412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24">
        <f t="shared" si="269"/>
        <v>45244</v>
      </c>
      <c r="B755" s="125">
        <f t="shared" ca="1" si="279"/>
        <v>0</v>
      </c>
      <c r="C755" s="7">
        <f t="shared" si="270"/>
        <v>0</v>
      </c>
      <c r="D755" s="102">
        <f t="shared" si="271"/>
        <v>45239</v>
      </c>
      <c r="E755" s="100">
        <f ca="1">IF(D755&lt;$B$1,VLOOKUP(D755,[1]DI!$A$4:$B$15000,2,FALSE),0)</f>
        <v>0.1215</v>
      </c>
      <c r="F755" s="14">
        <f t="shared" ca="1" si="280"/>
        <v>1.00045513</v>
      </c>
      <c r="G755" s="14">
        <f ca="1">(TRUNC(PRODUCT($F$12:$F754),16))</f>
        <v>1.3085916962162001</v>
      </c>
      <c r="H755" s="14">
        <f t="shared" ca="1" si="281"/>
        <v>1.30251282679799</v>
      </c>
      <c r="I755" s="14">
        <f t="shared" ca="1" si="282"/>
        <v>1.00466703</v>
      </c>
      <c r="J755" s="13">
        <f t="shared" si="272"/>
        <v>0</v>
      </c>
      <c r="K755" s="29">
        <f t="shared" si="273"/>
        <v>45229</v>
      </c>
      <c r="L755" s="2">
        <f t="shared" si="274"/>
        <v>10</v>
      </c>
      <c r="M755" s="17">
        <f t="shared" si="275"/>
        <v>10</v>
      </c>
      <c r="N755" s="12">
        <f t="shared" si="264"/>
        <v>1</v>
      </c>
      <c r="O755" s="12">
        <f t="shared" ca="1" si="265"/>
        <v>1.00466703</v>
      </c>
      <c r="P755" s="17">
        <f t="shared" si="276"/>
        <v>0</v>
      </c>
      <c r="Q755" s="14">
        <f t="shared" ca="1" si="266"/>
        <v>0</v>
      </c>
      <c r="R755" s="20">
        <f t="shared" si="267"/>
        <v>0</v>
      </c>
      <c r="S755" s="14">
        <f t="shared" si="268"/>
        <v>0</v>
      </c>
      <c r="T755" s="4" t="str">
        <f t="shared" si="277"/>
        <v>A+J=</v>
      </c>
      <c r="U755" s="29">
        <f t="shared" si="278"/>
        <v>45412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24">
        <f t="shared" si="269"/>
        <v>45246</v>
      </c>
      <c r="B756" s="125">
        <f t="shared" ca="1" si="279"/>
        <v>0</v>
      </c>
      <c r="C756" s="7">
        <f t="shared" si="270"/>
        <v>0</v>
      </c>
      <c r="D756" s="102">
        <f t="shared" si="271"/>
        <v>45240</v>
      </c>
      <c r="E756" s="100">
        <f ca="1">IF(D756&lt;$B$1,VLOOKUP(D756,[1]DI!$A$4:$B$15000,2,FALSE),0)</f>
        <v>0.1215</v>
      </c>
      <c r="F756" s="14">
        <f t="shared" ca="1" si="280"/>
        <v>1.00045513</v>
      </c>
      <c r="G756" s="14">
        <f ca="1">(TRUNC(PRODUCT($F$12:$F755),16))</f>
        <v>1.3091872755549001</v>
      </c>
      <c r="H756" s="14">
        <f t="shared" ca="1" si="281"/>
        <v>1.30251282679799</v>
      </c>
      <c r="I756" s="14">
        <f t="shared" ca="1" si="282"/>
        <v>1.0051242899999999</v>
      </c>
      <c r="J756" s="13">
        <f t="shared" si="272"/>
        <v>0</v>
      </c>
      <c r="K756" s="29">
        <f t="shared" si="273"/>
        <v>45229</v>
      </c>
      <c r="L756" s="2">
        <f t="shared" si="274"/>
        <v>11</v>
      </c>
      <c r="M756" s="17">
        <f t="shared" si="275"/>
        <v>11</v>
      </c>
      <c r="N756" s="12">
        <f t="shared" si="264"/>
        <v>1</v>
      </c>
      <c r="O756" s="12">
        <f t="shared" ca="1" si="265"/>
        <v>1.0051242899999999</v>
      </c>
      <c r="P756" s="17">
        <f t="shared" si="276"/>
        <v>0</v>
      </c>
      <c r="Q756" s="14">
        <f t="shared" ca="1" si="266"/>
        <v>0</v>
      </c>
      <c r="R756" s="20">
        <f t="shared" si="267"/>
        <v>0</v>
      </c>
      <c r="S756" s="14">
        <f t="shared" si="268"/>
        <v>0</v>
      </c>
      <c r="T756" s="4" t="str">
        <f t="shared" si="277"/>
        <v>A+J=</v>
      </c>
      <c r="U756" s="29">
        <f t="shared" si="278"/>
        <v>45412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24">
        <f t="shared" si="269"/>
        <v>45247</v>
      </c>
      <c r="B757" s="125">
        <f t="shared" ca="1" si="279"/>
        <v>0</v>
      </c>
      <c r="C757" s="7">
        <f t="shared" si="270"/>
        <v>0</v>
      </c>
      <c r="D757" s="102">
        <f t="shared" si="271"/>
        <v>45243</v>
      </c>
      <c r="E757" s="100">
        <f ca="1">IF(D757&lt;$B$1,VLOOKUP(D757,[1]DI!$A$4:$B$15000,2,FALSE),0)</f>
        <v>0.1215</v>
      </c>
      <c r="F757" s="14">
        <f t="shared" ca="1" si="280"/>
        <v>1.00045513</v>
      </c>
      <c r="G757" s="14">
        <f ca="1">(TRUNC(PRODUCT($F$12:$F756),16))</f>
        <v>1.30978312595962</v>
      </c>
      <c r="H757" s="14">
        <f t="shared" ca="1" si="281"/>
        <v>1.30251282679799</v>
      </c>
      <c r="I757" s="14">
        <f t="shared" ca="1" si="282"/>
        <v>1.0055817499999999</v>
      </c>
      <c r="J757" s="13">
        <f t="shared" si="272"/>
        <v>0</v>
      </c>
      <c r="K757" s="29">
        <f t="shared" si="273"/>
        <v>45229</v>
      </c>
      <c r="L757" s="2">
        <f t="shared" si="274"/>
        <v>12</v>
      </c>
      <c r="M757" s="17">
        <f t="shared" si="275"/>
        <v>12</v>
      </c>
      <c r="N757" s="12">
        <f t="shared" si="264"/>
        <v>1</v>
      </c>
      <c r="O757" s="12">
        <f t="shared" ca="1" si="265"/>
        <v>1.0055817499999999</v>
      </c>
      <c r="P757" s="17">
        <f t="shared" si="276"/>
        <v>0</v>
      </c>
      <c r="Q757" s="14">
        <f t="shared" ca="1" si="266"/>
        <v>0</v>
      </c>
      <c r="R757" s="20">
        <f t="shared" si="267"/>
        <v>0</v>
      </c>
      <c r="S757" s="14">
        <f t="shared" si="268"/>
        <v>0</v>
      </c>
      <c r="T757" s="4" t="str">
        <f t="shared" si="277"/>
        <v>A+J=</v>
      </c>
      <c r="U757" s="29">
        <f t="shared" si="278"/>
        <v>45412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24">
        <f t="shared" si="269"/>
        <v>45250</v>
      </c>
      <c r="B758" s="125">
        <f t="shared" ca="1" si="279"/>
        <v>0</v>
      </c>
      <c r="C758" s="7">
        <f t="shared" si="270"/>
        <v>0</v>
      </c>
      <c r="D758" s="102">
        <f t="shared" si="271"/>
        <v>45244</v>
      </c>
      <c r="E758" s="100">
        <f ca="1">IF(D758&lt;$B$1,VLOOKUP(D758,[1]DI!$A$4:$B$15000,2,FALSE),0)</f>
        <v>0.1215</v>
      </c>
      <c r="F758" s="14">
        <f t="shared" ca="1" si="280"/>
        <v>1.00045513</v>
      </c>
      <c r="G758" s="14">
        <f ca="1">(TRUNC(PRODUCT($F$12:$F757),16))</f>
        <v>1.3103792475537399</v>
      </c>
      <c r="H758" s="14">
        <f t="shared" ca="1" si="281"/>
        <v>1.30251282679799</v>
      </c>
      <c r="I758" s="14">
        <f t="shared" ca="1" si="282"/>
        <v>1.00603942</v>
      </c>
      <c r="J758" s="13">
        <f t="shared" si="272"/>
        <v>0</v>
      </c>
      <c r="K758" s="29">
        <f t="shared" si="273"/>
        <v>45229</v>
      </c>
      <c r="L758" s="2">
        <f t="shared" si="274"/>
        <v>13</v>
      </c>
      <c r="M758" s="17">
        <f t="shared" si="275"/>
        <v>13</v>
      </c>
      <c r="N758" s="12">
        <f t="shared" si="264"/>
        <v>1</v>
      </c>
      <c r="O758" s="12">
        <f t="shared" ca="1" si="265"/>
        <v>1.00603942</v>
      </c>
      <c r="P758" s="17">
        <f t="shared" si="276"/>
        <v>0</v>
      </c>
      <c r="Q758" s="14">
        <f t="shared" ca="1" si="266"/>
        <v>0</v>
      </c>
      <c r="R758" s="20">
        <f t="shared" si="267"/>
        <v>0</v>
      </c>
      <c r="S758" s="14">
        <f t="shared" si="268"/>
        <v>0</v>
      </c>
      <c r="T758" s="4" t="str">
        <f t="shared" si="277"/>
        <v>A+J=</v>
      </c>
      <c r="U758" s="29">
        <f t="shared" si="278"/>
        <v>45412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24">
        <f t="shared" si="269"/>
        <v>45251</v>
      </c>
      <c r="B759" s="125">
        <f t="shared" ca="1" si="279"/>
        <v>0</v>
      </c>
      <c r="C759" s="7">
        <f t="shared" si="270"/>
        <v>0</v>
      </c>
      <c r="D759" s="102">
        <f t="shared" si="271"/>
        <v>45246</v>
      </c>
      <c r="E759" s="100">
        <f ca="1">IF(D759&lt;$B$1,VLOOKUP(D759,[1]DI!$A$4:$B$15000,2,FALSE),0)</f>
        <v>0.1215</v>
      </c>
      <c r="F759" s="14">
        <f t="shared" ca="1" si="280"/>
        <v>1.00045513</v>
      </c>
      <c r="G759" s="14">
        <f ca="1">(TRUNC(PRODUCT($F$12:$F758),16))</f>
        <v>1.31097564046068</v>
      </c>
      <c r="H759" s="14">
        <f t="shared" ca="1" si="281"/>
        <v>1.30251282679799</v>
      </c>
      <c r="I759" s="14">
        <f t="shared" ca="1" si="282"/>
        <v>1.0064972999999999</v>
      </c>
      <c r="J759" s="13">
        <f t="shared" si="272"/>
        <v>0</v>
      </c>
      <c r="K759" s="29">
        <f t="shared" si="273"/>
        <v>45229</v>
      </c>
      <c r="L759" s="2">
        <f t="shared" si="274"/>
        <v>14</v>
      </c>
      <c r="M759" s="17">
        <f t="shared" si="275"/>
        <v>14</v>
      </c>
      <c r="N759" s="12">
        <f t="shared" si="264"/>
        <v>1</v>
      </c>
      <c r="O759" s="12">
        <f t="shared" ca="1" si="265"/>
        <v>1.0064972999999999</v>
      </c>
      <c r="P759" s="17">
        <f t="shared" si="276"/>
        <v>0</v>
      </c>
      <c r="Q759" s="14">
        <f t="shared" ca="1" si="266"/>
        <v>0</v>
      </c>
      <c r="R759" s="20">
        <f t="shared" si="267"/>
        <v>0</v>
      </c>
      <c r="S759" s="14">
        <f t="shared" si="268"/>
        <v>0</v>
      </c>
      <c r="T759" s="4" t="str">
        <f t="shared" si="277"/>
        <v>A+J=</v>
      </c>
      <c r="U759" s="29">
        <f t="shared" si="278"/>
        <v>45412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24">
        <f t="shared" si="269"/>
        <v>45252</v>
      </c>
      <c r="B760" s="125">
        <f t="shared" ca="1" si="279"/>
        <v>0</v>
      </c>
      <c r="C760" s="7">
        <f t="shared" si="270"/>
        <v>0</v>
      </c>
      <c r="D760" s="102">
        <f t="shared" si="271"/>
        <v>45247</v>
      </c>
      <c r="E760" s="100">
        <f ca="1">IF(D760&lt;$B$1,VLOOKUP(D760,[1]DI!$A$4:$B$15000,2,FALSE),0)</f>
        <v>0.1215</v>
      </c>
      <c r="F760" s="14">
        <f t="shared" ca="1" si="280"/>
        <v>1.00045513</v>
      </c>
      <c r="G760" s="14">
        <f ca="1">(TRUNC(PRODUCT($F$12:$F759),16))</f>
        <v>1.3115723048039201</v>
      </c>
      <c r="H760" s="14">
        <f t="shared" ca="1" si="281"/>
        <v>1.30251282679799</v>
      </c>
      <c r="I760" s="14">
        <f t="shared" ca="1" si="282"/>
        <v>1.00695538</v>
      </c>
      <c r="J760" s="13">
        <f t="shared" si="272"/>
        <v>0</v>
      </c>
      <c r="K760" s="29">
        <f t="shared" si="273"/>
        <v>45229</v>
      </c>
      <c r="L760" s="2">
        <f t="shared" si="274"/>
        <v>15</v>
      </c>
      <c r="M760" s="17">
        <f t="shared" si="275"/>
        <v>15</v>
      </c>
      <c r="N760" s="12">
        <f t="shared" si="264"/>
        <v>1</v>
      </c>
      <c r="O760" s="12">
        <f t="shared" ca="1" si="265"/>
        <v>1.00695538</v>
      </c>
      <c r="P760" s="17">
        <f t="shared" si="276"/>
        <v>0</v>
      </c>
      <c r="Q760" s="14">
        <f t="shared" ca="1" si="266"/>
        <v>0</v>
      </c>
      <c r="R760" s="20">
        <f t="shared" si="267"/>
        <v>0</v>
      </c>
      <c r="S760" s="14">
        <f t="shared" si="268"/>
        <v>0</v>
      </c>
      <c r="T760" s="4" t="str">
        <f t="shared" si="277"/>
        <v>A+J=</v>
      </c>
      <c r="U760" s="29">
        <f t="shared" si="278"/>
        <v>45412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24">
        <f t="shared" si="269"/>
        <v>45253</v>
      </c>
      <c r="B761" s="125">
        <f t="shared" ca="1" si="279"/>
        <v>0</v>
      </c>
      <c r="C761" s="7">
        <f t="shared" si="270"/>
        <v>0</v>
      </c>
      <c r="D761" s="102">
        <f t="shared" si="271"/>
        <v>45250</v>
      </c>
      <c r="E761" s="100">
        <f ca="1">IF(D761&lt;$B$1,VLOOKUP(D761,[1]DI!$A$4:$B$15000,2,FALSE),0)</f>
        <v>0.1215</v>
      </c>
      <c r="F761" s="14">
        <f t="shared" ca="1" si="280"/>
        <v>1.00045513</v>
      </c>
      <c r="G761" s="14">
        <f ca="1">(TRUNC(PRODUCT($F$12:$F760),16))</f>
        <v>1.31216924070701</v>
      </c>
      <c r="H761" s="14">
        <f t="shared" ca="1" si="281"/>
        <v>1.30251282679799</v>
      </c>
      <c r="I761" s="14">
        <f t="shared" ca="1" si="282"/>
        <v>1.00741368</v>
      </c>
      <c r="J761" s="13">
        <f t="shared" si="272"/>
        <v>0</v>
      </c>
      <c r="K761" s="29">
        <f t="shared" si="273"/>
        <v>45229</v>
      </c>
      <c r="L761" s="2">
        <f t="shared" si="274"/>
        <v>16</v>
      </c>
      <c r="M761" s="17">
        <f t="shared" si="275"/>
        <v>16</v>
      </c>
      <c r="N761" s="12">
        <f t="shared" si="264"/>
        <v>1</v>
      </c>
      <c r="O761" s="12">
        <f t="shared" ca="1" si="265"/>
        <v>1.00741368</v>
      </c>
      <c r="P761" s="17">
        <f t="shared" si="276"/>
        <v>0</v>
      </c>
      <c r="Q761" s="14">
        <f t="shared" ca="1" si="266"/>
        <v>0</v>
      </c>
      <c r="R761" s="20">
        <f t="shared" si="267"/>
        <v>0</v>
      </c>
      <c r="S761" s="14">
        <f t="shared" si="268"/>
        <v>0</v>
      </c>
      <c r="T761" s="4" t="str">
        <f t="shared" si="277"/>
        <v>A+J=</v>
      </c>
      <c r="U761" s="29">
        <f t="shared" si="278"/>
        <v>45412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24">
        <f t="shared" si="269"/>
        <v>45254</v>
      </c>
      <c r="B762" s="125">
        <f t="shared" ca="1" si="279"/>
        <v>0</v>
      </c>
      <c r="C762" s="7">
        <f t="shared" si="270"/>
        <v>0</v>
      </c>
      <c r="D762" s="102">
        <f t="shared" si="271"/>
        <v>45251</v>
      </c>
      <c r="E762" s="100">
        <f ca="1">IF(D762&lt;$B$1,VLOOKUP(D762,[1]DI!$A$4:$B$15000,2,FALSE),0)</f>
        <v>0.1215</v>
      </c>
      <c r="F762" s="14">
        <f t="shared" ca="1" si="280"/>
        <v>1.00045513</v>
      </c>
      <c r="G762" s="14">
        <f ca="1">(TRUNC(PRODUCT($F$12:$F761),16))</f>
        <v>1.31276644829353</v>
      </c>
      <c r="H762" s="14">
        <f t="shared" ca="1" si="281"/>
        <v>1.30251282679799</v>
      </c>
      <c r="I762" s="14">
        <f t="shared" ca="1" si="282"/>
        <v>1.0078721799999999</v>
      </c>
      <c r="J762" s="13">
        <f t="shared" si="272"/>
        <v>0</v>
      </c>
      <c r="K762" s="29">
        <f t="shared" si="273"/>
        <v>45229</v>
      </c>
      <c r="L762" s="2">
        <f t="shared" si="274"/>
        <v>17</v>
      </c>
      <c r="M762" s="17">
        <f t="shared" si="275"/>
        <v>17</v>
      </c>
      <c r="N762" s="12">
        <f t="shared" si="264"/>
        <v>1</v>
      </c>
      <c r="O762" s="12">
        <f t="shared" ca="1" si="265"/>
        <v>1.0078721799999999</v>
      </c>
      <c r="P762" s="17">
        <f t="shared" si="276"/>
        <v>0</v>
      </c>
      <c r="Q762" s="14">
        <f t="shared" ca="1" si="266"/>
        <v>0</v>
      </c>
      <c r="R762" s="20">
        <f t="shared" si="267"/>
        <v>0</v>
      </c>
      <c r="S762" s="14">
        <f t="shared" si="268"/>
        <v>0</v>
      </c>
      <c r="T762" s="4" t="str">
        <f t="shared" si="277"/>
        <v>A+J=</v>
      </c>
      <c r="U762" s="29">
        <f t="shared" si="278"/>
        <v>45412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24">
        <f t="shared" si="269"/>
        <v>45257</v>
      </c>
      <c r="B763" s="125">
        <f t="shared" ca="1" si="279"/>
        <v>0</v>
      </c>
      <c r="C763" s="7">
        <f t="shared" si="270"/>
        <v>0</v>
      </c>
      <c r="D763" s="102">
        <f t="shared" si="271"/>
        <v>45252</v>
      </c>
      <c r="E763" s="100">
        <f ca="1">IF(D763&lt;$B$1,VLOOKUP(D763,[1]DI!$A$4:$B$15000,2,FALSE),0)</f>
        <v>0.1215</v>
      </c>
      <c r="F763" s="14">
        <f t="shared" ca="1" si="280"/>
        <v>1.00045513</v>
      </c>
      <c r="G763" s="14">
        <f ca="1">(TRUNC(PRODUCT($F$12:$F762),16))</f>
        <v>1.3133639276871401</v>
      </c>
      <c r="H763" s="14">
        <f t="shared" ca="1" si="281"/>
        <v>1.30251282679799</v>
      </c>
      <c r="I763" s="14">
        <f t="shared" ca="1" si="282"/>
        <v>1.0083309</v>
      </c>
      <c r="J763" s="13">
        <f t="shared" si="272"/>
        <v>0</v>
      </c>
      <c r="K763" s="29">
        <f t="shared" si="273"/>
        <v>45229</v>
      </c>
      <c r="L763" s="2">
        <f t="shared" si="274"/>
        <v>18</v>
      </c>
      <c r="M763" s="17">
        <f t="shared" si="275"/>
        <v>18</v>
      </c>
      <c r="N763" s="12">
        <f t="shared" si="264"/>
        <v>1</v>
      </c>
      <c r="O763" s="12">
        <f t="shared" ca="1" si="265"/>
        <v>1.0083309</v>
      </c>
      <c r="P763" s="17">
        <f t="shared" si="276"/>
        <v>0</v>
      </c>
      <c r="Q763" s="14">
        <f t="shared" ca="1" si="266"/>
        <v>0</v>
      </c>
      <c r="R763" s="20">
        <f t="shared" si="267"/>
        <v>0</v>
      </c>
      <c r="S763" s="14">
        <f t="shared" si="268"/>
        <v>0</v>
      </c>
      <c r="T763" s="4" t="str">
        <f t="shared" si="277"/>
        <v>A+J=</v>
      </c>
      <c r="U763" s="29">
        <f t="shared" si="278"/>
        <v>45412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24">
        <f t="shared" si="269"/>
        <v>45258</v>
      </c>
      <c r="B764" s="125">
        <f t="shared" ca="1" si="279"/>
        <v>0</v>
      </c>
      <c r="C764" s="7">
        <f t="shared" si="270"/>
        <v>0</v>
      </c>
      <c r="D764" s="102">
        <f t="shared" si="271"/>
        <v>45253</v>
      </c>
      <c r="E764" s="100">
        <f ca="1">IF(D764&lt;$B$1,VLOOKUP(D764,[1]DI!$A$4:$B$15000,2,FALSE),0)</f>
        <v>0.1215</v>
      </c>
      <c r="F764" s="14">
        <f t="shared" ca="1" si="280"/>
        <v>1.00045513</v>
      </c>
      <c r="G764" s="14">
        <f ca="1">(TRUNC(PRODUCT($F$12:$F763),16))</f>
        <v>1.31396167901155</v>
      </c>
      <c r="H764" s="14">
        <f t="shared" ca="1" si="281"/>
        <v>1.30251282679799</v>
      </c>
      <c r="I764" s="14">
        <f t="shared" ca="1" si="282"/>
        <v>1.0087898200000001</v>
      </c>
      <c r="J764" s="13">
        <f t="shared" si="272"/>
        <v>0</v>
      </c>
      <c r="K764" s="29">
        <f t="shared" si="273"/>
        <v>45229</v>
      </c>
      <c r="L764" s="2">
        <f t="shared" si="274"/>
        <v>19</v>
      </c>
      <c r="M764" s="17">
        <f t="shared" si="275"/>
        <v>19</v>
      </c>
      <c r="N764" s="12">
        <f t="shared" si="264"/>
        <v>1</v>
      </c>
      <c r="O764" s="12">
        <f t="shared" ca="1" si="265"/>
        <v>1.0087898200000001</v>
      </c>
      <c r="P764" s="17">
        <f t="shared" si="276"/>
        <v>0</v>
      </c>
      <c r="Q764" s="14">
        <f t="shared" ca="1" si="266"/>
        <v>0</v>
      </c>
      <c r="R764" s="20">
        <f t="shared" si="267"/>
        <v>0</v>
      </c>
      <c r="S764" s="14">
        <f t="shared" si="268"/>
        <v>0</v>
      </c>
      <c r="T764" s="4" t="str">
        <f t="shared" si="277"/>
        <v>A+J=</v>
      </c>
      <c r="U764" s="29">
        <f t="shared" si="278"/>
        <v>45412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24">
        <f t="shared" si="269"/>
        <v>45259</v>
      </c>
      <c r="B765" s="125">
        <f t="shared" ca="1" si="279"/>
        <v>0</v>
      </c>
      <c r="C765" s="7">
        <f t="shared" si="270"/>
        <v>0</v>
      </c>
      <c r="D765" s="102">
        <f t="shared" si="271"/>
        <v>45254</v>
      </c>
      <c r="E765" s="100">
        <f ca="1">IF(D765&lt;$B$1,VLOOKUP(D765,[1]DI!$A$4:$B$15000,2,FALSE),0)</f>
        <v>0.1215</v>
      </c>
      <c r="F765" s="14">
        <f t="shared" ca="1" si="280"/>
        <v>1.00045513</v>
      </c>
      <c r="G765" s="14">
        <f ca="1">(TRUNC(PRODUCT($F$12:$F764),16))</f>
        <v>1.31455970239052</v>
      </c>
      <c r="H765" s="14">
        <f t="shared" ca="1" si="281"/>
        <v>1.30251282679799</v>
      </c>
      <c r="I765" s="14">
        <f t="shared" ca="1" si="282"/>
        <v>1.0092489499999999</v>
      </c>
      <c r="J765" s="13">
        <f t="shared" si="272"/>
        <v>0</v>
      </c>
      <c r="K765" s="29">
        <f t="shared" si="273"/>
        <v>45229</v>
      </c>
      <c r="L765" s="2">
        <f t="shared" si="274"/>
        <v>20</v>
      </c>
      <c r="M765" s="17">
        <f t="shared" si="275"/>
        <v>20</v>
      </c>
      <c r="N765" s="12">
        <f t="shared" si="264"/>
        <v>1</v>
      </c>
      <c r="O765" s="12">
        <f t="shared" ca="1" si="265"/>
        <v>1.0092489499999999</v>
      </c>
      <c r="P765" s="17">
        <f t="shared" si="276"/>
        <v>0</v>
      </c>
      <c r="Q765" s="14">
        <f t="shared" ca="1" si="266"/>
        <v>0</v>
      </c>
      <c r="R765" s="20">
        <f t="shared" si="267"/>
        <v>0</v>
      </c>
      <c r="S765" s="14">
        <f t="shared" si="268"/>
        <v>0</v>
      </c>
      <c r="T765" s="4" t="str">
        <f t="shared" si="277"/>
        <v>A+J=</v>
      </c>
      <c r="U765" s="29">
        <f t="shared" si="278"/>
        <v>45412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24">
        <f t="shared" si="269"/>
        <v>45260</v>
      </c>
      <c r="B766" s="125">
        <f t="shared" ca="1" si="279"/>
        <v>0</v>
      </c>
      <c r="C766" s="7">
        <f t="shared" si="270"/>
        <v>0</v>
      </c>
      <c r="D766" s="102">
        <f t="shared" si="271"/>
        <v>45257</v>
      </c>
      <c r="E766" s="100">
        <f ca="1">IF(D766&lt;$B$1,VLOOKUP(D766,[1]DI!$A$4:$B$15000,2,FALSE),0)</f>
        <v>0.1215</v>
      </c>
      <c r="F766" s="14">
        <f t="shared" ca="1" si="280"/>
        <v>1.00045513</v>
      </c>
      <c r="G766" s="14">
        <f ca="1">(TRUNC(PRODUCT($F$12:$F765),16))</f>
        <v>1.31515799794787</v>
      </c>
      <c r="H766" s="14">
        <f t="shared" ca="1" si="281"/>
        <v>1.30251282679799</v>
      </c>
      <c r="I766" s="14">
        <f t="shared" ca="1" si="282"/>
        <v>1.0097082900000001</v>
      </c>
      <c r="J766" s="13">
        <f t="shared" si="272"/>
        <v>0</v>
      </c>
      <c r="K766" s="29">
        <f t="shared" si="273"/>
        <v>45229</v>
      </c>
      <c r="L766" s="2">
        <f t="shared" si="274"/>
        <v>21</v>
      </c>
      <c r="M766" s="17">
        <f t="shared" si="275"/>
        <v>21</v>
      </c>
      <c r="N766" s="12">
        <f t="shared" si="264"/>
        <v>1</v>
      </c>
      <c r="O766" s="12">
        <f t="shared" ca="1" si="265"/>
        <v>1.0097082900000001</v>
      </c>
      <c r="P766" s="17">
        <f t="shared" si="276"/>
        <v>0</v>
      </c>
      <c r="Q766" s="14">
        <f t="shared" ca="1" si="266"/>
        <v>0</v>
      </c>
      <c r="R766" s="20">
        <f t="shared" si="267"/>
        <v>0</v>
      </c>
      <c r="S766" s="14">
        <f t="shared" si="268"/>
        <v>0</v>
      </c>
      <c r="T766" s="4" t="str">
        <f t="shared" si="277"/>
        <v>A+J=</v>
      </c>
      <c r="U766" s="29">
        <f t="shared" si="278"/>
        <v>45412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24">
        <f t="shared" si="269"/>
        <v>45261</v>
      </c>
      <c r="B767" s="125">
        <f t="shared" ca="1" si="279"/>
        <v>0</v>
      </c>
      <c r="C767" s="7">
        <f t="shared" si="270"/>
        <v>0</v>
      </c>
      <c r="D767" s="102">
        <f t="shared" si="271"/>
        <v>45258</v>
      </c>
      <c r="E767" s="100">
        <f ca="1">IF(D767&lt;$B$1,VLOOKUP(D767,[1]DI!$A$4:$B$15000,2,FALSE),0)</f>
        <v>0.1215</v>
      </c>
      <c r="F767" s="14">
        <f t="shared" ca="1" si="280"/>
        <v>1.00045513</v>
      </c>
      <c r="G767" s="14">
        <f ca="1">(TRUNC(PRODUCT($F$12:$F766),16))</f>
        <v>1.3157565658074699</v>
      </c>
      <c r="H767" s="14">
        <f t="shared" ca="1" si="281"/>
        <v>1.30251282679799</v>
      </c>
      <c r="I767" s="14">
        <f t="shared" ca="1" si="282"/>
        <v>1.01016784</v>
      </c>
      <c r="J767" s="13">
        <f t="shared" si="272"/>
        <v>0</v>
      </c>
      <c r="K767" s="29">
        <f t="shared" si="273"/>
        <v>45229</v>
      </c>
      <c r="L767" s="2">
        <f t="shared" si="274"/>
        <v>22</v>
      </c>
      <c r="M767" s="17">
        <f t="shared" si="275"/>
        <v>22</v>
      </c>
      <c r="N767" s="12">
        <f t="shared" si="264"/>
        <v>1</v>
      </c>
      <c r="O767" s="12">
        <f t="shared" ca="1" si="265"/>
        <v>1.01016784</v>
      </c>
      <c r="P767" s="17">
        <f t="shared" si="276"/>
        <v>0</v>
      </c>
      <c r="Q767" s="14">
        <f t="shared" ca="1" si="266"/>
        <v>0</v>
      </c>
      <c r="R767" s="20">
        <f t="shared" si="267"/>
        <v>0</v>
      </c>
      <c r="S767" s="14">
        <f t="shared" si="268"/>
        <v>0</v>
      </c>
      <c r="T767" s="4" t="str">
        <f t="shared" si="277"/>
        <v>A+J=</v>
      </c>
      <c r="U767" s="29">
        <f t="shared" si="278"/>
        <v>45412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24">
        <f t="shared" si="269"/>
        <v>45264</v>
      </c>
      <c r="B768" s="125">
        <f t="shared" ca="1" si="279"/>
        <v>0</v>
      </c>
      <c r="C768" s="7">
        <f t="shared" si="270"/>
        <v>0</v>
      </c>
      <c r="D768" s="102">
        <f t="shared" si="271"/>
        <v>45259</v>
      </c>
      <c r="E768" s="100">
        <f ca="1">IF(D768&lt;$B$1,VLOOKUP(D768,[1]DI!$A$4:$B$15000,2,FALSE),0)</f>
        <v>0.1215</v>
      </c>
      <c r="F768" s="14">
        <f t="shared" ca="1" si="280"/>
        <v>1.00045513</v>
      </c>
      <c r="G768" s="14">
        <f ca="1">(TRUNC(PRODUCT($F$12:$F767),16))</f>
        <v>1.3163554060932701</v>
      </c>
      <c r="H768" s="14">
        <f t="shared" ca="1" si="281"/>
        <v>1.30251282679799</v>
      </c>
      <c r="I768" s="14">
        <f t="shared" ca="1" si="282"/>
        <v>1.0106276000000001</v>
      </c>
      <c r="J768" s="13">
        <f t="shared" si="272"/>
        <v>0</v>
      </c>
      <c r="K768" s="29">
        <f t="shared" si="273"/>
        <v>45229</v>
      </c>
      <c r="L768" s="2">
        <f t="shared" si="274"/>
        <v>23</v>
      </c>
      <c r="M768" s="17">
        <f t="shared" si="275"/>
        <v>23</v>
      </c>
      <c r="N768" s="12">
        <f t="shared" si="264"/>
        <v>1</v>
      </c>
      <c r="O768" s="12">
        <f t="shared" ca="1" si="265"/>
        <v>1.0106276000000001</v>
      </c>
      <c r="P768" s="17">
        <f t="shared" si="276"/>
        <v>0</v>
      </c>
      <c r="Q768" s="14">
        <f t="shared" ca="1" si="266"/>
        <v>0</v>
      </c>
      <c r="R768" s="20">
        <f t="shared" si="267"/>
        <v>0</v>
      </c>
      <c r="S768" s="14">
        <f t="shared" si="268"/>
        <v>0</v>
      </c>
      <c r="T768" s="4" t="str">
        <f t="shared" si="277"/>
        <v>A+J=</v>
      </c>
      <c r="U768" s="29">
        <f t="shared" si="278"/>
        <v>45412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24">
        <f t="shared" si="269"/>
        <v>45265</v>
      </c>
      <c r="B769" s="125">
        <f t="shared" ca="1" si="279"/>
        <v>0</v>
      </c>
      <c r="C769" s="7">
        <f t="shared" si="270"/>
        <v>0</v>
      </c>
      <c r="D769" s="102">
        <f t="shared" si="271"/>
        <v>45260</v>
      </c>
      <c r="E769" s="100">
        <f ca="1">IF(D769&lt;$B$1,VLOOKUP(D769,[1]DI!$A$4:$B$15000,2,FALSE),0)</f>
        <v>0.1215</v>
      </c>
      <c r="F769" s="14">
        <f t="shared" ca="1" si="280"/>
        <v>1.00045513</v>
      </c>
      <c r="G769" s="14">
        <f ca="1">(TRUNC(PRODUCT($F$12:$F768),16))</f>
        <v>1.31695451892925</v>
      </c>
      <c r="H769" s="14">
        <f t="shared" ca="1" si="281"/>
        <v>1.30251282679799</v>
      </c>
      <c r="I769" s="14">
        <f t="shared" ca="1" si="282"/>
        <v>1.01108756</v>
      </c>
      <c r="J769" s="13">
        <f t="shared" si="272"/>
        <v>0</v>
      </c>
      <c r="K769" s="29">
        <f t="shared" si="273"/>
        <v>45229</v>
      </c>
      <c r="L769" s="2">
        <f t="shared" si="274"/>
        <v>24</v>
      </c>
      <c r="M769" s="17">
        <f t="shared" si="275"/>
        <v>24</v>
      </c>
      <c r="N769" s="12">
        <f t="shared" si="264"/>
        <v>1</v>
      </c>
      <c r="O769" s="12">
        <f t="shared" ca="1" si="265"/>
        <v>1.01108756</v>
      </c>
      <c r="P769" s="17">
        <f t="shared" si="276"/>
        <v>0</v>
      </c>
      <c r="Q769" s="14">
        <f t="shared" ca="1" si="266"/>
        <v>0</v>
      </c>
      <c r="R769" s="20">
        <f t="shared" si="267"/>
        <v>0</v>
      </c>
      <c r="S769" s="14">
        <f t="shared" si="268"/>
        <v>0</v>
      </c>
      <c r="T769" s="4" t="str">
        <f t="shared" si="277"/>
        <v>A+J=</v>
      </c>
      <c r="U769" s="29">
        <f t="shared" si="278"/>
        <v>45412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24">
        <f t="shared" si="269"/>
        <v>45266</v>
      </c>
      <c r="B770" s="125">
        <f t="shared" ca="1" si="279"/>
        <v>0</v>
      </c>
      <c r="C770" s="7">
        <f t="shared" si="270"/>
        <v>0</v>
      </c>
      <c r="D770" s="102">
        <f t="shared" si="271"/>
        <v>45261</v>
      </c>
      <c r="E770" s="100">
        <f ca="1">IF(D770&lt;$B$1,VLOOKUP(D770,[1]DI!$A$4:$B$15000,2,FALSE),0)</f>
        <v>0.1215</v>
      </c>
      <c r="F770" s="14">
        <f t="shared" ca="1" si="280"/>
        <v>1.00045513</v>
      </c>
      <c r="G770" s="14">
        <f ca="1">(TRUNC(PRODUCT($F$12:$F769),16))</f>
        <v>1.31755390443945</v>
      </c>
      <c r="H770" s="14">
        <f t="shared" ca="1" si="281"/>
        <v>1.30251282679799</v>
      </c>
      <c r="I770" s="14">
        <f t="shared" ca="1" si="282"/>
        <v>1.0115477399999999</v>
      </c>
      <c r="J770" s="13">
        <f t="shared" si="272"/>
        <v>0</v>
      </c>
      <c r="K770" s="29">
        <f t="shared" si="273"/>
        <v>45229</v>
      </c>
      <c r="L770" s="2">
        <f t="shared" si="274"/>
        <v>25</v>
      </c>
      <c r="M770" s="17">
        <f t="shared" si="275"/>
        <v>25</v>
      </c>
      <c r="N770" s="12">
        <f t="shared" si="264"/>
        <v>1</v>
      </c>
      <c r="O770" s="12">
        <f t="shared" ca="1" si="265"/>
        <v>1.0115477399999999</v>
      </c>
      <c r="P770" s="17">
        <f t="shared" si="276"/>
        <v>0</v>
      </c>
      <c r="Q770" s="14">
        <f t="shared" ca="1" si="266"/>
        <v>0</v>
      </c>
      <c r="R770" s="20">
        <f t="shared" si="267"/>
        <v>0</v>
      </c>
      <c r="S770" s="14">
        <f t="shared" si="268"/>
        <v>0</v>
      </c>
      <c r="T770" s="4" t="str">
        <f t="shared" si="277"/>
        <v>A+J=</v>
      </c>
      <c r="U770" s="29">
        <f t="shared" si="278"/>
        <v>45412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24">
        <f t="shared" si="269"/>
        <v>45267</v>
      </c>
      <c r="B771" s="125">
        <f t="shared" ca="1" si="279"/>
        <v>0</v>
      </c>
      <c r="C771" s="7">
        <f t="shared" si="270"/>
        <v>0</v>
      </c>
      <c r="D771" s="102">
        <f t="shared" si="271"/>
        <v>45264</v>
      </c>
      <c r="E771" s="100">
        <f ca="1">IF(D771&lt;$B$1,VLOOKUP(D771,[1]DI!$A$4:$B$15000,2,FALSE),0)</f>
        <v>0.1215</v>
      </c>
      <c r="F771" s="14">
        <f t="shared" ca="1" si="280"/>
        <v>1.00045513</v>
      </c>
      <c r="G771" s="14">
        <f ca="1">(TRUNC(PRODUCT($F$12:$F770),16))</f>
        <v>1.3181535627479699</v>
      </c>
      <c r="H771" s="14">
        <f t="shared" ca="1" si="281"/>
        <v>1.30251282679799</v>
      </c>
      <c r="I771" s="14">
        <f t="shared" ca="1" si="282"/>
        <v>1.01200812</v>
      </c>
      <c r="J771" s="13">
        <f t="shared" si="272"/>
        <v>0</v>
      </c>
      <c r="K771" s="29">
        <f t="shared" si="273"/>
        <v>45229</v>
      </c>
      <c r="L771" s="2">
        <f t="shared" si="274"/>
        <v>26</v>
      </c>
      <c r="M771" s="17">
        <f t="shared" si="275"/>
        <v>26</v>
      </c>
      <c r="N771" s="12">
        <f t="shared" si="264"/>
        <v>1</v>
      </c>
      <c r="O771" s="12">
        <f t="shared" ca="1" si="265"/>
        <v>1.01200812</v>
      </c>
      <c r="P771" s="17">
        <f t="shared" si="276"/>
        <v>0</v>
      </c>
      <c r="Q771" s="14">
        <f t="shared" ca="1" si="266"/>
        <v>0</v>
      </c>
      <c r="R771" s="20">
        <f t="shared" si="267"/>
        <v>0</v>
      </c>
      <c r="S771" s="14">
        <f t="shared" si="268"/>
        <v>0</v>
      </c>
      <c r="T771" s="4" t="str">
        <f t="shared" si="277"/>
        <v>A+J=</v>
      </c>
      <c r="U771" s="29">
        <f t="shared" si="278"/>
        <v>45412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24">
        <f t="shared" si="269"/>
        <v>45268</v>
      </c>
      <c r="B772" s="125">
        <f t="shared" ca="1" si="279"/>
        <v>0</v>
      </c>
      <c r="C772" s="7">
        <f t="shared" si="270"/>
        <v>0</v>
      </c>
      <c r="D772" s="102">
        <f t="shared" si="271"/>
        <v>45265</v>
      </c>
      <c r="E772" s="100">
        <f ca="1">IF(D772&lt;$B$1,VLOOKUP(D772,[1]DI!$A$4:$B$15000,2,FALSE),0)</f>
        <v>0.1215</v>
      </c>
      <c r="F772" s="14">
        <f t="shared" ca="1" si="280"/>
        <v>1.00045513</v>
      </c>
      <c r="G772" s="14">
        <f ca="1">(TRUNC(PRODUCT($F$12:$F771),16))</f>
        <v>1.31875349397899</v>
      </c>
      <c r="H772" s="14">
        <f t="shared" ca="1" si="281"/>
        <v>1.30251282679799</v>
      </c>
      <c r="I772" s="14">
        <f t="shared" ca="1" si="282"/>
        <v>1.01246872</v>
      </c>
      <c r="J772" s="13">
        <f t="shared" si="272"/>
        <v>0</v>
      </c>
      <c r="K772" s="29">
        <f t="shared" si="273"/>
        <v>45229</v>
      </c>
      <c r="L772" s="2">
        <f t="shared" si="274"/>
        <v>27</v>
      </c>
      <c r="M772" s="17">
        <f t="shared" si="275"/>
        <v>27</v>
      </c>
      <c r="N772" s="12">
        <f t="shared" si="264"/>
        <v>1</v>
      </c>
      <c r="O772" s="12">
        <f t="shared" ca="1" si="265"/>
        <v>1.01246872</v>
      </c>
      <c r="P772" s="17">
        <f t="shared" si="276"/>
        <v>0</v>
      </c>
      <c r="Q772" s="14">
        <f t="shared" ca="1" si="266"/>
        <v>0</v>
      </c>
      <c r="R772" s="20">
        <f t="shared" si="267"/>
        <v>0</v>
      </c>
      <c r="S772" s="14">
        <f t="shared" si="268"/>
        <v>0</v>
      </c>
      <c r="T772" s="4" t="str">
        <f t="shared" si="277"/>
        <v>A+J=</v>
      </c>
      <c r="U772" s="29">
        <f t="shared" si="278"/>
        <v>45412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24">
        <f t="shared" si="269"/>
        <v>45271</v>
      </c>
      <c r="B773" s="125">
        <f t="shared" ca="1" si="279"/>
        <v>0</v>
      </c>
      <c r="C773" s="7">
        <f t="shared" si="270"/>
        <v>0</v>
      </c>
      <c r="D773" s="102">
        <f t="shared" si="271"/>
        <v>45266</v>
      </c>
      <c r="E773" s="100">
        <f ca="1">IF(D773&lt;$B$1,VLOOKUP(D773,[1]DI!$A$4:$B$15000,2,FALSE),0)</f>
        <v>0.1215</v>
      </c>
      <c r="F773" s="14">
        <f t="shared" ca="1" si="280"/>
        <v>1.00045513</v>
      </c>
      <c r="G773" s="14">
        <f ca="1">(TRUNC(PRODUCT($F$12:$F772),16))</f>
        <v>1.3193536982567</v>
      </c>
      <c r="H773" s="14">
        <f t="shared" ca="1" si="281"/>
        <v>1.30251282679799</v>
      </c>
      <c r="I773" s="14">
        <f t="shared" ca="1" si="282"/>
        <v>1.0129295199999999</v>
      </c>
      <c r="J773" s="13">
        <f t="shared" si="272"/>
        <v>0</v>
      </c>
      <c r="K773" s="29">
        <f t="shared" si="273"/>
        <v>45229</v>
      </c>
      <c r="L773" s="2">
        <f t="shared" si="274"/>
        <v>28</v>
      </c>
      <c r="M773" s="17">
        <f t="shared" si="275"/>
        <v>28</v>
      </c>
      <c r="N773" s="12">
        <f t="shared" si="264"/>
        <v>1</v>
      </c>
      <c r="O773" s="12">
        <f t="shared" ca="1" si="265"/>
        <v>1.0129295199999999</v>
      </c>
      <c r="P773" s="17">
        <f t="shared" si="276"/>
        <v>0</v>
      </c>
      <c r="Q773" s="14">
        <f t="shared" ca="1" si="266"/>
        <v>0</v>
      </c>
      <c r="R773" s="20">
        <f t="shared" si="267"/>
        <v>0</v>
      </c>
      <c r="S773" s="14">
        <f t="shared" si="268"/>
        <v>0</v>
      </c>
      <c r="T773" s="4" t="str">
        <f t="shared" si="277"/>
        <v>A+J=</v>
      </c>
      <c r="U773" s="29">
        <f t="shared" si="278"/>
        <v>45412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24">
        <f t="shared" si="269"/>
        <v>45272</v>
      </c>
      <c r="B774" s="125">
        <f t="shared" ca="1" si="279"/>
        <v>0</v>
      </c>
      <c r="C774" s="7">
        <f t="shared" si="270"/>
        <v>0</v>
      </c>
      <c r="D774" s="102">
        <f t="shared" si="271"/>
        <v>45267</v>
      </c>
      <c r="E774" s="100">
        <f ca="1">IF(D774&lt;$B$1,VLOOKUP(D774,[1]DI!$A$4:$B$15000,2,FALSE),0)</f>
        <v>0.1215</v>
      </c>
      <c r="F774" s="14">
        <f t="shared" ca="1" si="280"/>
        <v>1.00045513</v>
      </c>
      <c r="G774" s="14">
        <f ca="1">(TRUNC(PRODUCT($F$12:$F773),16))</f>
        <v>1.3199541757053901</v>
      </c>
      <c r="H774" s="14">
        <f t="shared" ca="1" si="281"/>
        <v>1.30251282679799</v>
      </c>
      <c r="I774" s="14">
        <f t="shared" ca="1" si="282"/>
        <v>1.0133905400000001</v>
      </c>
      <c r="J774" s="13">
        <f t="shared" si="272"/>
        <v>0</v>
      </c>
      <c r="K774" s="29">
        <f t="shared" si="273"/>
        <v>45229</v>
      </c>
      <c r="L774" s="2">
        <f t="shared" si="274"/>
        <v>29</v>
      </c>
      <c r="M774" s="17">
        <f t="shared" si="275"/>
        <v>29</v>
      </c>
      <c r="N774" s="12">
        <f t="shared" si="264"/>
        <v>1</v>
      </c>
      <c r="O774" s="12">
        <f t="shared" ca="1" si="265"/>
        <v>1.0133905400000001</v>
      </c>
      <c r="P774" s="17">
        <f t="shared" si="276"/>
        <v>0</v>
      </c>
      <c r="Q774" s="14">
        <f t="shared" ca="1" si="266"/>
        <v>0</v>
      </c>
      <c r="R774" s="20">
        <f t="shared" si="267"/>
        <v>0</v>
      </c>
      <c r="S774" s="14">
        <f t="shared" si="268"/>
        <v>0</v>
      </c>
      <c r="T774" s="4" t="str">
        <f t="shared" si="277"/>
        <v>A+J=</v>
      </c>
      <c r="U774" s="29">
        <f t="shared" si="278"/>
        <v>45412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24">
        <f t="shared" si="269"/>
        <v>45273</v>
      </c>
      <c r="B775" s="125">
        <f t="shared" ca="1" si="279"/>
        <v>0</v>
      </c>
      <c r="C775" s="7">
        <f t="shared" si="270"/>
        <v>0</v>
      </c>
      <c r="D775" s="102">
        <f t="shared" si="271"/>
        <v>45268</v>
      </c>
      <c r="E775" s="100">
        <f ca="1">IF(D775&lt;$B$1,VLOOKUP(D775,[1]DI!$A$4:$B$15000,2,FALSE),0)</f>
        <v>0.1215</v>
      </c>
      <c r="F775" s="14">
        <f t="shared" ca="1" si="280"/>
        <v>1.00045513</v>
      </c>
      <c r="G775" s="14">
        <f ca="1">(TRUNC(PRODUCT($F$12:$F774),16))</f>
        <v>1.3205549264493801</v>
      </c>
      <c r="H775" s="14">
        <f t="shared" ca="1" si="281"/>
        <v>1.30251282679799</v>
      </c>
      <c r="I775" s="14">
        <f t="shared" ca="1" si="282"/>
        <v>1.0138517600000001</v>
      </c>
      <c r="J775" s="13">
        <f t="shared" si="272"/>
        <v>0</v>
      </c>
      <c r="K775" s="29">
        <f t="shared" si="273"/>
        <v>45229</v>
      </c>
      <c r="L775" s="2">
        <f t="shared" si="274"/>
        <v>30</v>
      </c>
      <c r="M775" s="17">
        <f t="shared" si="275"/>
        <v>30</v>
      </c>
      <c r="N775" s="12">
        <f t="shared" si="264"/>
        <v>1</v>
      </c>
      <c r="O775" s="12">
        <f t="shared" ca="1" si="265"/>
        <v>1.0138517600000001</v>
      </c>
      <c r="P775" s="17">
        <f t="shared" si="276"/>
        <v>0</v>
      </c>
      <c r="Q775" s="14">
        <f t="shared" ca="1" si="266"/>
        <v>0</v>
      </c>
      <c r="R775" s="20">
        <f t="shared" si="267"/>
        <v>0</v>
      </c>
      <c r="S775" s="14">
        <f t="shared" si="268"/>
        <v>0</v>
      </c>
      <c r="T775" s="4" t="str">
        <f t="shared" si="277"/>
        <v>A+J=</v>
      </c>
      <c r="U775" s="29">
        <f t="shared" si="278"/>
        <v>45412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24">
        <f t="shared" si="269"/>
        <v>45274</v>
      </c>
      <c r="B776" s="125">
        <f t="shared" ca="1" si="279"/>
        <v>0</v>
      </c>
      <c r="C776" s="7">
        <f t="shared" si="270"/>
        <v>0</v>
      </c>
      <c r="D776" s="102">
        <f t="shared" si="271"/>
        <v>45271</v>
      </c>
      <c r="E776" s="100">
        <f ca="1">IF(D776&lt;$B$1,VLOOKUP(D776,[1]DI!$A$4:$B$15000,2,FALSE),0)</f>
        <v>0.1215</v>
      </c>
      <c r="F776" s="14">
        <f t="shared" ca="1" si="280"/>
        <v>1.00045513</v>
      </c>
      <c r="G776" s="14">
        <f ca="1">(TRUNC(PRODUCT($F$12:$F775),16))</f>
        <v>1.3211559506130499</v>
      </c>
      <c r="H776" s="14">
        <f t="shared" ca="1" si="281"/>
        <v>1.30251282679799</v>
      </c>
      <c r="I776" s="14">
        <f t="shared" ca="1" si="282"/>
        <v>1.0143131999999999</v>
      </c>
      <c r="J776" s="13">
        <f t="shared" si="272"/>
        <v>0</v>
      </c>
      <c r="K776" s="29">
        <f t="shared" si="273"/>
        <v>45229</v>
      </c>
      <c r="L776" s="2">
        <f t="shared" si="274"/>
        <v>31</v>
      </c>
      <c r="M776" s="17">
        <f t="shared" si="275"/>
        <v>31</v>
      </c>
      <c r="N776" s="12">
        <f t="shared" si="264"/>
        <v>1</v>
      </c>
      <c r="O776" s="12">
        <f t="shared" ca="1" si="265"/>
        <v>1.0143131999999999</v>
      </c>
      <c r="P776" s="17">
        <f t="shared" si="276"/>
        <v>0</v>
      </c>
      <c r="Q776" s="14">
        <f t="shared" ca="1" si="266"/>
        <v>0</v>
      </c>
      <c r="R776" s="20">
        <f t="shared" si="267"/>
        <v>0</v>
      </c>
      <c r="S776" s="14">
        <f t="shared" si="268"/>
        <v>0</v>
      </c>
      <c r="T776" s="4" t="str">
        <f t="shared" si="277"/>
        <v>A+J=</v>
      </c>
      <c r="U776" s="29">
        <f t="shared" si="278"/>
        <v>45412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24">
        <f t="shared" si="269"/>
        <v>45275</v>
      </c>
      <c r="B777" s="125">
        <f t="shared" ca="1" si="279"/>
        <v>0</v>
      </c>
      <c r="C777" s="7">
        <f t="shared" si="270"/>
        <v>0</v>
      </c>
      <c r="D777" s="102">
        <f t="shared" si="271"/>
        <v>45272</v>
      </c>
      <c r="E777" s="100">
        <f ca="1">IF(D777&lt;$B$1,VLOOKUP(D777,[1]DI!$A$4:$B$15000,2,FALSE),0)</f>
        <v>0.1215</v>
      </c>
      <c r="F777" s="14">
        <f t="shared" ca="1" si="280"/>
        <v>1.00045513</v>
      </c>
      <c r="G777" s="14">
        <f ca="1">(TRUNC(PRODUCT($F$12:$F776),16))</f>
        <v>1.3217572483208599</v>
      </c>
      <c r="H777" s="14">
        <f t="shared" ca="1" si="281"/>
        <v>1.30251282679799</v>
      </c>
      <c r="I777" s="14">
        <f t="shared" ca="1" si="282"/>
        <v>1.0147748400000001</v>
      </c>
      <c r="J777" s="13">
        <f t="shared" si="272"/>
        <v>0</v>
      </c>
      <c r="K777" s="29">
        <f t="shared" si="273"/>
        <v>45229</v>
      </c>
      <c r="L777" s="2">
        <f t="shared" si="274"/>
        <v>32</v>
      </c>
      <c r="M777" s="17">
        <f t="shared" si="275"/>
        <v>32</v>
      </c>
      <c r="N777" s="12">
        <f t="shared" si="264"/>
        <v>1</v>
      </c>
      <c r="O777" s="12">
        <f t="shared" ca="1" si="265"/>
        <v>1.0147748400000001</v>
      </c>
      <c r="P777" s="17">
        <f t="shared" si="276"/>
        <v>0</v>
      </c>
      <c r="Q777" s="14">
        <f t="shared" ca="1" si="266"/>
        <v>0</v>
      </c>
      <c r="R777" s="20">
        <f t="shared" si="267"/>
        <v>0</v>
      </c>
      <c r="S777" s="14">
        <f t="shared" si="268"/>
        <v>0</v>
      </c>
      <c r="T777" s="4" t="str">
        <f t="shared" si="277"/>
        <v>A+J=</v>
      </c>
      <c r="U777" s="29">
        <f t="shared" si="278"/>
        <v>45412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24">
        <f t="shared" si="269"/>
        <v>45278</v>
      </c>
      <c r="B778" s="125">
        <f t="shared" ca="1" si="279"/>
        <v>0</v>
      </c>
      <c r="C778" s="7">
        <f t="shared" si="270"/>
        <v>0</v>
      </c>
      <c r="D778" s="102">
        <f t="shared" si="271"/>
        <v>45273</v>
      </c>
      <c r="E778" s="100">
        <f ca="1">IF(D778&lt;$B$1,VLOOKUP(D778,[1]DI!$A$4:$B$15000,2,FALSE),0)</f>
        <v>0.1215</v>
      </c>
      <c r="F778" s="14">
        <f t="shared" ca="1" si="280"/>
        <v>1.00045513</v>
      </c>
      <c r="G778" s="14">
        <f ca="1">(TRUNC(PRODUCT($F$12:$F777),16))</f>
        <v>1.32235881969728</v>
      </c>
      <c r="H778" s="14">
        <f t="shared" ca="1" si="281"/>
        <v>1.30251282679799</v>
      </c>
      <c r="I778" s="14">
        <f t="shared" ca="1" si="282"/>
        <v>1.0152367</v>
      </c>
      <c r="J778" s="13">
        <f t="shared" si="272"/>
        <v>0</v>
      </c>
      <c r="K778" s="29">
        <f t="shared" si="273"/>
        <v>45229</v>
      </c>
      <c r="L778" s="2">
        <f t="shared" si="274"/>
        <v>33</v>
      </c>
      <c r="M778" s="17">
        <f t="shared" si="275"/>
        <v>33</v>
      </c>
      <c r="N778" s="12">
        <f t="shared" si="264"/>
        <v>1</v>
      </c>
      <c r="O778" s="12">
        <f t="shared" ca="1" si="265"/>
        <v>1.0152367</v>
      </c>
      <c r="P778" s="17">
        <f t="shared" si="276"/>
        <v>0</v>
      </c>
      <c r="Q778" s="14">
        <f t="shared" ca="1" si="266"/>
        <v>0</v>
      </c>
      <c r="R778" s="20">
        <f t="shared" si="267"/>
        <v>0</v>
      </c>
      <c r="S778" s="14">
        <f t="shared" si="268"/>
        <v>0</v>
      </c>
      <c r="T778" s="4" t="str">
        <f t="shared" si="277"/>
        <v>A+J=</v>
      </c>
      <c r="U778" s="29">
        <f t="shared" si="278"/>
        <v>45412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24">
        <f t="shared" si="269"/>
        <v>45279</v>
      </c>
      <c r="B779" s="125">
        <f t="shared" ca="1" si="279"/>
        <v>0</v>
      </c>
      <c r="C779" s="7">
        <f t="shared" si="270"/>
        <v>0</v>
      </c>
      <c r="D779" s="102">
        <f t="shared" si="271"/>
        <v>45274</v>
      </c>
      <c r="E779" s="100">
        <f ca="1">IF(D779&lt;$B$1,VLOOKUP(D779,[1]DI!$A$4:$B$15000,2,FALSE),0)</f>
        <v>0.11650000000000001</v>
      </c>
      <c r="F779" s="14">
        <f t="shared" ca="1" si="280"/>
        <v>1.0004373900000001</v>
      </c>
      <c r="G779" s="14">
        <f ca="1">(TRUNC(PRODUCT($F$12:$F778),16))</f>
        <v>1.3229606648668899</v>
      </c>
      <c r="H779" s="14">
        <f t="shared" ca="1" si="281"/>
        <v>1.30251282679799</v>
      </c>
      <c r="I779" s="14">
        <f t="shared" ca="1" si="282"/>
        <v>1.01569876</v>
      </c>
      <c r="J779" s="13">
        <f t="shared" si="272"/>
        <v>0</v>
      </c>
      <c r="K779" s="29">
        <f t="shared" si="273"/>
        <v>45229</v>
      </c>
      <c r="L779" s="2">
        <f t="shared" si="274"/>
        <v>34</v>
      </c>
      <c r="M779" s="17">
        <f t="shared" si="275"/>
        <v>34</v>
      </c>
      <c r="N779" s="12">
        <f t="shared" si="264"/>
        <v>1</v>
      </c>
      <c r="O779" s="12">
        <f t="shared" ca="1" si="265"/>
        <v>1.01569876</v>
      </c>
      <c r="P779" s="17">
        <f t="shared" si="276"/>
        <v>0</v>
      </c>
      <c r="Q779" s="14">
        <f t="shared" ca="1" si="266"/>
        <v>0</v>
      </c>
      <c r="R779" s="20">
        <f t="shared" si="267"/>
        <v>0</v>
      </c>
      <c r="S779" s="14">
        <f t="shared" si="268"/>
        <v>0</v>
      </c>
      <c r="T779" s="4" t="str">
        <f t="shared" si="277"/>
        <v>A+J=</v>
      </c>
      <c r="U779" s="29">
        <f t="shared" si="278"/>
        <v>45412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24">
        <f t="shared" si="269"/>
        <v>45280</v>
      </c>
      <c r="B780" s="125">
        <f t="shared" ca="1" si="279"/>
        <v>0</v>
      </c>
      <c r="C780" s="7">
        <f t="shared" si="270"/>
        <v>0</v>
      </c>
      <c r="D780" s="102">
        <f t="shared" si="271"/>
        <v>45275</v>
      </c>
      <c r="E780" s="100">
        <f ca="1">IF(D780&lt;$B$1,VLOOKUP(D780,[1]DI!$A$4:$B$15000,2,FALSE),0)</f>
        <v>0.11650000000000001</v>
      </c>
      <c r="F780" s="14">
        <f t="shared" ca="1" si="280"/>
        <v>1.0004373900000001</v>
      </c>
      <c r="G780" s="14">
        <f ca="1">(TRUNC(PRODUCT($F$12:$F779),16))</f>
        <v>1.3235393146321</v>
      </c>
      <c r="H780" s="14">
        <f t="shared" ca="1" si="281"/>
        <v>1.30251282679799</v>
      </c>
      <c r="I780" s="14">
        <f t="shared" ca="1" si="282"/>
        <v>1.0161430199999999</v>
      </c>
      <c r="J780" s="13">
        <f t="shared" si="272"/>
        <v>0</v>
      </c>
      <c r="K780" s="29">
        <f t="shared" si="273"/>
        <v>45229</v>
      </c>
      <c r="L780" s="2">
        <f t="shared" si="274"/>
        <v>35</v>
      </c>
      <c r="M780" s="17">
        <f t="shared" si="275"/>
        <v>35</v>
      </c>
      <c r="N780" s="12">
        <f t="shared" ref="N780:N843" si="283">ROUND((J780+1)^(M780/252),9)</f>
        <v>1</v>
      </c>
      <c r="O780" s="12">
        <f t="shared" ref="O780:O843" ca="1" si="284">ROUND(I780*N780,9)</f>
        <v>1.0161430199999999</v>
      </c>
      <c r="P780" s="17">
        <f t="shared" si="276"/>
        <v>0</v>
      </c>
      <c r="Q780" s="14">
        <f t="shared" ref="Q780:Q843" ca="1" si="285">TRUNC(((O780-1)*C780),8)</f>
        <v>0</v>
      </c>
      <c r="R780" s="20">
        <f t="shared" ref="R780:R843" si="286">IF($P780&gt;0,VLOOKUP($P780,$X$12:$AD$150,7),0)</f>
        <v>0</v>
      </c>
      <c r="S780" s="14">
        <f t="shared" ref="S780:S843" si="287">IF(R780&gt;0,TRUNC(R780*C780,8),0)</f>
        <v>0</v>
      </c>
      <c r="T780" s="4" t="str">
        <f t="shared" si="277"/>
        <v>A+J=</v>
      </c>
      <c r="U780" s="29">
        <f t="shared" si="278"/>
        <v>45412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24">
        <f t="shared" ref="A781:A844" si="288">WORKDAY($A780,1,$X$166:$X$544)</f>
        <v>45281</v>
      </c>
      <c r="B781" s="125">
        <f t="shared" ca="1" si="279"/>
        <v>0</v>
      </c>
      <c r="C781" s="7">
        <f t="shared" ref="C781:C844" si="289">(C780-S780)</f>
        <v>0</v>
      </c>
      <c r="D781" s="102">
        <f t="shared" ref="D781:D844" si="290">WORKDAY($A781,-3,$X$160:$X$544)</f>
        <v>45278</v>
      </c>
      <c r="E781" s="100">
        <f ca="1">IF(D781&lt;$B$1,VLOOKUP(D781,[1]DI!$A$4:$B$15000,2,FALSE),0)</f>
        <v>0.11650000000000001</v>
      </c>
      <c r="F781" s="14">
        <f t="shared" ca="1" si="280"/>
        <v>1.0004373900000001</v>
      </c>
      <c r="G781" s="14">
        <f ca="1">(TRUNC(PRODUCT($F$12:$F780),16))</f>
        <v>1.32411821749293</v>
      </c>
      <c r="H781" s="14">
        <f t="shared" ca="1" si="281"/>
        <v>1.30251282679799</v>
      </c>
      <c r="I781" s="14">
        <f t="shared" ca="1" si="282"/>
        <v>1.0165874699999999</v>
      </c>
      <c r="J781" s="13">
        <f t="shared" ref="J781:J844" si="291">J780</f>
        <v>0</v>
      </c>
      <c r="K781" s="29">
        <f t="shared" ref="K781:K844" si="292">IF(P780&gt;0,VLOOKUP(P780,X$12:AH$150,2),K780)</f>
        <v>45229</v>
      </c>
      <c r="L781" s="2">
        <f t="shared" ref="L781:L844" si="293">IF(A781&gt;K781,IF(NETWORKDAYS(K781,A781,$X$160:$X$544)-1=0,1,NETWORKDAYS(K781,A781,$X$160:$X$544)-1),0)</f>
        <v>36</v>
      </c>
      <c r="M781" s="17">
        <f t="shared" ref="M781:M844" si="294">IF(AND(L781=1,L780=1),1,IF(L781&gt;0,IF(L781=L780,L781+1,L781),0))</f>
        <v>36</v>
      </c>
      <c r="N781" s="12">
        <f t="shared" si="283"/>
        <v>1</v>
      </c>
      <c r="O781" s="12">
        <f t="shared" ca="1" si="284"/>
        <v>1.0165874699999999</v>
      </c>
      <c r="P781" s="17">
        <f t="shared" ref="P781:P844" si="295">IF(VLOOKUP(A781,Y$12:AF$150,8)=VLOOKUP(A780,Y$12:AF$150,8),0,VLOOKUP(A781,Y$12:AF$150,8))</f>
        <v>0</v>
      </c>
      <c r="Q781" s="14">
        <f t="shared" ca="1" si="285"/>
        <v>0</v>
      </c>
      <c r="R781" s="20">
        <f t="shared" si="286"/>
        <v>0</v>
      </c>
      <c r="S781" s="14">
        <f t="shared" si="287"/>
        <v>0</v>
      </c>
      <c r="T781" s="4" t="str">
        <f t="shared" ref="T781:T844" si="296">IF(P780&gt;0,VLOOKUP(P780,X$12:AH$150,10),T780)</f>
        <v>A+J=</v>
      </c>
      <c r="U781" s="29">
        <f t="shared" ref="U781:U844" si="297">IF(P780&gt;0,VLOOKUP(P780,X$12:AH$150,11),U780)</f>
        <v>45412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24">
        <f t="shared" si="288"/>
        <v>45282</v>
      </c>
      <c r="B782" s="125">
        <f t="shared" ref="B782:B845" ca="1" si="298">IF(D782&lt;=TODAY(),C782+Q782,IF(AND(D782&gt;TODAY(),A782&lt;=$B$1),IF(VLOOKUP(TODAY(),$A$10:$E$5000,4,FALSE)=0,"n.d",C782+Q782),"n.d"))</f>
        <v>0</v>
      </c>
      <c r="C782" s="7">
        <f t="shared" si="289"/>
        <v>0</v>
      </c>
      <c r="D782" s="102">
        <f t="shared" si="290"/>
        <v>45279</v>
      </c>
      <c r="E782" s="100">
        <f ca="1">IF(D782&lt;$B$1,VLOOKUP(D782,[1]DI!$A$4:$B$15000,2,FALSE),0)</f>
        <v>0.11650000000000001</v>
      </c>
      <c r="F782" s="14">
        <f t="shared" ref="F782:F845" ca="1" si="299">ROUND(((1+E782)^(1/252)),8)</f>
        <v>1.0004373900000001</v>
      </c>
      <c r="G782" s="14">
        <f ca="1">(TRUNC(PRODUCT($F$12:$F781),16))</f>
        <v>1.32469737356007</v>
      </c>
      <c r="H782" s="14">
        <f t="shared" ref="H782:H845" ca="1" si="300">IF(P781&gt;0,G781,H781)</f>
        <v>1.30251282679799</v>
      </c>
      <c r="I782" s="14">
        <f t="shared" ref="I782:I845" ca="1" si="301">ROUND(G782/H782,8)</f>
        <v>1.0170321099999999</v>
      </c>
      <c r="J782" s="13">
        <f t="shared" si="291"/>
        <v>0</v>
      </c>
      <c r="K782" s="29">
        <f t="shared" si="292"/>
        <v>45229</v>
      </c>
      <c r="L782" s="2">
        <f t="shared" si="293"/>
        <v>37</v>
      </c>
      <c r="M782" s="17">
        <f t="shared" si="294"/>
        <v>37</v>
      </c>
      <c r="N782" s="12">
        <f t="shared" si="283"/>
        <v>1</v>
      </c>
      <c r="O782" s="12">
        <f t="shared" ca="1" si="284"/>
        <v>1.0170321099999999</v>
      </c>
      <c r="P782" s="17">
        <f t="shared" si="295"/>
        <v>0</v>
      </c>
      <c r="Q782" s="14">
        <f t="shared" ca="1" si="285"/>
        <v>0</v>
      </c>
      <c r="R782" s="20">
        <f t="shared" si="286"/>
        <v>0</v>
      </c>
      <c r="S782" s="14">
        <f t="shared" si="287"/>
        <v>0</v>
      </c>
      <c r="T782" s="4" t="str">
        <f t="shared" si="296"/>
        <v>A+J=</v>
      </c>
      <c r="U782" s="29">
        <f t="shared" si="297"/>
        <v>45412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24">
        <f t="shared" si="288"/>
        <v>45286</v>
      </c>
      <c r="B783" s="125">
        <f t="shared" ca="1" si="298"/>
        <v>0</v>
      </c>
      <c r="C783" s="7">
        <f t="shared" si="289"/>
        <v>0</v>
      </c>
      <c r="D783" s="102">
        <f t="shared" si="290"/>
        <v>45280</v>
      </c>
      <c r="E783" s="100">
        <f ca="1">IF(D783&lt;$B$1,VLOOKUP(D783,[1]DI!$A$4:$B$15000,2,FALSE),0)</f>
        <v>0.11650000000000001</v>
      </c>
      <c r="F783" s="14">
        <f t="shared" ca="1" si="299"/>
        <v>1.0004373900000001</v>
      </c>
      <c r="G783" s="14">
        <f ca="1">(TRUNC(PRODUCT($F$12:$F782),16))</f>
        <v>1.3252767829443</v>
      </c>
      <c r="H783" s="14">
        <f t="shared" ca="1" si="300"/>
        <v>1.30251282679799</v>
      </c>
      <c r="I783" s="14">
        <f t="shared" ca="1" si="301"/>
        <v>1.01747695</v>
      </c>
      <c r="J783" s="13">
        <f t="shared" si="291"/>
        <v>0</v>
      </c>
      <c r="K783" s="29">
        <f t="shared" si="292"/>
        <v>45229</v>
      </c>
      <c r="L783" s="2">
        <f t="shared" si="293"/>
        <v>38</v>
      </c>
      <c r="M783" s="17">
        <f t="shared" si="294"/>
        <v>38</v>
      </c>
      <c r="N783" s="12">
        <f t="shared" si="283"/>
        <v>1</v>
      </c>
      <c r="O783" s="12">
        <f t="shared" ca="1" si="284"/>
        <v>1.01747695</v>
      </c>
      <c r="P783" s="17">
        <f t="shared" si="295"/>
        <v>0</v>
      </c>
      <c r="Q783" s="14">
        <f t="shared" ca="1" si="285"/>
        <v>0</v>
      </c>
      <c r="R783" s="20">
        <f t="shared" si="286"/>
        <v>0</v>
      </c>
      <c r="S783" s="14">
        <f t="shared" si="287"/>
        <v>0</v>
      </c>
      <c r="T783" s="4" t="str">
        <f t="shared" si="296"/>
        <v>A+J=</v>
      </c>
      <c r="U783" s="29">
        <f t="shared" si="297"/>
        <v>45412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24">
        <f t="shared" si="288"/>
        <v>45287</v>
      </c>
      <c r="B784" s="125">
        <f t="shared" ca="1" si="298"/>
        <v>0</v>
      </c>
      <c r="C784" s="7">
        <f t="shared" si="289"/>
        <v>0</v>
      </c>
      <c r="D784" s="102">
        <f t="shared" si="290"/>
        <v>45281</v>
      </c>
      <c r="E784" s="100">
        <f ca="1">IF(D784&lt;$B$1,VLOOKUP(D784,[1]DI!$A$4:$B$15000,2,FALSE),0)</f>
        <v>0.11650000000000001</v>
      </c>
      <c r="F784" s="14">
        <f t="shared" ca="1" si="299"/>
        <v>1.0004373900000001</v>
      </c>
      <c r="G784" s="14">
        <f ca="1">(TRUNC(PRODUCT($F$12:$F783),16))</f>
        <v>1.3258564457563899</v>
      </c>
      <c r="H784" s="14">
        <f t="shared" ca="1" si="300"/>
        <v>1.30251282679799</v>
      </c>
      <c r="I784" s="14">
        <f t="shared" ca="1" si="301"/>
        <v>1.0179219900000001</v>
      </c>
      <c r="J784" s="13">
        <f t="shared" si="291"/>
        <v>0</v>
      </c>
      <c r="K784" s="29">
        <f t="shared" si="292"/>
        <v>45229</v>
      </c>
      <c r="L784" s="2">
        <f t="shared" si="293"/>
        <v>39</v>
      </c>
      <c r="M784" s="17">
        <f t="shared" si="294"/>
        <v>39</v>
      </c>
      <c r="N784" s="12">
        <f t="shared" si="283"/>
        <v>1</v>
      </c>
      <c r="O784" s="12">
        <f t="shared" ca="1" si="284"/>
        <v>1.0179219900000001</v>
      </c>
      <c r="P784" s="17">
        <f t="shared" si="295"/>
        <v>0</v>
      </c>
      <c r="Q784" s="14">
        <f t="shared" ca="1" si="285"/>
        <v>0</v>
      </c>
      <c r="R784" s="20">
        <f t="shared" si="286"/>
        <v>0</v>
      </c>
      <c r="S784" s="14">
        <f t="shared" si="287"/>
        <v>0</v>
      </c>
      <c r="T784" s="4" t="str">
        <f t="shared" si="296"/>
        <v>A+J=</v>
      </c>
      <c r="U784" s="29">
        <f t="shared" si="297"/>
        <v>45412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24">
        <f t="shared" si="288"/>
        <v>45288</v>
      </c>
      <c r="B785" s="125">
        <f t="shared" ca="1" si="298"/>
        <v>0</v>
      </c>
      <c r="C785" s="7">
        <f t="shared" si="289"/>
        <v>0</v>
      </c>
      <c r="D785" s="102">
        <f t="shared" si="290"/>
        <v>45282</v>
      </c>
      <c r="E785" s="100">
        <f ca="1">IF(D785&lt;$B$1,VLOOKUP(D785,[1]DI!$A$4:$B$15000,2,FALSE),0)</f>
        <v>0.11650000000000001</v>
      </c>
      <c r="F785" s="14">
        <f t="shared" ca="1" si="299"/>
        <v>1.0004373900000001</v>
      </c>
      <c r="G785" s="14">
        <f ca="1">(TRUNC(PRODUCT($F$12:$F784),16))</f>
        <v>1.3264363621072</v>
      </c>
      <c r="H785" s="14">
        <f t="shared" ca="1" si="300"/>
        <v>1.30251282679799</v>
      </c>
      <c r="I785" s="14">
        <f t="shared" ca="1" si="301"/>
        <v>1.01836722</v>
      </c>
      <c r="J785" s="13">
        <f t="shared" si="291"/>
        <v>0</v>
      </c>
      <c r="K785" s="29">
        <f t="shared" si="292"/>
        <v>45229</v>
      </c>
      <c r="L785" s="2">
        <f t="shared" si="293"/>
        <v>40</v>
      </c>
      <c r="M785" s="17">
        <f t="shared" si="294"/>
        <v>40</v>
      </c>
      <c r="N785" s="12">
        <f t="shared" si="283"/>
        <v>1</v>
      </c>
      <c r="O785" s="12">
        <f t="shared" ca="1" si="284"/>
        <v>1.01836722</v>
      </c>
      <c r="P785" s="17">
        <f t="shared" si="295"/>
        <v>0</v>
      </c>
      <c r="Q785" s="14">
        <f t="shared" ca="1" si="285"/>
        <v>0</v>
      </c>
      <c r="R785" s="20">
        <f t="shared" si="286"/>
        <v>0</v>
      </c>
      <c r="S785" s="14">
        <f t="shared" si="287"/>
        <v>0</v>
      </c>
      <c r="T785" s="4" t="str">
        <f t="shared" si="296"/>
        <v>A+J=</v>
      </c>
      <c r="U785" s="29">
        <f t="shared" si="297"/>
        <v>45412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24">
        <f t="shared" si="288"/>
        <v>45289</v>
      </c>
      <c r="B786" s="125">
        <f t="shared" ca="1" si="298"/>
        <v>0</v>
      </c>
      <c r="C786" s="7">
        <f t="shared" si="289"/>
        <v>0</v>
      </c>
      <c r="D786" s="102">
        <f t="shared" si="290"/>
        <v>45286</v>
      </c>
      <c r="E786" s="100">
        <f ca="1">IF(D786&lt;$B$1,VLOOKUP(D786,[1]DI!$A$4:$B$15000,2,FALSE),0)</f>
        <v>0.11650000000000001</v>
      </c>
      <c r="F786" s="14">
        <f t="shared" ca="1" si="299"/>
        <v>1.0004373900000001</v>
      </c>
      <c r="G786" s="14">
        <f ca="1">(TRUNC(PRODUCT($F$12:$F785),16))</f>
        <v>1.3270165321076199</v>
      </c>
      <c r="H786" s="14">
        <f t="shared" ca="1" si="300"/>
        <v>1.30251282679799</v>
      </c>
      <c r="I786" s="14">
        <f t="shared" ca="1" si="301"/>
        <v>1.0188126399999999</v>
      </c>
      <c r="J786" s="13">
        <f t="shared" si="291"/>
        <v>0</v>
      </c>
      <c r="K786" s="29">
        <f t="shared" si="292"/>
        <v>45229</v>
      </c>
      <c r="L786" s="2">
        <f t="shared" si="293"/>
        <v>41</v>
      </c>
      <c r="M786" s="17">
        <f t="shared" si="294"/>
        <v>41</v>
      </c>
      <c r="N786" s="12">
        <f t="shared" si="283"/>
        <v>1</v>
      </c>
      <c r="O786" s="12">
        <f t="shared" ca="1" si="284"/>
        <v>1.0188126399999999</v>
      </c>
      <c r="P786" s="17">
        <f t="shared" si="295"/>
        <v>0</v>
      </c>
      <c r="Q786" s="14">
        <f t="shared" ca="1" si="285"/>
        <v>0</v>
      </c>
      <c r="R786" s="20">
        <f t="shared" si="286"/>
        <v>0</v>
      </c>
      <c r="S786" s="14">
        <f t="shared" si="287"/>
        <v>0</v>
      </c>
      <c r="T786" s="4" t="str">
        <f t="shared" si="296"/>
        <v>A+J=</v>
      </c>
      <c r="U786" s="29">
        <f t="shared" si="297"/>
        <v>45412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24">
        <f t="shared" si="288"/>
        <v>45293</v>
      </c>
      <c r="B787" s="125">
        <f t="shared" ca="1" si="298"/>
        <v>0</v>
      </c>
      <c r="C787" s="7">
        <f t="shared" si="289"/>
        <v>0</v>
      </c>
      <c r="D787" s="102">
        <f t="shared" si="290"/>
        <v>45287</v>
      </c>
      <c r="E787" s="100">
        <f ca="1">IF(D787&lt;$B$1,VLOOKUP(D787,[1]DI!$A$4:$B$15000,2,FALSE),0)</f>
        <v>0.11650000000000001</v>
      </c>
      <c r="F787" s="14">
        <f t="shared" ca="1" si="299"/>
        <v>1.0004373900000001</v>
      </c>
      <c r="G787" s="14">
        <f ca="1">(TRUNC(PRODUCT($F$12:$F786),16))</f>
        <v>1.3275969558686</v>
      </c>
      <c r="H787" s="14">
        <f t="shared" ca="1" si="300"/>
        <v>1.30251282679799</v>
      </c>
      <c r="I787" s="14">
        <f t="shared" ca="1" si="301"/>
        <v>1.01925826</v>
      </c>
      <c r="J787" s="13">
        <f t="shared" si="291"/>
        <v>0</v>
      </c>
      <c r="K787" s="29">
        <f t="shared" si="292"/>
        <v>45229</v>
      </c>
      <c r="L787" s="2">
        <f t="shared" si="293"/>
        <v>42</v>
      </c>
      <c r="M787" s="17">
        <f t="shared" si="294"/>
        <v>42</v>
      </c>
      <c r="N787" s="12">
        <f t="shared" si="283"/>
        <v>1</v>
      </c>
      <c r="O787" s="12">
        <f t="shared" ca="1" si="284"/>
        <v>1.01925826</v>
      </c>
      <c r="P787" s="17">
        <f t="shared" si="295"/>
        <v>0</v>
      </c>
      <c r="Q787" s="14">
        <f t="shared" ca="1" si="285"/>
        <v>0</v>
      </c>
      <c r="R787" s="20">
        <f t="shared" si="286"/>
        <v>0</v>
      </c>
      <c r="S787" s="14">
        <f t="shared" si="287"/>
        <v>0</v>
      </c>
      <c r="T787" s="4" t="str">
        <f t="shared" si="296"/>
        <v>A+J=</v>
      </c>
      <c r="U787" s="29">
        <f t="shared" si="297"/>
        <v>45412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24">
        <f t="shared" si="288"/>
        <v>45294</v>
      </c>
      <c r="B788" s="125">
        <f t="shared" ca="1" si="298"/>
        <v>0</v>
      </c>
      <c r="C788" s="7">
        <f t="shared" si="289"/>
        <v>0</v>
      </c>
      <c r="D788" s="102">
        <f t="shared" si="290"/>
        <v>45288</v>
      </c>
      <c r="E788" s="100">
        <f ca="1">IF(D788&lt;$B$1,VLOOKUP(D788,[1]DI!$A$4:$B$15000,2,FALSE),0)</f>
        <v>0.11650000000000001</v>
      </c>
      <c r="F788" s="14">
        <f t="shared" ca="1" si="299"/>
        <v>1.0004373900000001</v>
      </c>
      <c r="G788" s="14">
        <f ca="1">(TRUNC(PRODUCT($F$12:$F787),16))</f>
        <v>1.3281776335011299</v>
      </c>
      <c r="H788" s="14">
        <f t="shared" ca="1" si="300"/>
        <v>1.30251282679799</v>
      </c>
      <c r="I788" s="14">
        <f t="shared" ca="1" si="301"/>
        <v>1.01970407</v>
      </c>
      <c r="J788" s="13">
        <f t="shared" si="291"/>
        <v>0</v>
      </c>
      <c r="K788" s="29">
        <f t="shared" si="292"/>
        <v>45229</v>
      </c>
      <c r="L788" s="2">
        <f t="shared" si="293"/>
        <v>43</v>
      </c>
      <c r="M788" s="17">
        <f t="shared" si="294"/>
        <v>43</v>
      </c>
      <c r="N788" s="12">
        <f t="shared" si="283"/>
        <v>1</v>
      </c>
      <c r="O788" s="12">
        <f t="shared" ca="1" si="284"/>
        <v>1.01970407</v>
      </c>
      <c r="P788" s="17">
        <f t="shared" si="295"/>
        <v>0</v>
      </c>
      <c r="Q788" s="14">
        <f t="shared" ca="1" si="285"/>
        <v>0</v>
      </c>
      <c r="R788" s="20">
        <f t="shared" si="286"/>
        <v>0</v>
      </c>
      <c r="S788" s="14">
        <f t="shared" si="287"/>
        <v>0</v>
      </c>
      <c r="T788" s="4" t="str">
        <f t="shared" si="296"/>
        <v>A+J=</v>
      </c>
      <c r="U788" s="29">
        <f t="shared" si="297"/>
        <v>45412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24">
        <f t="shared" si="288"/>
        <v>45295</v>
      </c>
      <c r="B789" s="125">
        <f t="shared" ca="1" si="298"/>
        <v>0</v>
      </c>
      <c r="C789" s="7">
        <f t="shared" si="289"/>
        <v>0</v>
      </c>
      <c r="D789" s="102">
        <f t="shared" si="290"/>
        <v>45289</v>
      </c>
      <c r="E789" s="100">
        <f ca="1">IF(D789&lt;$B$1,VLOOKUP(D789,[1]DI!$A$4:$B$15000,2,FALSE),0)</f>
        <v>0.11650000000000001</v>
      </c>
      <c r="F789" s="14">
        <f t="shared" ca="1" si="299"/>
        <v>1.0004373900000001</v>
      </c>
      <c r="G789" s="14">
        <f ca="1">(TRUNC(PRODUCT($F$12:$F788),16))</f>
        <v>1.3287585651162399</v>
      </c>
      <c r="H789" s="14">
        <f t="shared" ca="1" si="300"/>
        <v>1.30251282679799</v>
      </c>
      <c r="I789" s="14">
        <f t="shared" ca="1" si="301"/>
        <v>1.0201500800000001</v>
      </c>
      <c r="J789" s="13">
        <f t="shared" si="291"/>
        <v>0</v>
      </c>
      <c r="K789" s="29">
        <f t="shared" si="292"/>
        <v>45229</v>
      </c>
      <c r="L789" s="2">
        <f t="shared" si="293"/>
        <v>44</v>
      </c>
      <c r="M789" s="17">
        <f t="shared" si="294"/>
        <v>44</v>
      </c>
      <c r="N789" s="12">
        <f t="shared" si="283"/>
        <v>1</v>
      </c>
      <c r="O789" s="12">
        <f t="shared" ca="1" si="284"/>
        <v>1.0201500800000001</v>
      </c>
      <c r="P789" s="17">
        <f t="shared" si="295"/>
        <v>0</v>
      </c>
      <c r="Q789" s="14">
        <f t="shared" ca="1" si="285"/>
        <v>0</v>
      </c>
      <c r="R789" s="20">
        <f t="shared" si="286"/>
        <v>0</v>
      </c>
      <c r="S789" s="14">
        <f t="shared" si="287"/>
        <v>0</v>
      </c>
      <c r="T789" s="4" t="str">
        <f t="shared" si="296"/>
        <v>A+J=</v>
      </c>
      <c r="U789" s="29">
        <f t="shared" si="297"/>
        <v>45412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24">
        <f t="shared" si="288"/>
        <v>45296</v>
      </c>
      <c r="B790" s="125">
        <f t="shared" ca="1" si="298"/>
        <v>0</v>
      </c>
      <c r="C790" s="7">
        <f t="shared" si="289"/>
        <v>0</v>
      </c>
      <c r="D790" s="102">
        <f t="shared" si="290"/>
        <v>45293</v>
      </c>
      <c r="E790" s="100">
        <f ca="1">IF(D790&lt;$B$1,VLOOKUP(D790,[1]DI!$A$4:$B$15000,2,FALSE),0)</f>
        <v>0.11650000000000001</v>
      </c>
      <c r="F790" s="14">
        <f t="shared" ca="1" si="299"/>
        <v>1.0004373900000001</v>
      </c>
      <c r="G790" s="14">
        <f ca="1">(TRUNC(PRODUCT($F$12:$F789),16))</f>
        <v>1.32933975082504</v>
      </c>
      <c r="H790" s="14">
        <f t="shared" ca="1" si="300"/>
        <v>1.30251282679799</v>
      </c>
      <c r="I790" s="14">
        <f t="shared" ca="1" si="301"/>
        <v>1.0205962799999999</v>
      </c>
      <c r="J790" s="13">
        <f t="shared" si="291"/>
        <v>0</v>
      </c>
      <c r="K790" s="29">
        <f t="shared" si="292"/>
        <v>45229</v>
      </c>
      <c r="L790" s="2">
        <f t="shared" si="293"/>
        <v>45</v>
      </c>
      <c r="M790" s="17">
        <f t="shared" si="294"/>
        <v>45</v>
      </c>
      <c r="N790" s="12">
        <f t="shared" si="283"/>
        <v>1</v>
      </c>
      <c r="O790" s="12">
        <f t="shared" ca="1" si="284"/>
        <v>1.0205962799999999</v>
      </c>
      <c r="P790" s="17">
        <f t="shared" si="295"/>
        <v>0</v>
      </c>
      <c r="Q790" s="14">
        <f t="shared" ca="1" si="285"/>
        <v>0</v>
      </c>
      <c r="R790" s="20">
        <f t="shared" si="286"/>
        <v>0</v>
      </c>
      <c r="S790" s="14">
        <f t="shared" si="287"/>
        <v>0</v>
      </c>
      <c r="T790" s="4" t="str">
        <f t="shared" si="296"/>
        <v>A+J=</v>
      </c>
      <c r="U790" s="29">
        <f t="shared" si="297"/>
        <v>45412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24">
        <f t="shared" si="288"/>
        <v>45299</v>
      </c>
      <c r="B791" s="125">
        <f t="shared" ca="1" si="298"/>
        <v>0</v>
      </c>
      <c r="C791" s="7">
        <f t="shared" si="289"/>
        <v>0</v>
      </c>
      <c r="D791" s="102">
        <f t="shared" si="290"/>
        <v>45294</v>
      </c>
      <c r="E791" s="100">
        <f ca="1">IF(D791&lt;$B$1,VLOOKUP(D791,[1]DI!$A$4:$B$15000,2,FALSE),0)</f>
        <v>0.11650000000000001</v>
      </c>
      <c r="F791" s="14">
        <f t="shared" ca="1" si="299"/>
        <v>1.0004373900000001</v>
      </c>
      <c r="G791" s="14">
        <f ca="1">(TRUNC(PRODUCT($F$12:$F790),16))</f>
        <v>1.3299211907386499</v>
      </c>
      <c r="H791" s="14">
        <f t="shared" ca="1" si="300"/>
        <v>1.30251282679799</v>
      </c>
      <c r="I791" s="14">
        <f t="shared" ca="1" si="301"/>
        <v>1.0210426800000001</v>
      </c>
      <c r="J791" s="13">
        <f t="shared" si="291"/>
        <v>0</v>
      </c>
      <c r="K791" s="29">
        <f t="shared" si="292"/>
        <v>45229</v>
      </c>
      <c r="L791" s="2">
        <f t="shared" si="293"/>
        <v>46</v>
      </c>
      <c r="M791" s="17">
        <f t="shared" si="294"/>
        <v>46</v>
      </c>
      <c r="N791" s="12">
        <f t="shared" si="283"/>
        <v>1</v>
      </c>
      <c r="O791" s="12">
        <f t="shared" ca="1" si="284"/>
        <v>1.0210426800000001</v>
      </c>
      <c r="P791" s="17">
        <f t="shared" si="295"/>
        <v>0</v>
      </c>
      <c r="Q791" s="14">
        <f t="shared" ca="1" si="285"/>
        <v>0</v>
      </c>
      <c r="R791" s="20">
        <f t="shared" si="286"/>
        <v>0</v>
      </c>
      <c r="S791" s="14">
        <f t="shared" si="287"/>
        <v>0</v>
      </c>
      <c r="T791" s="4" t="str">
        <f t="shared" si="296"/>
        <v>A+J=</v>
      </c>
      <c r="U791" s="29">
        <f t="shared" si="297"/>
        <v>45412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24">
        <f t="shared" si="288"/>
        <v>45300</v>
      </c>
      <c r="B792" s="125">
        <f t="shared" ca="1" si="298"/>
        <v>0</v>
      </c>
      <c r="C792" s="7">
        <f t="shared" si="289"/>
        <v>0</v>
      </c>
      <c r="D792" s="102">
        <f t="shared" si="290"/>
        <v>45295</v>
      </c>
      <c r="E792" s="100">
        <f ca="1">IF(D792&lt;$B$1,VLOOKUP(D792,[1]DI!$A$4:$B$15000,2,FALSE),0)</f>
        <v>0.11650000000000001</v>
      </c>
      <c r="F792" s="14">
        <f t="shared" ca="1" si="299"/>
        <v>1.0004373900000001</v>
      </c>
      <c r="G792" s="14">
        <f ca="1">(TRUNC(PRODUCT($F$12:$F791),16))</f>
        <v>1.3305028849682701</v>
      </c>
      <c r="H792" s="14">
        <f t="shared" ca="1" si="300"/>
        <v>1.30251282679799</v>
      </c>
      <c r="I792" s="14">
        <f t="shared" ca="1" si="301"/>
        <v>1.0214892799999999</v>
      </c>
      <c r="J792" s="13">
        <f t="shared" si="291"/>
        <v>0</v>
      </c>
      <c r="K792" s="29">
        <f t="shared" si="292"/>
        <v>45229</v>
      </c>
      <c r="L792" s="2">
        <f t="shared" si="293"/>
        <v>47</v>
      </c>
      <c r="M792" s="17">
        <f t="shared" si="294"/>
        <v>47</v>
      </c>
      <c r="N792" s="12">
        <f t="shared" si="283"/>
        <v>1</v>
      </c>
      <c r="O792" s="12">
        <f t="shared" ca="1" si="284"/>
        <v>1.0214892799999999</v>
      </c>
      <c r="P792" s="17">
        <f t="shared" si="295"/>
        <v>0</v>
      </c>
      <c r="Q792" s="14">
        <f t="shared" ca="1" si="285"/>
        <v>0</v>
      </c>
      <c r="R792" s="20">
        <f t="shared" si="286"/>
        <v>0</v>
      </c>
      <c r="S792" s="14">
        <f t="shared" si="287"/>
        <v>0</v>
      </c>
      <c r="T792" s="4" t="str">
        <f t="shared" si="296"/>
        <v>A+J=</v>
      </c>
      <c r="U792" s="29">
        <f t="shared" si="297"/>
        <v>45412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24">
        <f t="shared" si="288"/>
        <v>45301</v>
      </c>
      <c r="B793" s="125">
        <f t="shared" ca="1" si="298"/>
        <v>0</v>
      </c>
      <c r="C793" s="7">
        <f t="shared" si="289"/>
        <v>0</v>
      </c>
      <c r="D793" s="102">
        <f t="shared" si="290"/>
        <v>45296</v>
      </c>
      <c r="E793" s="100">
        <f ca="1">IF(D793&lt;$B$1,VLOOKUP(D793,[1]DI!$A$4:$B$15000,2,FALSE),0)</f>
        <v>0.11650000000000001</v>
      </c>
      <c r="F793" s="14">
        <f t="shared" ca="1" si="299"/>
        <v>1.0004373900000001</v>
      </c>
      <c r="G793" s="14">
        <f ca="1">(TRUNC(PRODUCT($F$12:$F792),16))</f>
        <v>1.33108483362513</v>
      </c>
      <c r="H793" s="14">
        <f t="shared" ca="1" si="300"/>
        <v>1.30251282679799</v>
      </c>
      <c r="I793" s="14">
        <f t="shared" ca="1" si="301"/>
        <v>1.02193607</v>
      </c>
      <c r="J793" s="13">
        <f t="shared" si="291"/>
        <v>0</v>
      </c>
      <c r="K793" s="29">
        <f t="shared" si="292"/>
        <v>45229</v>
      </c>
      <c r="L793" s="2">
        <f t="shared" si="293"/>
        <v>48</v>
      </c>
      <c r="M793" s="17">
        <f t="shared" si="294"/>
        <v>48</v>
      </c>
      <c r="N793" s="12">
        <f t="shared" si="283"/>
        <v>1</v>
      </c>
      <c r="O793" s="12">
        <f t="shared" ca="1" si="284"/>
        <v>1.02193607</v>
      </c>
      <c r="P793" s="17">
        <f t="shared" si="295"/>
        <v>0</v>
      </c>
      <c r="Q793" s="14">
        <f t="shared" ca="1" si="285"/>
        <v>0</v>
      </c>
      <c r="R793" s="20">
        <f t="shared" si="286"/>
        <v>0</v>
      </c>
      <c r="S793" s="14">
        <f t="shared" si="287"/>
        <v>0</v>
      </c>
      <c r="T793" s="4" t="str">
        <f t="shared" si="296"/>
        <v>A+J=</v>
      </c>
      <c r="U793" s="29">
        <f t="shared" si="297"/>
        <v>45412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24">
        <f t="shared" si="288"/>
        <v>45302</v>
      </c>
      <c r="B794" s="125">
        <f t="shared" ca="1" si="298"/>
        <v>0</v>
      </c>
      <c r="C794" s="7">
        <f t="shared" si="289"/>
        <v>0</v>
      </c>
      <c r="D794" s="102">
        <f t="shared" si="290"/>
        <v>45299</v>
      </c>
      <c r="E794" s="100">
        <f ca="1">IF(D794&lt;$B$1,VLOOKUP(D794,[1]DI!$A$4:$B$15000,2,FALSE),0)</f>
        <v>0.11650000000000001</v>
      </c>
      <c r="F794" s="14">
        <f t="shared" ca="1" si="299"/>
        <v>1.0004373900000001</v>
      </c>
      <c r="G794" s="14">
        <f ca="1">(TRUNC(PRODUCT($F$12:$F793),16))</f>
        <v>1.3316670368205099</v>
      </c>
      <c r="H794" s="14">
        <f t="shared" ca="1" si="300"/>
        <v>1.30251282679799</v>
      </c>
      <c r="I794" s="14">
        <f t="shared" ca="1" si="301"/>
        <v>1.02238305</v>
      </c>
      <c r="J794" s="13">
        <f t="shared" si="291"/>
        <v>0</v>
      </c>
      <c r="K794" s="29">
        <f t="shared" si="292"/>
        <v>45229</v>
      </c>
      <c r="L794" s="2">
        <f t="shared" si="293"/>
        <v>49</v>
      </c>
      <c r="M794" s="17">
        <f t="shared" si="294"/>
        <v>49</v>
      </c>
      <c r="N794" s="12">
        <f t="shared" si="283"/>
        <v>1</v>
      </c>
      <c r="O794" s="12">
        <f t="shared" ca="1" si="284"/>
        <v>1.02238305</v>
      </c>
      <c r="P794" s="17">
        <f t="shared" si="295"/>
        <v>0</v>
      </c>
      <c r="Q794" s="14">
        <f t="shared" ca="1" si="285"/>
        <v>0</v>
      </c>
      <c r="R794" s="20">
        <f t="shared" si="286"/>
        <v>0</v>
      </c>
      <c r="S794" s="14">
        <f t="shared" si="287"/>
        <v>0</v>
      </c>
      <c r="T794" s="4" t="str">
        <f t="shared" si="296"/>
        <v>A+J=</v>
      </c>
      <c r="U794" s="29">
        <f t="shared" si="297"/>
        <v>45412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24">
        <f t="shared" si="288"/>
        <v>45303</v>
      </c>
      <c r="B795" s="125">
        <f t="shared" ca="1" si="298"/>
        <v>0</v>
      </c>
      <c r="C795" s="7">
        <f t="shared" si="289"/>
        <v>0</v>
      </c>
      <c r="D795" s="102">
        <f t="shared" si="290"/>
        <v>45300</v>
      </c>
      <c r="E795" s="100">
        <f ca="1">IF(D795&lt;$B$1,VLOOKUP(D795,[1]DI!$A$4:$B$15000,2,FALSE),0)</f>
        <v>0.11650000000000001</v>
      </c>
      <c r="F795" s="14">
        <f t="shared" ca="1" si="299"/>
        <v>1.0004373900000001</v>
      </c>
      <c r="G795" s="14">
        <f ca="1">(TRUNC(PRODUCT($F$12:$F794),16))</f>
        <v>1.3322494946657399</v>
      </c>
      <c r="H795" s="14">
        <f t="shared" ca="1" si="300"/>
        <v>1.30251282679799</v>
      </c>
      <c r="I795" s="14">
        <f t="shared" ca="1" si="301"/>
        <v>1.0228302300000001</v>
      </c>
      <c r="J795" s="13">
        <f t="shared" si="291"/>
        <v>0</v>
      </c>
      <c r="K795" s="29">
        <f t="shared" si="292"/>
        <v>45229</v>
      </c>
      <c r="L795" s="2">
        <f t="shared" si="293"/>
        <v>50</v>
      </c>
      <c r="M795" s="17">
        <f t="shared" si="294"/>
        <v>50</v>
      </c>
      <c r="N795" s="12">
        <f t="shared" si="283"/>
        <v>1</v>
      </c>
      <c r="O795" s="12">
        <f t="shared" ca="1" si="284"/>
        <v>1.0228302300000001</v>
      </c>
      <c r="P795" s="17">
        <f t="shared" si="295"/>
        <v>0</v>
      </c>
      <c r="Q795" s="14">
        <f t="shared" ca="1" si="285"/>
        <v>0</v>
      </c>
      <c r="R795" s="20">
        <f t="shared" si="286"/>
        <v>0</v>
      </c>
      <c r="S795" s="14">
        <f t="shared" si="287"/>
        <v>0</v>
      </c>
      <c r="T795" s="4" t="str">
        <f t="shared" si="296"/>
        <v>A+J=</v>
      </c>
      <c r="U795" s="29">
        <f t="shared" si="297"/>
        <v>45412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24">
        <f t="shared" si="288"/>
        <v>45306</v>
      </c>
      <c r="B796" s="125">
        <f t="shared" ca="1" si="298"/>
        <v>0</v>
      </c>
      <c r="C796" s="7">
        <f t="shared" si="289"/>
        <v>0</v>
      </c>
      <c r="D796" s="102">
        <f t="shared" si="290"/>
        <v>45301</v>
      </c>
      <c r="E796" s="100">
        <f ca="1">IF(D796&lt;$B$1,VLOOKUP(D796,[1]DI!$A$4:$B$15000,2,FALSE),0)</f>
        <v>0.11650000000000001</v>
      </c>
      <c r="F796" s="14">
        <f t="shared" ca="1" si="299"/>
        <v>1.0004373900000001</v>
      </c>
      <c r="G796" s="14">
        <f ca="1">(TRUNC(PRODUCT($F$12:$F795),16))</f>
        <v>1.3328322072722101</v>
      </c>
      <c r="H796" s="14">
        <f t="shared" ca="1" si="300"/>
        <v>1.30251282679799</v>
      </c>
      <c r="I796" s="14">
        <f t="shared" ca="1" si="301"/>
        <v>1.0232776100000001</v>
      </c>
      <c r="J796" s="13">
        <f t="shared" si="291"/>
        <v>0</v>
      </c>
      <c r="K796" s="29">
        <f t="shared" si="292"/>
        <v>45229</v>
      </c>
      <c r="L796" s="2">
        <f t="shared" si="293"/>
        <v>51</v>
      </c>
      <c r="M796" s="17">
        <f t="shared" si="294"/>
        <v>51</v>
      </c>
      <c r="N796" s="12">
        <f t="shared" si="283"/>
        <v>1</v>
      </c>
      <c r="O796" s="12">
        <f t="shared" ca="1" si="284"/>
        <v>1.0232776100000001</v>
      </c>
      <c r="P796" s="17">
        <f t="shared" si="295"/>
        <v>0</v>
      </c>
      <c r="Q796" s="14">
        <f t="shared" ca="1" si="285"/>
        <v>0</v>
      </c>
      <c r="R796" s="20">
        <f t="shared" si="286"/>
        <v>0</v>
      </c>
      <c r="S796" s="14">
        <f t="shared" si="287"/>
        <v>0</v>
      </c>
      <c r="T796" s="4" t="str">
        <f t="shared" si="296"/>
        <v>A+J=</v>
      </c>
      <c r="U796" s="29">
        <f t="shared" si="297"/>
        <v>45412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24">
        <f t="shared" si="288"/>
        <v>45307</v>
      </c>
      <c r="B797" s="125">
        <f t="shared" ca="1" si="298"/>
        <v>0</v>
      </c>
      <c r="C797" s="7">
        <f t="shared" si="289"/>
        <v>0</v>
      </c>
      <c r="D797" s="102">
        <f t="shared" si="290"/>
        <v>45302</v>
      </c>
      <c r="E797" s="100">
        <f ca="1">IF(D797&lt;$B$1,VLOOKUP(D797,[1]DI!$A$4:$B$15000,2,FALSE),0)</f>
        <v>0.11650000000000001</v>
      </c>
      <c r="F797" s="14">
        <f t="shared" ca="1" si="299"/>
        <v>1.0004373900000001</v>
      </c>
      <c r="G797" s="14">
        <f ca="1">(TRUNC(PRODUCT($F$12:$F796),16))</f>
        <v>1.3334151747513501</v>
      </c>
      <c r="H797" s="14">
        <f t="shared" ca="1" si="300"/>
        <v>1.30251282679799</v>
      </c>
      <c r="I797" s="14">
        <f t="shared" ca="1" si="301"/>
        <v>1.02372518</v>
      </c>
      <c r="J797" s="13">
        <f t="shared" si="291"/>
        <v>0</v>
      </c>
      <c r="K797" s="29">
        <f t="shared" si="292"/>
        <v>45229</v>
      </c>
      <c r="L797" s="2">
        <f t="shared" si="293"/>
        <v>52</v>
      </c>
      <c r="M797" s="17">
        <f t="shared" si="294"/>
        <v>52</v>
      </c>
      <c r="N797" s="12">
        <f t="shared" si="283"/>
        <v>1</v>
      </c>
      <c r="O797" s="12">
        <f t="shared" ca="1" si="284"/>
        <v>1.02372518</v>
      </c>
      <c r="P797" s="17">
        <f t="shared" si="295"/>
        <v>0</v>
      </c>
      <c r="Q797" s="14">
        <f t="shared" ca="1" si="285"/>
        <v>0</v>
      </c>
      <c r="R797" s="20">
        <f t="shared" si="286"/>
        <v>0</v>
      </c>
      <c r="S797" s="14">
        <f t="shared" si="287"/>
        <v>0</v>
      </c>
      <c r="T797" s="4" t="str">
        <f t="shared" si="296"/>
        <v>A+J=</v>
      </c>
      <c r="U797" s="29">
        <f t="shared" si="297"/>
        <v>45412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24">
        <f t="shared" si="288"/>
        <v>45308</v>
      </c>
      <c r="B798" s="125">
        <f t="shared" ca="1" si="298"/>
        <v>0</v>
      </c>
      <c r="C798" s="7">
        <f t="shared" si="289"/>
        <v>0</v>
      </c>
      <c r="D798" s="102">
        <f t="shared" si="290"/>
        <v>45303</v>
      </c>
      <c r="E798" s="100">
        <f ca="1">IF(D798&lt;$B$1,VLOOKUP(D798,[1]DI!$A$4:$B$15000,2,FALSE),0)</f>
        <v>0.11650000000000001</v>
      </c>
      <c r="F798" s="14">
        <f t="shared" ca="1" si="299"/>
        <v>1.0004373900000001</v>
      </c>
      <c r="G798" s="14">
        <f ca="1">(TRUNC(PRODUCT($F$12:$F797),16))</f>
        <v>1.3339983972146401</v>
      </c>
      <c r="H798" s="14">
        <f t="shared" ca="1" si="300"/>
        <v>1.30251282679799</v>
      </c>
      <c r="I798" s="14">
        <f t="shared" ca="1" si="301"/>
        <v>1.0241729399999999</v>
      </c>
      <c r="J798" s="13">
        <f t="shared" si="291"/>
        <v>0</v>
      </c>
      <c r="K798" s="29">
        <f t="shared" si="292"/>
        <v>45229</v>
      </c>
      <c r="L798" s="2">
        <f t="shared" si="293"/>
        <v>53</v>
      </c>
      <c r="M798" s="17">
        <f t="shared" si="294"/>
        <v>53</v>
      </c>
      <c r="N798" s="12">
        <f t="shared" si="283"/>
        <v>1</v>
      </c>
      <c r="O798" s="12">
        <f t="shared" ca="1" si="284"/>
        <v>1.0241729399999999</v>
      </c>
      <c r="P798" s="17">
        <f t="shared" si="295"/>
        <v>0</v>
      </c>
      <c r="Q798" s="14">
        <f t="shared" ca="1" si="285"/>
        <v>0</v>
      </c>
      <c r="R798" s="20">
        <f t="shared" si="286"/>
        <v>0</v>
      </c>
      <c r="S798" s="14">
        <f t="shared" si="287"/>
        <v>0</v>
      </c>
      <c r="T798" s="4" t="str">
        <f t="shared" si="296"/>
        <v>A+J=</v>
      </c>
      <c r="U798" s="29">
        <f t="shared" si="297"/>
        <v>45412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24">
        <f t="shared" si="288"/>
        <v>45309</v>
      </c>
      <c r="B799" s="125">
        <f t="shared" ca="1" si="298"/>
        <v>0</v>
      </c>
      <c r="C799" s="7">
        <f t="shared" si="289"/>
        <v>0</v>
      </c>
      <c r="D799" s="102">
        <f t="shared" si="290"/>
        <v>45306</v>
      </c>
      <c r="E799" s="100">
        <f ca="1">IF(D799&lt;$B$1,VLOOKUP(D799,[1]DI!$A$4:$B$15000,2,FALSE),0)</f>
        <v>0.11650000000000001</v>
      </c>
      <c r="F799" s="14">
        <f t="shared" ca="1" si="299"/>
        <v>1.0004373900000001</v>
      </c>
      <c r="G799" s="14">
        <f ca="1">(TRUNC(PRODUCT($F$12:$F798),16))</f>
        <v>1.33458187477359</v>
      </c>
      <c r="H799" s="14">
        <f t="shared" ca="1" si="300"/>
        <v>1.30251282679799</v>
      </c>
      <c r="I799" s="14">
        <f t="shared" ca="1" si="301"/>
        <v>1.0246209100000001</v>
      </c>
      <c r="J799" s="13">
        <f t="shared" si="291"/>
        <v>0</v>
      </c>
      <c r="K799" s="29">
        <f t="shared" si="292"/>
        <v>45229</v>
      </c>
      <c r="L799" s="2">
        <f t="shared" si="293"/>
        <v>54</v>
      </c>
      <c r="M799" s="17">
        <f t="shared" si="294"/>
        <v>54</v>
      </c>
      <c r="N799" s="12">
        <f t="shared" si="283"/>
        <v>1</v>
      </c>
      <c r="O799" s="12">
        <f t="shared" ca="1" si="284"/>
        <v>1.0246209100000001</v>
      </c>
      <c r="P799" s="17">
        <f t="shared" si="295"/>
        <v>0</v>
      </c>
      <c r="Q799" s="14">
        <f t="shared" ca="1" si="285"/>
        <v>0</v>
      </c>
      <c r="R799" s="20">
        <f t="shared" si="286"/>
        <v>0</v>
      </c>
      <c r="S799" s="14">
        <f t="shared" si="287"/>
        <v>0</v>
      </c>
      <c r="T799" s="4" t="str">
        <f t="shared" si="296"/>
        <v>A+J=</v>
      </c>
      <c r="U799" s="29">
        <f t="shared" si="297"/>
        <v>45412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24">
        <f t="shared" si="288"/>
        <v>45310</v>
      </c>
      <c r="B800" s="125">
        <f t="shared" ca="1" si="298"/>
        <v>0</v>
      </c>
      <c r="C800" s="7">
        <f t="shared" si="289"/>
        <v>0</v>
      </c>
      <c r="D800" s="102">
        <f t="shared" si="290"/>
        <v>45307</v>
      </c>
      <c r="E800" s="100">
        <f ca="1">IF(D800&lt;$B$1,VLOOKUP(D800,[1]DI!$A$4:$B$15000,2,FALSE),0)</f>
        <v>0.11650000000000001</v>
      </c>
      <c r="F800" s="14">
        <f t="shared" ca="1" si="299"/>
        <v>1.0004373900000001</v>
      </c>
      <c r="G800" s="14">
        <f ca="1">(TRUNC(PRODUCT($F$12:$F799),16))</f>
        <v>1.3351656075398</v>
      </c>
      <c r="H800" s="14">
        <f t="shared" ca="1" si="300"/>
        <v>1.30251282679799</v>
      </c>
      <c r="I800" s="14">
        <f t="shared" ca="1" si="301"/>
        <v>1.02506907</v>
      </c>
      <c r="J800" s="13">
        <f t="shared" si="291"/>
        <v>0</v>
      </c>
      <c r="K800" s="29">
        <f t="shared" si="292"/>
        <v>45229</v>
      </c>
      <c r="L800" s="2">
        <f t="shared" si="293"/>
        <v>55</v>
      </c>
      <c r="M800" s="17">
        <f t="shared" si="294"/>
        <v>55</v>
      </c>
      <c r="N800" s="12">
        <f t="shared" si="283"/>
        <v>1</v>
      </c>
      <c r="O800" s="12">
        <f t="shared" ca="1" si="284"/>
        <v>1.02506907</v>
      </c>
      <c r="P800" s="17">
        <f t="shared" si="295"/>
        <v>0</v>
      </c>
      <c r="Q800" s="14">
        <f t="shared" ca="1" si="285"/>
        <v>0</v>
      </c>
      <c r="R800" s="20">
        <f t="shared" si="286"/>
        <v>0</v>
      </c>
      <c r="S800" s="14">
        <f t="shared" si="287"/>
        <v>0</v>
      </c>
      <c r="T800" s="4" t="str">
        <f t="shared" si="296"/>
        <v>A+J=</v>
      </c>
      <c r="U800" s="29">
        <f t="shared" si="297"/>
        <v>45412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24">
        <f t="shared" si="288"/>
        <v>45313</v>
      </c>
      <c r="B801" s="125">
        <f t="shared" ca="1" si="298"/>
        <v>0</v>
      </c>
      <c r="C801" s="7">
        <f t="shared" si="289"/>
        <v>0</v>
      </c>
      <c r="D801" s="102">
        <f t="shared" si="290"/>
        <v>45308</v>
      </c>
      <c r="E801" s="100">
        <f ca="1">IF(D801&lt;$B$1,VLOOKUP(D801,[1]DI!$A$4:$B$15000,2,FALSE),0)</f>
        <v>0.11650000000000001</v>
      </c>
      <c r="F801" s="14">
        <f t="shared" ca="1" si="299"/>
        <v>1.0004373900000001</v>
      </c>
      <c r="G801" s="14">
        <f ca="1">(TRUNC(PRODUCT($F$12:$F800),16))</f>
        <v>1.3357495956248799</v>
      </c>
      <c r="H801" s="14">
        <f t="shared" ca="1" si="300"/>
        <v>1.30251282679799</v>
      </c>
      <c r="I801" s="14">
        <f t="shared" ca="1" si="301"/>
        <v>1.0255174199999999</v>
      </c>
      <c r="J801" s="13">
        <f t="shared" si="291"/>
        <v>0</v>
      </c>
      <c r="K801" s="29">
        <f t="shared" si="292"/>
        <v>45229</v>
      </c>
      <c r="L801" s="2">
        <f t="shared" si="293"/>
        <v>56</v>
      </c>
      <c r="M801" s="17">
        <f t="shared" si="294"/>
        <v>56</v>
      </c>
      <c r="N801" s="12">
        <f t="shared" si="283"/>
        <v>1</v>
      </c>
      <c r="O801" s="12">
        <f t="shared" ca="1" si="284"/>
        <v>1.0255174199999999</v>
      </c>
      <c r="P801" s="17">
        <f t="shared" si="295"/>
        <v>0</v>
      </c>
      <c r="Q801" s="14">
        <f t="shared" ca="1" si="285"/>
        <v>0</v>
      </c>
      <c r="R801" s="20">
        <f t="shared" si="286"/>
        <v>0</v>
      </c>
      <c r="S801" s="14">
        <f t="shared" si="287"/>
        <v>0</v>
      </c>
      <c r="T801" s="4" t="str">
        <f t="shared" si="296"/>
        <v>A+J=</v>
      </c>
      <c r="U801" s="29">
        <f t="shared" si="297"/>
        <v>45412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24">
        <f t="shared" si="288"/>
        <v>45314</v>
      </c>
      <c r="B802" s="125">
        <f t="shared" ca="1" si="298"/>
        <v>0</v>
      </c>
      <c r="C802" s="7">
        <f t="shared" si="289"/>
        <v>0</v>
      </c>
      <c r="D802" s="102">
        <f t="shared" si="290"/>
        <v>45309</v>
      </c>
      <c r="E802" s="100">
        <f ca="1">IF(D802&lt;$B$1,VLOOKUP(D802,[1]DI!$A$4:$B$15000,2,FALSE),0)</f>
        <v>0.11650000000000001</v>
      </c>
      <c r="F802" s="14">
        <f t="shared" ca="1" si="299"/>
        <v>1.0004373900000001</v>
      </c>
      <c r="G802" s="14">
        <f ca="1">(TRUNC(PRODUCT($F$12:$F801),16))</f>
        <v>1.33633383914051</v>
      </c>
      <c r="H802" s="14">
        <f t="shared" ca="1" si="300"/>
        <v>1.30251282679799</v>
      </c>
      <c r="I802" s="14">
        <f t="shared" ca="1" si="301"/>
        <v>1.0259659699999999</v>
      </c>
      <c r="J802" s="13">
        <f t="shared" si="291"/>
        <v>0</v>
      </c>
      <c r="K802" s="29">
        <f t="shared" si="292"/>
        <v>45229</v>
      </c>
      <c r="L802" s="2">
        <f t="shared" si="293"/>
        <v>57</v>
      </c>
      <c r="M802" s="17">
        <f t="shared" si="294"/>
        <v>57</v>
      </c>
      <c r="N802" s="12">
        <f t="shared" si="283"/>
        <v>1</v>
      </c>
      <c r="O802" s="12">
        <f t="shared" ca="1" si="284"/>
        <v>1.0259659699999999</v>
      </c>
      <c r="P802" s="17">
        <f t="shared" si="295"/>
        <v>0</v>
      </c>
      <c r="Q802" s="14">
        <f t="shared" ca="1" si="285"/>
        <v>0</v>
      </c>
      <c r="R802" s="20">
        <f t="shared" si="286"/>
        <v>0</v>
      </c>
      <c r="S802" s="14">
        <f t="shared" si="287"/>
        <v>0</v>
      </c>
      <c r="T802" s="4" t="str">
        <f t="shared" si="296"/>
        <v>A+J=</v>
      </c>
      <c r="U802" s="29">
        <f t="shared" si="297"/>
        <v>45412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24">
        <f t="shared" si="288"/>
        <v>45315</v>
      </c>
      <c r="B803" s="125">
        <f t="shared" ca="1" si="298"/>
        <v>0</v>
      </c>
      <c r="C803" s="7">
        <f t="shared" si="289"/>
        <v>0</v>
      </c>
      <c r="D803" s="102">
        <f t="shared" si="290"/>
        <v>45310</v>
      </c>
      <c r="E803" s="100">
        <f ca="1">IF(D803&lt;$B$1,VLOOKUP(D803,[1]DI!$A$4:$B$15000,2,FALSE),0)</f>
        <v>0.11650000000000001</v>
      </c>
      <c r="F803" s="14">
        <f t="shared" ca="1" si="299"/>
        <v>1.0004373900000001</v>
      </c>
      <c r="G803" s="14">
        <f ca="1">(TRUNC(PRODUCT($F$12:$F802),16))</f>
        <v>1.33691833819842</v>
      </c>
      <c r="H803" s="14">
        <f t="shared" ca="1" si="300"/>
        <v>1.30251282679799</v>
      </c>
      <c r="I803" s="14">
        <f t="shared" ca="1" si="301"/>
        <v>1.02641472</v>
      </c>
      <c r="J803" s="13">
        <f t="shared" si="291"/>
        <v>0</v>
      </c>
      <c r="K803" s="29">
        <f t="shared" si="292"/>
        <v>45229</v>
      </c>
      <c r="L803" s="2">
        <f t="shared" si="293"/>
        <v>58</v>
      </c>
      <c r="M803" s="17">
        <f t="shared" si="294"/>
        <v>58</v>
      </c>
      <c r="N803" s="12">
        <f t="shared" si="283"/>
        <v>1</v>
      </c>
      <c r="O803" s="12">
        <f t="shared" ca="1" si="284"/>
        <v>1.02641472</v>
      </c>
      <c r="P803" s="17">
        <f t="shared" si="295"/>
        <v>0</v>
      </c>
      <c r="Q803" s="14">
        <f t="shared" ca="1" si="285"/>
        <v>0</v>
      </c>
      <c r="R803" s="20">
        <f t="shared" si="286"/>
        <v>0</v>
      </c>
      <c r="S803" s="14">
        <f t="shared" si="287"/>
        <v>0</v>
      </c>
      <c r="T803" s="4" t="str">
        <f t="shared" si="296"/>
        <v>A+J=</v>
      </c>
      <c r="U803" s="29">
        <f t="shared" si="297"/>
        <v>45412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24">
        <f t="shared" si="288"/>
        <v>45316</v>
      </c>
      <c r="B804" s="125">
        <f t="shared" ca="1" si="298"/>
        <v>0</v>
      </c>
      <c r="C804" s="7">
        <f t="shared" si="289"/>
        <v>0</v>
      </c>
      <c r="D804" s="102">
        <f t="shared" si="290"/>
        <v>45313</v>
      </c>
      <c r="E804" s="100">
        <f ca="1">IF(D804&lt;$B$1,VLOOKUP(D804,[1]DI!$A$4:$B$15000,2,FALSE),0)</f>
        <v>0.11650000000000001</v>
      </c>
      <c r="F804" s="14">
        <f t="shared" ca="1" si="299"/>
        <v>1.0004373900000001</v>
      </c>
      <c r="G804" s="14">
        <f ca="1">(TRUNC(PRODUCT($F$12:$F803),16))</f>
        <v>1.33750309291036</v>
      </c>
      <c r="H804" s="14">
        <f t="shared" ca="1" si="300"/>
        <v>1.30251282679799</v>
      </c>
      <c r="I804" s="14">
        <f t="shared" ca="1" si="301"/>
        <v>1.0268636600000001</v>
      </c>
      <c r="J804" s="13">
        <f t="shared" si="291"/>
        <v>0</v>
      </c>
      <c r="K804" s="29">
        <f t="shared" si="292"/>
        <v>45229</v>
      </c>
      <c r="L804" s="2">
        <f t="shared" si="293"/>
        <v>59</v>
      </c>
      <c r="M804" s="17">
        <f t="shared" si="294"/>
        <v>59</v>
      </c>
      <c r="N804" s="12">
        <f t="shared" si="283"/>
        <v>1</v>
      </c>
      <c r="O804" s="12">
        <f t="shared" ca="1" si="284"/>
        <v>1.0268636600000001</v>
      </c>
      <c r="P804" s="17">
        <f t="shared" si="295"/>
        <v>0</v>
      </c>
      <c r="Q804" s="14">
        <f t="shared" ca="1" si="285"/>
        <v>0</v>
      </c>
      <c r="R804" s="20">
        <f t="shared" si="286"/>
        <v>0</v>
      </c>
      <c r="S804" s="14">
        <f t="shared" si="287"/>
        <v>0</v>
      </c>
      <c r="T804" s="4" t="str">
        <f t="shared" si="296"/>
        <v>A+J=</v>
      </c>
      <c r="U804" s="29">
        <f t="shared" si="297"/>
        <v>45412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24">
        <f t="shared" si="288"/>
        <v>45317</v>
      </c>
      <c r="B805" s="125">
        <f t="shared" ca="1" si="298"/>
        <v>0</v>
      </c>
      <c r="C805" s="7">
        <f t="shared" si="289"/>
        <v>0</v>
      </c>
      <c r="D805" s="102">
        <f t="shared" si="290"/>
        <v>45314</v>
      </c>
      <c r="E805" s="100">
        <f ca="1">IF(D805&lt;$B$1,VLOOKUP(D805,[1]DI!$A$4:$B$15000,2,FALSE),0)</f>
        <v>0.11650000000000001</v>
      </c>
      <c r="F805" s="14">
        <f t="shared" ca="1" si="299"/>
        <v>1.0004373900000001</v>
      </c>
      <c r="G805" s="14">
        <f ca="1">(TRUNC(PRODUCT($F$12:$F804),16))</f>
        <v>1.33808810338817</v>
      </c>
      <c r="H805" s="14">
        <f t="shared" ca="1" si="300"/>
        <v>1.30251282679799</v>
      </c>
      <c r="I805" s="14">
        <f t="shared" ca="1" si="301"/>
        <v>1.0273128</v>
      </c>
      <c r="J805" s="13">
        <f t="shared" si="291"/>
        <v>0</v>
      </c>
      <c r="K805" s="29">
        <f t="shared" si="292"/>
        <v>45229</v>
      </c>
      <c r="L805" s="2">
        <f t="shared" si="293"/>
        <v>60</v>
      </c>
      <c r="M805" s="17">
        <f t="shared" si="294"/>
        <v>60</v>
      </c>
      <c r="N805" s="12">
        <f t="shared" si="283"/>
        <v>1</v>
      </c>
      <c r="O805" s="12">
        <f t="shared" ca="1" si="284"/>
        <v>1.0273128</v>
      </c>
      <c r="P805" s="17">
        <f t="shared" si="295"/>
        <v>0</v>
      </c>
      <c r="Q805" s="14">
        <f t="shared" ca="1" si="285"/>
        <v>0</v>
      </c>
      <c r="R805" s="20">
        <f t="shared" si="286"/>
        <v>0</v>
      </c>
      <c r="S805" s="14">
        <f t="shared" si="287"/>
        <v>0</v>
      </c>
      <c r="T805" s="4" t="str">
        <f t="shared" si="296"/>
        <v>A+J=</v>
      </c>
      <c r="U805" s="29">
        <f t="shared" si="297"/>
        <v>45412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24">
        <f t="shared" si="288"/>
        <v>45320</v>
      </c>
      <c r="B806" s="125">
        <f t="shared" ca="1" si="298"/>
        <v>0</v>
      </c>
      <c r="C806" s="7">
        <f t="shared" si="289"/>
        <v>0</v>
      </c>
      <c r="D806" s="102">
        <f t="shared" si="290"/>
        <v>45315</v>
      </c>
      <c r="E806" s="100">
        <f ca="1">IF(D806&lt;$B$1,VLOOKUP(D806,[1]DI!$A$4:$B$15000,2,FALSE),0)</f>
        <v>0.11650000000000001</v>
      </c>
      <c r="F806" s="14">
        <f t="shared" ca="1" si="299"/>
        <v>1.0004373900000001</v>
      </c>
      <c r="G806" s="14">
        <f ca="1">(TRUNC(PRODUCT($F$12:$F805),16))</f>
        <v>1.3386733697437101</v>
      </c>
      <c r="H806" s="14">
        <f t="shared" ca="1" si="300"/>
        <v>1.30251282679799</v>
      </c>
      <c r="I806" s="14">
        <f t="shared" ca="1" si="301"/>
        <v>1.0277621400000001</v>
      </c>
      <c r="J806" s="13">
        <f t="shared" si="291"/>
        <v>0</v>
      </c>
      <c r="K806" s="29">
        <f t="shared" si="292"/>
        <v>45229</v>
      </c>
      <c r="L806" s="2">
        <f t="shared" si="293"/>
        <v>61</v>
      </c>
      <c r="M806" s="17">
        <f t="shared" si="294"/>
        <v>61</v>
      </c>
      <c r="N806" s="12">
        <f t="shared" si="283"/>
        <v>1</v>
      </c>
      <c r="O806" s="12">
        <f t="shared" ca="1" si="284"/>
        <v>1.0277621400000001</v>
      </c>
      <c r="P806" s="17">
        <f t="shared" si="295"/>
        <v>0</v>
      </c>
      <c r="Q806" s="14">
        <f t="shared" ca="1" si="285"/>
        <v>0</v>
      </c>
      <c r="R806" s="20">
        <f t="shared" si="286"/>
        <v>0</v>
      </c>
      <c r="S806" s="14">
        <f t="shared" si="287"/>
        <v>0</v>
      </c>
      <c r="T806" s="4" t="str">
        <f t="shared" si="296"/>
        <v>A+J=</v>
      </c>
      <c r="U806" s="29">
        <f t="shared" si="297"/>
        <v>45412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24">
        <f t="shared" si="288"/>
        <v>45321</v>
      </c>
      <c r="B807" s="125">
        <f t="shared" ca="1" si="298"/>
        <v>0</v>
      </c>
      <c r="C807" s="7">
        <f t="shared" si="289"/>
        <v>0</v>
      </c>
      <c r="D807" s="102">
        <f t="shared" si="290"/>
        <v>45316</v>
      </c>
      <c r="E807" s="100">
        <f ca="1">IF(D807&lt;$B$1,VLOOKUP(D807,[1]DI!$A$4:$B$15000,2,FALSE),0)</f>
        <v>0.11650000000000001</v>
      </c>
      <c r="F807" s="14">
        <f t="shared" ca="1" si="299"/>
        <v>1.0004373900000001</v>
      </c>
      <c r="G807" s="14">
        <f ca="1">(TRUNC(PRODUCT($F$12:$F806),16))</f>
        <v>1.3392588920888999</v>
      </c>
      <c r="H807" s="14">
        <f t="shared" ca="1" si="300"/>
        <v>1.30251282679799</v>
      </c>
      <c r="I807" s="14">
        <f t="shared" ca="1" si="301"/>
        <v>1.0282116699999999</v>
      </c>
      <c r="J807" s="13">
        <f t="shared" si="291"/>
        <v>0</v>
      </c>
      <c r="K807" s="29">
        <f t="shared" si="292"/>
        <v>45229</v>
      </c>
      <c r="L807" s="2">
        <f t="shared" si="293"/>
        <v>62</v>
      </c>
      <c r="M807" s="17">
        <f t="shared" si="294"/>
        <v>62</v>
      </c>
      <c r="N807" s="12">
        <f t="shared" si="283"/>
        <v>1</v>
      </c>
      <c r="O807" s="12">
        <f t="shared" ca="1" si="284"/>
        <v>1.0282116699999999</v>
      </c>
      <c r="P807" s="17">
        <f t="shared" si="295"/>
        <v>0</v>
      </c>
      <c r="Q807" s="14">
        <f t="shared" ca="1" si="285"/>
        <v>0</v>
      </c>
      <c r="R807" s="20">
        <f t="shared" si="286"/>
        <v>0</v>
      </c>
      <c r="S807" s="14">
        <f t="shared" si="287"/>
        <v>0</v>
      </c>
      <c r="T807" s="4" t="str">
        <f t="shared" si="296"/>
        <v>A+J=</v>
      </c>
      <c r="U807" s="29">
        <f t="shared" si="297"/>
        <v>45412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24">
        <f t="shared" si="288"/>
        <v>45322</v>
      </c>
      <c r="B808" s="125">
        <f t="shared" ca="1" si="298"/>
        <v>0</v>
      </c>
      <c r="C808" s="7">
        <f t="shared" si="289"/>
        <v>0</v>
      </c>
      <c r="D808" s="102">
        <f t="shared" si="290"/>
        <v>45317</v>
      </c>
      <c r="E808" s="100">
        <f ca="1">IF(D808&lt;$B$1,VLOOKUP(D808,[1]DI!$A$4:$B$15000,2,FALSE),0)</f>
        <v>0.11650000000000001</v>
      </c>
      <c r="F808" s="14">
        <f t="shared" ca="1" si="299"/>
        <v>1.0004373900000001</v>
      </c>
      <c r="G808" s="14">
        <f ca="1">(TRUNC(PRODUCT($F$12:$F807),16))</f>
        <v>1.3398446705357101</v>
      </c>
      <c r="H808" s="14">
        <f t="shared" ca="1" si="300"/>
        <v>1.30251282679799</v>
      </c>
      <c r="I808" s="14">
        <f t="shared" ca="1" si="301"/>
        <v>1.0286614000000001</v>
      </c>
      <c r="J808" s="13">
        <f t="shared" si="291"/>
        <v>0</v>
      </c>
      <c r="K808" s="29">
        <f t="shared" si="292"/>
        <v>45229</v>
      </c>
      <c r="L808" s="2">
        <f t="shared" si="293"/>
        <v>63</v>
      </c>
      <c r="M808" s="17">
        <f t="shared" si="294"/>
        <v>63</v>
      </c>
      <c r="N808" s="12">
        <f t="shared" si="283"/>
        <v>1</v>
      </c>
      <c r="O808" s="12">
        <f t="shared" ca="1" si="284"/>
        <v>1.0286614000000001</v>
      </c>
      <c r="P808" s="17">
        <f t="shared" si="295"/>
        <v>0</v>
      </c>
      <c r="Q808" s="14">
        <f t="shared" ca="1" si="285"/>
        <v>0</v>
      </c>
      <c r="R808" s="20">
        <f t="shared" si="286"/>
        <v>0</v>
      </c>
      <c r="S808" s="14">
        <f t="shared" si="287"/>
        <v>0</v>
      </c>
      <c r="T808" s="4" t="str">
        <f t="shared" si="296"/>
        <v>A+J=</v>
      </c>
      <c r="U808" s="29">
        <f t="shared" si="297"/>
        <v>45412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24">
        <f t="shared" si="288"/>
        <v>45323</v>
      </c>
      <c r="B809" s="125">
        <f t="shared" ca="1" si="298"/>
        <v>0</v>
      </c>
      <c r="C809" s="7">
        <f t="shared" si="289"/>
        <v>0</v>
      </c>
      <c r="D809" s="102">
        <f t="shared" si="290"/>
        <v>45320</v>
      </c>
      <c r="E809" s="100">
        <f ca="1">IF(D809&lt;$B$1,VLOOKUP(D809,[1]DI!$A$4:$B$15000,2,FALSE),0)</f>
        <v>0.11650000000000001</v>
      </c>
      <c r="F809" s="14">
        <f t="shared" ca="1" si="299"/>
        <v>1.0004373900000001</v>
      </c>
      <c r="G809" s="14">
        <f ca="1">(TRUNC(PRODUCT($F$12:$F808),16))</f>
        <v>1.3404307051961599</v>
      </c>
      <c r="H809" s="14">
        <f t="shared" ca="1" si="300"/>
        <v>1.30251282679799</v>
      </c>
      <c r="I809" s="14">
        <f t="shared" ca="1" si="301"/>
        <v>1.0291113300000001</v>
      </c>
      <c r="J809" s="13">
        <f t="shared" si="291"/>
        <v>0</v>
      </c>
      <c r="K809" s="29">
        <f t="shared" si="292"/>
        <v>45229</v>
      </c>
      <c r="L809" s="2">
        <f t="shared" si="293"/>
        <v>64</v>
      </c>
      <c r="M809" s="17">
        <f t="shared" si="294"/>
        <v>64</v>
      </c>
      <c r="N809" s="12">
        <f t="shared" si="283"/>
        <v>1</v>
      </c>
      <c r="O809" s="12">
        <f t="shared" ca="1" si="284"/>
        <v>1.0291113300000001</v>
      </c>
      <c r="P809" s="17">
        <f t="shared" si="295"/>
        <v>0</v>
      </c>
      <c r="Q809" s="14">
        <f t="shared" ca="1" si="285"/>
        <v>0</v>
      </c>
      <c r="R809" s="20">
        <f t="shared" si="286"/>
        <v>0</v>
      </c>
      <c r="S809" s="14">
        <f t="shared" si="287"/>
        <v>0</v>
      </c>
      <c r="T809" s="4" t="str">
        <f t="shared" si="296"/>
        <v>A+J=</v>
      </c>
      <c r="U809" s="29">
        <f t="shared" si="297"/>
        <v>45412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24">
        <f t="shared" si="288"/>
        <v>45324</v>
      </c>
      <c r="B810" s="125">
        <f t="shared" ca="1" si="298"/>
        <v>0</v>
      </c>
      <c r="C810" s="7">
        <f t="shared" si="289"/>
        <v>0</v>
      </c>
      <c r="D810" s="102">
        <f t="shared" si="290"/>
        <v>45321</v>
      </c>
      <c r="E810" s="100">
        <f ca="1">IF(D810&lt;$B$1,VLOOKUP(D810,[1]DI!$A$4:$B$15000,2,FALSE),0)</f>
        <v>0.11650000000000001</v>
      </c>
      <c r="F810" s="14">
        <f t="shared" ca="1" si="299"/>
        <v>1.0004373900000001</v>
      </c>
      <c r="G810" s="14">
        <f ca="1">(TRUNC(PRODUCT($F$12:$F809),16))</f>
        <v>1.34101699618231</v>
      </c>
      <c r="H810" s="14">
        <f t="shared" ca="1" si="300"/>
        <v>1.30251282679799</v>
      </c>
      <c r="I810" s="14">
        <f t="shared" ca="1" si="301"/>
        <v>1.0295614500000001</v>
      </c>
      <c r="J810" s="13">
        <f t="shared" si="291"/>
        <v>0</v>
      </c>
      <c r="K810" s="29">
        <f t="shared" si="292"/>
        <v>45229</v>
      </c>
      <c r="L810" s="2">
        <f t="shared" si="293"/>
        <v>65</v>
      </c>
      <c r="M810" s="17">
        <f t="shared" si="294"/>
        <v>65</v>
      </c>
      <c r="N810" s="12">
        <f t="shared" si="283"/>
        <v>1</v>
      </c>
      <c r="O810" s="12">
        <f t="shared" ca="1" si="284"/>
        <v>1.0295614500000001</v>
      </c>
      <c r="P810" s="17">
        <f t="shared" si="295"/>
        <v>0</v>
      </c>
      <c r="Q810" s="14">
        <f t="shared" ca="1" si="285"/>
        <v>0</v>
      </c>
      <c r="R810" s="20">
        <f t="shared" si="286"/>
        <v>0</v>
      </c>
      <c r="S810" s="14">
        <f t="shared" si="287"/>
        <v>0</v>
      </c>
      <c r="T810" s="4" t="str">
        <f t="shared" si="296"/>
        <v>A+J=</v>
      </c>
      <c r="U810" s="29">
        <f t="shared" si="297"/>
        <v>45412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24">
        <f t="shared" si="288"/>
        <v>45327</v>
      </c>
      <c r="B811" s="125">
        <f t="shared" ca="1" si="298"/>
        <v>0</v>
      </c>
      <c r="C811" s="7">
        <f t="shared" si="289"/>
        <v>0</v>
      </c>
      <c r="D811" s="102">
        <f t="shared" si="290"/>
        <v>45322</v>
      </c>
      <c r="E811" s="100">
        <f ca="1">IF(D811&lt;$B$1,VLOOKUP(D811,[1]DI!$A$4:$B$15000,2,FALSE),0)</f>
        <v>0.11650000000000001</v>
      </c>
      <c r="F811" s="14">
        <f t="shared" ca="1" si="299"/>
        <v>1.0004373900000001</v>
      </c>
      <c r="G811" s="14">
        <f ca="1">(TRUNC(PRODUCT($F$12:$F810),16))</f>
        <v>1.3416035436062701</v>
      </c>
      <c r="H811" s="14">
        <f t="shared" ca="1" si="300"/>
        <v>1.30251282679799</v>
      </c>
      <c r="I811" s="14">
        <f t="shared" ca="1" si="301"/>
        <v>1.03001177</v>
      </c>
      <c r="J811" s="13">
        <f t="shared" si="291"/>
        <v>0</v>
      </c>
      <c r="K811" s="29">
        <f t="shared" si="292"/>
        <v>45229</v>
      </c>
      <c r="L811" s="2">
        <f t="shared" si="293"/>
        <v>66</v>
      </c>
      <c r="M811" s="17">
        <f t="shared" si="294"/>
        <v>66</v>
      </c>
      <c r="N811" s="12">
        <f t="shared" si="283"/>
        <v>1</v>
      </c>
      <c r="O811" s="12">
        <f t="shared" ca="1" si="284"/>
        <v>1.03001177</v>
      </c>
      <c r="P811" s="17">
        <f t="shared" si="295"/>
        <v>0</v>
      </c>
      <c r="Q811" s="14">
        <f t="shared" ca="1" si="285"/>
        <v>0</v>
      </c>
      <c r="R811" s="20">
        <f t="shared" si="286"/>
        <v>0</v>
      </c>
      <c r="S811" s="14">
        <f t="shared" si="287"/>
        <v>0</v>
      </c>
      <c r="T811" s="4" t="str">
        <f t="shared" si="296"/>
        <v>A+J=</v>
      </c>
      <c r="U811" s="29">
        <f t="shared" si="297"/>
        <v>45412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24">
        <f t="shared" si="288"/>
        <v>45328</v>
      </c>
      <c r="B812" s="125">
        <f t="shared" ca="1" si="298"/>
        <v>0</v>
      </c>
      <c r="C812" s="7">
        <f t="shared" si="289"/>
        <v>0</v>
      </c>
      <c r="D812" s="102">
        <f t="shared" si="290"/>
        <v>45323</v>
      </c>
      <c r="E812" s="100">
        <f ca="1">IF(D812&lt;$B$1,VLOOKUP(D812,[1]DI!$A$4:$B$15000,2,FALSE),0)</f>
        <v>0.1115</v>
      </c>
      <c r="F812" s="14">
        <f t="shared" ca="1" si="299"/>
        <v>1.00041957</v>
      </c>
      <c r="G812" s="14">
        <f ca="1">(TRUNC(PRODUCT($F$12:$F811),16))</f>
        <v>1.3421903475801999</v>
      </c>
      <c r="H812" s="14">
        <f t="shared" ca="1" si="300"/>
        <v>1.30251282679799</v>
      </c>
      <c r="I812" s="14">
        <f t="shared" ca="1" si="301"/>
        <v>1.03046229</v>
      </c>
      <c r="J812" s="13">
        <f t="shared" si="291"/>
        <v>0</v>
      </c>
      <c r="K812" s="29">
        <f t="shared" si="292"/>
        <v>45229</v>
      </c>
      <c r="L812" s="2">
        <f t="shared" si="293"/>
        <v>67</v>
      </c>
      <c r="M812" s="17">
        <f t="shared" si="294"/>
        <v>67</v>
      </c>
      <c r="N812" s="12">
        <f t="shared" si="283"/>
        <v>1</v>
      </c>
      <c r="O812" s="12">
        <f t="shared" ca="1" si="284"/>
        <v>1.03046229</v>
      </c>
      <c r="P812" s="17">
        <f t="shared" si="295"/>
        <v>0</v>
      </c>
      <c r="Q812" s="14">
        <f t="shared" ca="1" si="285"/>
        <v>0</v>
      </c>
      <c r="R812" s="20">
        <f t="shared" si="286"/>
        <v>0</v>
      </c>
      <c r="S812" s="14">
        <f t="shared" si="287"/>
        <v>0</v>
      </c>
      <c r="T812" s="4" t="str">
        <f t="shared" si="296"/>
        <v>A+J=</v>
      </c>
      <c r="U812" s="29">
        <f t="shared" si="297"/>
        <v>45412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24">
        <f t="shared" si="288"/>
        <v>45329</v>
      </c>
      <c r="B813" s="125">
        <f t="shared" ca="1" si="298"/>
        <v>0</v>
      </c>
      <c r="C813" s="7">
        <f t="shared" si="289"/>
        <v>0</v>
      </c>
      <c r="D813" s="102">
        <f t="shared" si="290"/>
        <v>45324</v>
      </c>
      <c r="E813" s="100">
        <f ca="1">IF(D813&lt;$B$1,VLOOKUP(D813,[1]DI!$A$4:$B$15000,2,FALSE),0)</f>
        <v>0.1115</v>
      </c>
      <c r="F813" s="14">
        <f t="shared" ca="1" si="299"/>
        <v>1.00041957</v>
      </c>
      <c r="G813" s="14">
        <f ca="1">(TRUNC(PRODUCT($F$12:$F812),16))</f>
        <v>1.3427534903843401</v>
      </c>
      <c r="H813" s="14">
        <f t="shared" ca="1" si="300"/>
        <v>1.30251282679799</v>
      </c>
      <c r="I813" s="14">
        <f t="shared" ca="1" si="301"/>
        <v>1.0308946400000001</v>
      </c>
      <c r="J813" s="13">
        <f t="shared" si="291"/>
        <v>0</v>
      </c>
      <c r="K813" s="29">
        <f t="shared" si="292"/>
        <v>45229</v>
      </c>
      <c r="L813" s="2">
        <f t="shared" si="293"/>
        <v>68</v>
      </c>
      <c r="M813" s="17">
        <f t="shared" si="294"/>
        <v>68</v>
      </c>
      <c r="N813" s="12">
        <f t="shared" si="283"/>
        <v>1</v>
      </c>
      <c r="O813" s="12">
        <f t="shared" ca="1" si="284"/>
        <v>1.0308946400000001</v>
      </c>
      <c r="P813" s="17">
        <f t="shared" si="295"/>
        <v>0</v>
      </c>
      <c r="Q813" s="14">
        <f t="shared" ca="1" si="285"/>
        <v>0</v>
      </c>
      <c r="R813" s="20">
        <f t="shared" si="286"/>
        <v>0</v>
      </c>
      <c r="S813" s="14">
        <f t="shared" si="287"/>
        <v>0</v>
      </c>
      <c r="T813" s="4" t="str">
        <f t="shared" si="296"/>
        <v>A+J=</v>
      </c>
      <c r="U813" s="29">
        <f t="shared" si="297"/>
        <v>45412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24">
        <f t="shared" si="288"/>
        <v>45330</v>
      </c>
      <c r="B814" s="125">
        <f t="shared" ca="1" si="298"/>
        <v>0</v>
      </c>
      <c r="C814" s="7">
        <f t="shared" si="289"/>
        <v>0</v>
      </c>
      <c r="D814" s="102">
        <f t="shared" si="290"/>
        <v>45327</v>
      </c>
      <c r="E814" s="100">
        <f ca="1">IF(D814&lt;$B$1,VLOOKUP(D814,[1]DI!$A$4:$B$15000,2,FALSE),0)</f>
        <v>0.1115</v>
      </c>
      <c r="F814" s="14">
        <f t="shared" ca="1" si="299"/>
        <v>1.00041957</v>
      </c>
      <c r="G814" s="14">
        <f ca="1">(TRUNC(PRODUCT($F$12:$F813),16))</f>
        <v>1.3433168694663</v>
      </c>
      <c r="H814" s="14">
        <f t="shared" ca="1" si="300"/>
        <v>1.30251282679799</v>
      </c>
      <c r="I814" s="14">
        <f t="shared" ca="1" si="301"/>
        <v>1.03132717</v>
      </c>
      <c r="J814" s="13">
        <f t="shared" si="291"/>
        <v>0</v>
      </c>
      <c r="K814" s="29">
        <f t="shared" si="292"/>
        <v>45229</v>
      </c>
      <c r="L814" s="2">
        <f t="shared" si="293"/>
        <v>69</v>
      </c>
      <c r="M814" s="17">
        <f t="shared" si="294"/>
        <v>69</v>
      </c>
      <c r="N814" s="12">
        <f t="shared" si="283"/>
        <v>1</v>
      </c>
      <c r="O814" s="12">
        <f t="shared" ca="1" si="284"/>
        <v>1.03132717</v>
      </c>
      <c r="P814" s="17">
        <f t="shared" si="295"/>
        <v>0</v>
      </c>
      <c r="Q814" s="14">
        <f t="shared" ca="1" si="285"/>
        <v>0</v>
      </c>
      <c r="R814" s="20">
        <f t="shared" si="286"/>
        <v>0</v>
      </c>
      <c r="S814" s="14">
        <f t="shared" si="287"/>
        <v>0</v>
      </c>
      <c r="T814" s="4" t="str">
        <f t="shared" si="296"/>
        <v>A+J=</v>
      </c>
      <c r="U814" s="29">
        <f t="shared" si="297"/>
        <v>45412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24">
        <f t="shared" si="288"/>
        <v>45331</v>
      </c>
      <c r="B815" s="125">
        <f t="shared" ca="1" si="298"/>
        <v>0</v>
      </c>
      <c r="C815" s="7">
        <f t="shared" si="289"/>
        <v>0</v>
      </c>
      <c r="D815" s="102">
        <f t="shared" si="290"/>
        <v>45328</v>
      </c>
      <c r="E815" s="100">
        <f ca="1">IF(D815&lt;$B$1,VLOOKUP(D815,[1]DI!$A$4:$B$15000,2,FALSE),0)</f>
        <v>0.1115</v>
      </c>
      <c r="F815" s="14">
        <f t="shared" ca="1" si="299"/>
        <v>1.00041957</v>
      </c>
      <c r="G815" s="14">
        <f ca="1">(TRUNC(PRODUCT($F$12:$F814),16))</f>
        <v>1.3438804849252199</v>
      </c>
      <c r="H815" s="14">
        <f t="shared" ca="1" si="300"/>
        <v>1.30251282679799</v>
      </c>
      <c r="I815" s="14">
        <f t="shared" ca="1" si="301"/>
        <v>1.03175989</v>
      </c>
      <c r="J815" s="13">
        <f t="shared" si="291"/>
        <v>0</v>
      </c>
      <c r="K815" s="29">
        <f t="shared" si="292"/>
        <v>45229</v>
      </c>
      <c r="L815" s="2">
        <f t="shared" si="293"/>
        <v>70</v>
      </c>
      <c r="M815" s="17">
        <f t="shared" si="294"/>
        <v>70</v>
      </c>
      <c r="N815" s="12">
        <f t="shared" si="283"/>
        <v>1</v>
      </c>
      <c r="O815" s="12">
        <f t="shared" ca="1" si="284"/>
        <v>1.03175989</v>
      </c>
      <c r="P815" s="17">
        <f t="shared" si="295"/>
        <v>0</v>
      </c>
      <c r="Q815" s="14">
        <f t="shared" ca="1" si="285"/>
        <v>0</v>
      </c>
      <c r="R815" s="20">
        <f t="shared" si="286"/>
        <v>0</v>
      </c>
      <c r="S815" s="14">
        <f t="shared" si="287"/>
        <v>0</v>
      </c>
      <c r="T815" s="4" t="str">
        <f t="shared" si="296"/>
        <v>A+J=</v>
      </c>
      <c r="U815" s="29">
        <f t="shared" si="297"/>
        <v>45412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24">
        <f t="shared" si="288"/>
        <v>45336</v>
      </c>
      <c r="B816" s="125">
        <f t="shared" ca="1" si="298"/>
        <v>0</v>
      </c>
      <c r="C816" s="7">
        <f t="shared" si="289"/>
        <v>0</v>
      </c>
      <c r="D816" s="102">
        <f t="shared" si="290"/>
        <v>45329</v>
      </c>
      <c r="E816" s="100">
        <f ca="1">IF(D816&lt;$B$1,VLOOKUP(D816,[1]DI!$A$4:$B$15000,2,FALSE),0)</f>
        <v>0.1115</v>
      </c>
      <c r="F816" s="14">
        <f t="shared" ca="1" si="299"/>
        <v>1.00041957</v>
      </c>
      <c r="G816" s="14">
        <f ca="1">(TRUNC(PRODUCT($F$12:$F815),16))</f>
        <v>1.3444443368602801</v>
      </c>
      <c r="H816" s="14">
        <f t="shared" ca="1" si="300"/>
        <v>1.30251282679799</v>
      </c>
      <c r="I816" s="14">
        <f t="shared" ca="1" si="301"/>
        <v>1.0321927799999999</v>
      </c>
      <c r="J816" s="13">
        <f t="shared" si="291"/>
        <v>0</v>
      </c>
      <c r="K816" s="29">
        <f t="shared" si="292"/>
        <v>45229</v>
      </c>
      <c r="L816" s="2">
        <f t="shared" si="293"/>
        <v>71</v>
      </c>
      <c r="M816" s="17">
        <f t="shared" si="294"/>
        <v>71</v>
      </c>
      <c r="N816" s="12">
        <f t="shared" si="283"/>
        <v>1</v>
      </c>
      <c r="O816" s="12">
        <f t="shared" ca="1" si="284"/>
        <v>1.0321927799999999</v>
      </c>
      <c r="P816" s="17">
        <f t="shared" si="295"/>
        <v>0</v>
      </c>
      <c r="Q816" s="14">
        <f t="shared" ca="1" si="285"/>
        <v>0</v>
      </c>
      <c r="R816" s="20">
        <f t="shared" si="286"/>
        <v>0</v>
      </c>
      <c r="S816" s="14">
        <f t="shared" si="287"/>
        <v>0</v>
      </c>
      <c r="T816" s="4" t="str">
        <f t="shared" si="296"/>
        <v>A+J=</v>
      </c>
      <c r="U816" s="29">
        <f t="shared" si="297"/>
        <v>45412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24">
        <f t="shared" si="288"/>
        <v>45337</v>
      </c>
      <c r="B817" s="125">
        <f t="shared" ca="1" si="298"/>
        <v>0</v>
      </c>
      <c r="C817" s="7">
        <f t="shared" si="289"/>
        <v>0</v>
      </c>
      <c r="D817" s="102">
        <f t="shared" si="290"/>
        <v>45330</v>
      </c>
      <c r="E817" s="100">
        <f ca="1">IF(D817&lt;$B$1,VLOOKUP(D817,[1]DI!$A$4:$B$15000,2,FALSE),0)</f>
        <v>0.1115</v>
      </c>
      <c r="F817" s="14">
        <f t="shared" ca="1" si="299"/>
        <v>1.00041957</v>
      </c>
      <c r="G817" s="14">
        <f ca="1">(TRUNC(PRODUCT($F$12:$F816),16))</f>
        <v>1.3450084253707</v>
      </c>
      <c r="H817" s="14">
        <f t="shared" ca="1" si="300"/>
        <v>1.30251282679799</v>
      </c>
      <c r="I817" s="14">
        <f t="shared" ca="1" si="301"/>
        <v>1.03262586</v>
      </c>
      <c r="J817" s="13">
        <f t="shared" si="291"/>
        <v>0</v>
      </c>
      <c r="K817" s="29">
        <f t="shared" si="292"/>
        <v>45229</v>
      </c>
      <c r="L817" s="2">
        <f t="shared" si="293"/>
        <v>72</v>
      </c>
      <c r="M817" s="17">
        <f t="shared" si="294"/>
        <v>72</v>
      </c>
      <c r="N817" s="12">
        <f t="shared" si="283"/>
        <v>1</v>
      </c>
      <c r="O817" s="12">
        <f t="shared" ca="1" si="284"/>
        <v>1.03262586</v>
      </c>
      <c r="P817" s="17">
        <f t="shared" si="295"/>
        <v>0</v>
      </c>
      <c r="Q817" s="14">
        <f t="shared" ca="1" si="285"/>
        <v>0</v>
      </c>
      <c r="R817" s="20">
        <f t="shared" si="286"/>
        <v>0</v>
      </c>
      <c r="S817" s="14">
        <f t="shared" si="287"/>
        <v>0</v>
      </c>
      <c r="T817" s="4" t="str">
        <f t="shared" si="296"/>
        <v>A+J=</v>
      </c>
      <c r="U817" s="29">
        <f t="shared" si="297"/>
        <v>45412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24">
        <f t="shared" si="288"/>
        <v>45338</v>
      </c>
      <c r="B818" s="125">
        <f t="shared" ca="1" si="298"/>
        <v>0</v>
      </c>
      <c r="C818" s="7">
        <f t="shared" si="289"/>
        <v>0</v>
      </c>
      <c r="D818" s="102">
        <f t="shared" si="290"/>
        <v>45331</v>
      </c>
      <c r="E818" s="100">
        <f ca="1">IF(D818&lt;$B$1,VLOOKUP(D818,[1]DI!$A$4:$B$15000,2,FALSE),0)</f>
        <v>0.1115</v>
      </c>
      <c r="F818" s="14">
        <f t="shared" ca="1" si="299"/>
        <v>1.00041957</v>
      </c>
      <c r="G818" s="14">
        <f ca="1">(TRUNC(PRODUCT($F$12:$F817),16))</f>
        <v>1.34557275055573</v>
      </c>
      <c r="H818" s="14">
        <f t="shared" ca="1" si="300"/>
        <v>1.30251282679799</v>
      </c>
      <c r="I818" s="14">
        <f t="shared" ca="1" si="301"/>
        <v>1.0330591200000001</v>
      </c>
      <c r="J818" s="13">
        <f t="shared" si="291"/>
        <v>0</v>
      </c>
      <c r="K818" s="29">
        <f t="shared" si="292"/>
        <v>45229</v>
      </c>
      <c r="L818" s="2">
        <f t="shared" si="293"/>
        <v>73</v>
      </c>
      <c r="M818" s="17">
        <f t="shared" si="294"/>
        <v>73</v>
      </c>
      <c r="N818" s="12">
        <f t="shared" si="283"/>
        <v>1</v>
      </c>
      <c r="O818" s="12">
        <f t="shared" ca="1" si="284"/>
        <v>1.0330591200000001</v>
      </c>
      <c r="P818" s="17">
        <f t="shared" si="295"/>
        <v>0</v>
      </c>
      <c r="Q818" s="14">
        <f t="shared" ca="1" si="285"/>
        <v>0</v>
      </c>
      <c r="R818" s="20">
        <f t="shared" si="286"/>
        <v>0</v>
      </c>
      <c r="S818" s="14">
        <f t="shared" si="287"/>
        <v>0</v>
      </c>
      <c r="T818" s="4" t="str">
        <f t="shared" si="296"/>
        <v>A+J=</v>
      </c>
      <c r="U818" s="29">
        <f t="shared" si="297"/>
        <v>45412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24">
        <f t="shared" si="288"/>
        <v>45341</v>
      </c>
      <c r="B819" s="125">
        <f t="shared" ca="1" si="298"/>
        <v>0</v>
      </c>
      <c r="C819" s="7">
        <f t="shared" si="289"/>
        <v>0</v>
      </c>
      <c r="D819" s="102">
        <f t="shared" si="290"/>
        <v>45336</v>
      </c>
      <c r="E819" s="100">
        <f ca="1">IF(D819&lt;$B$1,VLOOKUP(D819,[1]DI!$A$4:$B$15000,2,FALSE),0)</f>
        <v>0.1115</v>
      </c>
      <c r="F819" s="14">
        <f t="shared" ca="1" si="299"/>
        <v>1.00041957</v>
      </c>
      <c r="G819" s="14">
        <f ca="1">(TRUNC(PRODUCT($F$12:$F818),16))</f>
        <v>1.3461373125146801</v>
      </c>
      <c r="H819" s="14">
        <f t="shared" ca="1" si="300"/>
        <v>1.30251282679799</v>
      </c>
      <c r="I819" s="14">
        <f t="shared" ca="1" si="301"/>
        <v>1.03349256</v>
      </c>
      <c r="J819" s="13">
        <f t="shared" si="291"/>
        <v>0</v>
      </c>
      <c r="K819" s="29">
        <f t="shared" si="292"/>
        <v>45229</v>
      </c>
      <c r="L819" s="2">
        <f t="shared" si="293"/>
        <v>74</v>
      </c>
      <c r="M819" s="17">
        <f t="shared" si="294"/>
        <v>74</v>
      </c>
      <c r="N819" s="12">
        <f t="shared" si="283"/>
        <v>1</v>
      </c>
      <c r="O819" s="12">
        <f t="shared" ca="1" si="284"/>
        <v>1.03349256</v>
      </c>
      <c r="P819" s="17">
        <f t="shared" si="295"/>
        <v>0</v>
      </c>
      <c r="Q819" s="14">
        <f t="shared" ca="1" si="285"/>
        <v>0</v>
      </c>
      <c r="R819" s="20">
        <f t="shared" si="286"/>
        <v>0</v>
      </c>
      <c r="S819" s="14">
        <f t="shared" si="287"/>
        <v>0</v>
      </c>
      <c r="T819" s="4" t="str">
        <f t="shared" si="296"/>
        <v>A+J=</v>
      </c>
      <c r="U819" s="29">
        <f t="shared" si="297"/>
        <v>45412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24">
        <f t="shared" si="288"/>
        <v>45342</v>
      </c>
      <c r="B820" s="125">
        <f t="shared" ca="1" si="298"/>
        <v>0</v>
      </c>
      <c r="C820" s="7">
        <f t="shared" si="289"/>
        <v>0</v>
      </c>
      <c r="D820" s="102">
        <f t="shared" si="290"/>
        <v>45337</v>
      </c>
      <c r="E820" s="100">
        <f ca="1">IF(D820&lt;$B$1,VLOOKUP(D820,[1]DI!$A$4:$B$15000,2,FALSE),0)</f>
        <v>0.1115</v>
      </c>
      <c r="F820" s="14">
        <f t="shared" ca="1" si="299"/>
        <v>1.00041957</v>
      </c>
      <c r="G820" s="14">
        <f ca="1">(TRUNC(PRODUCT($F$12:$F819),16))</f>
        <v>1.34670211134689</v>
      </c>
      <c r="H820" s="14">
        <f t="shared" ca="1" si="300"/>
        <v>1.30251282679799</v>
      </c>
      <c r="I820" s="14">
        <f t="shared" ca="1" si="301"/>
        <v>1.0339261799999999</v>
      </c>
      <c r="J820" s="13">
        <f t="shared" si="291"/>
        <v>0</v>
      </c>
      <c r="K820" s="29">
        <f t="shared" si="292"/>
        <v>45229</v>
      </c>
      <c r="L820" s="2">
        <f t="shared" si="293"/>
        <v>75</v>
      </c>
      <c r="M820" s="17">
        <f t="shared" si="294"/>
        <v>75</v>
      </c>
      <c r="N820" s="12">
        <f t="shared" si="283"/>
        <v>1</v>
      </c>
      <c r="O820" s="12">
        <f t="shared" ca="1" si="284"/>
        <v>1.0339261799999999</v>
      </c>
      <c r="P820" s="17">
        <f t="shared" si="295"/>
        <v>0</v>
      </c>
      <c r="Q820" s="14">
        <f t="shared" ca="1" si="285"/>
        <v>0</v>
      </c>
      <c r="R820" s="20">
        <f t="shared" si="286"/>
        <v>0</v>
      </c>
      <c r="S820" s="14">
        <f t="shared" si="287"/>
        <v>0</v>
      </c>
      <c r="T820" s="4" t="str">
        <f t="shared" si="296"/>
        <v>A+J=</v>
      </c>
      <c r="U820" s="29">
        <f t="shared" si="297"/>
        <v>45412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24">
        <f t="shared" si="288"/>
        <v>45343</v>
      </c>
      <c r="B821" s="125">
        <f t="shared" ca="1" si="298"/>
        <v>0</v>
      </c>
      <c r="C821" s="7">
        <f t="shared" si="289"/>
        <v>0</v>
      </c>
      <c r="D821" s="102">
        <f t="shared" si="290"/>
        <v>45338</v>
      </c>
      <c r="E821" s="100">
        <f ca="1">IF(D821&lt;$B$1,VLOOKUP(D821,[1]DI!$A$4:$B$15000,2,FALSE),0)</f>
        <v>0.1115</v>
      </c>
      <c r="F821" s="14">
        <f t="shared" ca="1" si="299"/>
        <v>1.00041957</v>
      </c>
      <c r="G821" s="14">
        <f ca="1">(TRUNC(PRODUCT($F$12:$F820),16))</f>
        <v>1.3472671471517501</v>
      </c>
      <c r="H821" s="14">
        <f t="shared" ca="1" si="300"/>
        <v>1.30251282679799</v>
      </c>
      <c r="I821" s="14">
        <f t="shared" ca="1" si="301"/>
        <v>1.0343599800000001</v>
      </c>
      <c r="J821" s="13">
        <f t="shared" si="291"/>
        <v>0</v>
      </c>
      <c r="K821" s="29">
        <f t="shared" si="292"/>
        <v>45229</v>
      </c>
      <c r="L821" s="2">
        <f t="shared" si="293"/>
        <v>76</v>
      </c>
      <c r="M821" s="17">
        <f t="shared" si="294"/>
        <v>76</v>
      </c>
      <c r="N821" s="12">
        <f t="shared" si="283"/>
        <v>1</v>
      </c>
      <c r="O821" s="12">
        <f t="shared" ca="1" si="284"/>
        <v>1.0343599800000001</v>
      </c>
      <c r="P821" s="17">
        <f t="shared" si="295"/>
        <v>0</v>
      </c>
      <c r="Q821" s="14">
        <f t="shared" ca="1" si="285"/>
        <v>0</v>
      </c>
      <c r="R821" s="20">
        <f t="shared" si="286"/>
        <v>0</v>
      </c>
      <c r="S821" s="14">
        <f t="shared" si="287"/>
        <v>0</v>
      </c>
      <c r="T821" s="4" t="str">
        <f t="shared" si="296"/>
        <v>A+J=</v>
      </c>
      <c r="U821" s="29">
        <f t="shared" si="297"/>
        <v>45412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24">
        <f t="shared" si="288"/>
        <v>45344</v>
      </c>
      <c r="B822" s="125">
        <f t="shared" ca="1" si="298"/>
        <v>0</v>
      </c>
      <c r="C822" s="7">
        <f t="shared" si="289"/>
        <v>0</v>
      </c>
      <c r="D822" s="102">
        <f t="shared" si="290"/>
        <v>45341</v>
      </c>
      <c r="E822" s="100">
        <f ca="1">IF(D822&lt;$B$1,VLOOKUP(D822,[1]DI!$A$4:$B$15000,2,FALSE),0)</f>
        <v>0.1115</v>
      </c>
      <c r="F822" s="14">
        <f t="shared" ca="1" si="299"/>
        <v>1.00041957</v>
      </c>
      <c r="G822" s="14">
        <f ca="1">(TRUNC(PRODUCT($F$12:$F821),16))</f>
        <v>1.34783242002868</v>
      </c>
      <c r="H822" s="14">
        <f t="shared" ca="1" si="300"/>
        <v>1.30251282679799</v>
      </c>
      <c r="I822" s="14">
        <f t="shared" ca="1" si="301"/>
        <v>1.03479397</v>
      </c>
      <c r="J822" s="13">
        <f t="shared" si="291"/>
        <v>0</v>
      </c>
      <c r="K822" s="29">
        <f t="shared" si="292"/>
        <v>45229</v>
      </c>
      <c r="L822" s="2">
        <f t="shared" si="293"/>
        <v>77</v>
      </c>
      <c r="M822" s="17">
        <f t="shared" si="294"/>
        <v>77</v>
      </c>
      <c r="N822" s="12">
        <f t="shared" si="283"/>
        <v>1</v>
      </c>
      <c r="O822" s="12">
        <f t="shared" ca="1" si="284"/>
        <v>1.03479397</v>
      </c>
      <c r="P822" s="17">
        <f t="shared" si="295"/>
        <v>0</v>
      </c>
      <c r="Q822" s="14">
        <f t="shared" ca="1" si="285"/>
        <v>0</v>
      </c>
      <c r="R822" s="20">
        <f t="shared" si="286"/>
        <v>0</v>
      </c>
      <c r="S822" s="14">
        <f t="shared" si="287"/>
        <v>0</v>
      </c>
      <c r="T822" s="4" t="str">
        <f t="shared" si="296"/>
        <v>A+J=</v>
      </c>
      <c r="U822" s="29">
        <f t="shared" si="297"/>
        <v>45412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24">
        <f t="shared" si="288"/>
        <v>45345</v>
      </c>
      <c r="B823" s="125">
        <f t="shared" ca="1" si="298"/>
        <v>0</v>
      </c>
      <c r="C823" s="7">
        <f t="shared" si="289"/>
        <v>0</v>
      </c>
      <c r="D823" s="102">
        <f t="shared" si="290"/>
        <v>45342</v>
      </c>
      <c r="E823" s="100">
        <f ca="1">IF(D823&lt;$B$1,VLOOKUP(D823,[1]DI!$A$4:$B$15000,2,FALSE),0)</f>
        <v>0.1115</v>
      </c>
      <c r="F823" s="14">
        <f t="shared" ca="1" si="299"/>
        <v>1.00041957</v>
      </c>
      <c r="G823" s="14">
        <f ca="1">(TRUNC(PRODUCT($F$12:$F822),16))</f>
        <v>1.34839793007715</v>
      </c>
      <c r="H823" s="14">
        <f t="shared" ca="1" si="300"/>
        <v>1.30251282679799</v>
      </c>
      <c r="I823" s="14">
        <f t="shared" ca="1" si="301"/>
        <v>1.0352281400000001</v>
      </c>
      <c r="J823" s="13">
        <f t="shared" si="291"/>
        <v>0</v>
      </c>
      <c r="K823" s="29">
        <f t="shared" si="292"/>
        <v>45229</v>
      </c>
      <c r="L823" s="2">
        <f t="shared" si="293"/>
        <v>78</v>
      </c>
      <c r="M823" s="17">
        <f t="shared" si="294"/>
        <v>78</v>
      </c>
      <c r="N823" s="12">
        <f t="shared" si="283"/>
        <v>1</v>
      </c>
      <c r="O823" s="12">
        <f t="shared" ca="1" si="284"/>
        <v>1.0352281400000001</v>
      </c>
      <c r="P823" s="17">
        <f t="shared" si="295"/>
        <v>0</v>
      </c>
      <c r="Q823" s="14">
        <f t="shared" ca="1" si="285"/>
        <v>0</v>
      </c>
      <c r="R823" s="20">
        <f t="shared" si="286"/>
        <v>0</v>
      </c>
      <c r="S823" s="14">
        <f t="shared" si="287"/>
        <v>0</v>
      </c>
      <c r="T823" s="4" t="str">
        <f t="shared" si="296"/>
        <v>A+J=</v>
      </c>
      <c r="U823" s="29">
        <f t="shared" si="297"/>
        <v>45412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24">
        <f t="shared" si="288"/>
        <v>45348</v>
      </c>
      <c r="B824" s="125">
        <f t="shared" ca="1" si="298"/>
        <v>0</v>
      </c>
      <c r="C824" s="7">
        <f t="shared" si="289"/>
        <v>0</v>
      </c>
      <c r="D824" s="102">
        <f t="shared" si="290"/>
        <v>45343</v>
      </c>
      <c r="E824" s="100">
        <f ca="1">IF(D824&lt;$B$1,VLOOKUP(D824,[1]DI!$A$4:$B$15000,2,FALSE),0)</f>
        <v>0.1115</v>
      </c>
      <c r="F824" s="14">
        <f t="shared" ca="1" si="299"/>
        <v>1.00041957</v>
      </c>
      <c r="G824" s="14">
        <f ca="1">(TRUNC(PRODUCT($F$12:$F823),16))</f>
        <v>1.34896367739667</v>
      </c>
      <c r="H824" s="14">
        <f t="shared" ca="1" si="300"/>
        <v>1.30251282679799</v>
      </c>
      <c r="I824" s="14">
        <f t="shared" ca="1" si="301"/>
        <v>1.03566249</v>
      </c>
      <c r="J824" s="13">
        <f t="shared" si="291"/>
        <v>0</v>
      </c>
      <c r="K824" s="29">
        <f t="shared" si="292"/>
        <v>45229</v>
      </c>
      <c r="L824" s="2">
        <f t="shared" si="293"/>
        <v>79</v>
      </c>
      <c r="M824" s="17">
        <f t="shared" si="294"/>
        <v>79</v>
      </c>
      <c r="N824" s="12">
        <f t="shared" si="283"/>
        <v>1</v>
      </c>
      <c r="O824" s="12">
        <f t="shared" ca="1" si="284"/>
        <v>1.03566249</v>
      </c>
      <c r="P824" s="17">
        <f t="shared" si="295"/>
        <v>0</v>
      </c>
      <c r="Q824" s="14">
        <f t="shared" ca="1" si="285"/>
        <v>0</v>
      </c>
      <c r="R824" s="20">
        <f t="shared" si="286"/>
        <v>0</v>
      </c>
      <c r="S824" s="14">
        <f t="shared" si="287"/>
        <v>0</v>
      </c>
      <c r="T824" s="4" t="str">
        <f t="shared" si="296"/>
        <v>A+J=</v>
      </c>
      <c r="U824" s="29">
        <f t="shared" si="297"/>
        <v>45412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24">
        <f t="shared" si="288"/>
        <v>45349</v>
      </c>
      <c r="B825" s="125">
        <f t="shared" ca="1" si="298"/>
        <v>0</v>
      </c>
      <c r="C825" s="7">
        <f t="shared" si="289"/>
        <v>0</v>
      </c>
      <c r="D825" s="102">
        <f t="shared" si="290"/>
        <v>45344</v>
      </c>
      <c r="E825" s="100">
        <f ca="1">IF(D825&lt;$B$1,VLOOKUP(D825,[1]DI!$A$4:$B$15000,2,FALSE),0)</f>
        <v>0.1115</v>
      </c>
      <c r="F825" s="14">
        <f t="shared" ca="1" si="299"/>
        <v>1.00041957</v>
      </c>
      <c r="G825" s="14">
        <f ca="1">(TRUNC(PRODUCT($F$12:$F824),16))</f>
        <v>1.3495296620868</v>
      </c>
      <c r="H825" s="14">
        <f t="shared" ca="1" si="300"/>
        <v>1.30251282679799</v>
      </c>
      <c r="I825" s="14">
        <f t="shared" ca="1" si="301"/>
        <v>1.0360970199999999</v>
      </c>
      <c r="J825" s="13">
        <f t="shared" si="291"/>
        <v>0</v>
      </c>
      <c r="K825" s="29">
        <f t="shared" si="292"/>
        <v>45229</v>
      </c>
      <c r="L825" s="2">
        <f t="shared" si="293"/>
        <v>80</v>
      </c>
      <c r="M825" s="17">
        <f t="shared" si="294"/>
        <v>80</v>
      </c>
      <c r="N825" s="12">
        <f t="shared" si="283"/>
        <v>1</v>
      </c>
      <c r="O825" s="12">
        <f t="shared" ca="1" si="284"/>
        <v>1.0360970199999999</v>
      </c>
      <c r="P825" s="17">
        <f t="shared" si="295"/>
        <v>0</v>
      </c>
      <c r="Q825" s="14">
        <f t="shared" ca="1" si="285"/>
        <v>0</v>
      </c>
      <c r="R825" s="20">
        <f t="shared" si="286"/>
        <v>0</v>
      </c>
      <c r="S825" s="14">
        <f t="shared" si="287"/>
        <v>0</v>
      </c>
      <c r="T825" s="4" t="str">
        <f t="shared" si="296"/>
        <v>A+J=</v>
      </c>
      <c r="U825" s="29">
        <f t="shared" si="297"/>
        <v>45412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24">
        <f t="shared" si="288"/>
        <v>45350</v>
      </c>
      <c r="B826" s="125">
        <f t="shared" ca="1" si="298"/>
        <v>0</v>
      </c>
      <c r="C826" s="7">
        <f t="shared" si="289"/>
        <v>0</v>
      </c>
      <c r="D826" s="102">
        <f t="shared" si="290"/>
        <v>45345</v>
      </c>
      <c r="E826" s="100">
        <f ca="1">IF(D826&lt;$B$1,VLOOKUP(D826,[1]DI!$A$4:$B$15000,2,FALSE),0)</f>
        <v>0.1115</v>
      </c>
      <c r="F826" s="14">
        <f t="shared" ca="1" si="299"/>
        <v>1.00041957</v>
      </c>
      <c r="G826" s="14">
        <f ca="1">(TRUNC(PRODUCT($F$12:$F825),16))</f>
        <v>1.35009588424712</v>
      </c>
      <c r="H826" s="14">
        <f t="shared" ca="1" si="300"/>
        <v>1.30251282679799</v>
      </c>
      <c r="I826" s="14">
        <f t="shared" ca="1" si="301"/>
        <v>1.03653174</v>
      </c>
      <c r="J826" s="13">
        <f t="shared" si="291"/>
        <v>0</v>
      </c>
      <c r="K826" s="29">
        <f t="shared" si="292"/>
        <v>45229</v>
      </c>
      <c r="L826" s="2">
        <f t="shared" si="293"/>
        <v>81</v>
      </c>
      <c r="M826" s="17">
        <f t="shared" si="294"/>
        <v>81</v>
      </c>
      <c r="N826" s="12">
        <f t="shared" si="283"/>
        <v>1</v>
      </c>
      <c r="O826" s="12">
        <f t="shared" ca="1" si="284"/>
        <v>1.03653174</v>
      </c>
      <c r="P826" s="17">
        <f t="shared" si="295"/>
        <v>0</v>
      </c>
      <c r="Q826" s="14">
        <f t="shared" ca="1" si="285"/>
        <v>0</v>
      </c>
      <c r="R826" s="20">
        <f t="shared" si="286"/>
        <v>0</v>
      </c>
      <c r="S826" s="14">
        <f t="shared" si="287"/>
        <v>0</v>
      </c>
      <c r="T826" s="4" t="str">
        <f t="shared" si="296"/>
        <v>A+J=</v>
      </c>
      <c r="U826" s="29">
        <f t="shared" si="297"/>
        <v>45412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24">
        <f t="shared" si="288"/>
        <v>45351</v>
      </c>
      <c r="B827" s="125">
        <f t="shared" ca="1" si="298"/>
        <v>0</v>
      </c>
      <c r="C827" s="7">
        <f t="shared" si="289"/>
        <v>0</v>
      </c>
      <c r="D827" s="102">
        <f t="shared" si="290"/>
        <v>45348</v>
      </c>
      <c r="E827" s="100">
        <f ca="1">IF(D827&lt;$B$1,VLOOKUP(D827,[1]DI!$A$4:$B$15000,2,FALSE),0)</f>
        <v>0.1115</v>
      </c>
      <c r="F827" s="14">
        <f t="shared" ca="1" si="299"/>
        <v>1.00041957</v>
      </c>
      <c r="G827" s="14">
        <f ca="1">(TRUNC(PRODUCT($F$12:$F826),16))</f>
        <v>1.35066234397728</v>
      </c>
      <c r="H827" s="14">
        <f t="shared" ca="1" si="300"/>
        <v>1.30251282679799</v>
      </c>
      <c r="I827" s="14">
        <f t="shared" ca="1" si="301"/>
        <v>1.0369666399999999</v>
      </c>
      <c r="J827" s="13">
        <f t="shared" si="291"/>
        <v>0</v>
      </c>
      <c r="K827" s="29">
        <f t="shared" si="292"/>
        <v>45229</v>
      </c>
      <c r="L827" s="2">
        <f t="shared" si="293"/>
        <v>82</v>
      </c>
      <c r="M827" s="17">
        <f t="shared" si="294"/>
        <v>82</v>
      </c>
      <c r="N827" s="12">
        <f t="shared" si="283"/>
        <v>1</v>
      </c>
      <c r="O827" s="12">
        <f t="shared" ca="1" si="284"/>
        <v>1.0369666399999999</v>
      </c>
      <c r="P827" s="17">
        <f t="shared" si="295"/>
        <v>0</v>
      </c>
      <c r="Q827" s="14">
        <f t="shared" ca="1" si="285"/>
        <v>0</v>
      </c>
      <c r="R827" s="20">
        <f t="shared" si="286"/>
        <v>0</v>
      </c>
      <c r="S827" s="14">
        <f t="shared" si="287"/>
        <v>0</v>
      </c>
      <c r="T827" s="4" t="str">
        <f t="shared" si="296"/>
        <v>A+J=</v>
      </c>
      <c r="U827" s="29">
        <f t="shared" si="297"/>
        <v>45412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24">
        <f t="shared" si="288"/>
        <v>45352</v>
      </c>
      <c r="B828" s="125">
        <f t="shared" ca="1" si="298"/>
        <v>0</v>
      </c>
      <c r="C828" s="7">
        <f t="shared" si="289"/>
        <v>0</v>
      </c>
      <c r="D828" s="102">
        <f t="shared" si="290"/>
        <v>45349</v>
      </c>
      <c r="E828" s="100">
        <f ca="1">IF(D828&lt;$B$1,VLOOKUP(D828,[1]DI!$A$4:$B$15000,2,FALSE),0)</f>
        <v>0.1115</v>
      </c>
      <c r="F828" s="14">
        <f t="shared" ca="1" si="299"/>
        <v>1.00041957</v>
      </c>
      <c r="G828" s="14">
        <f ca="1">(TRUNC(PRODUCT($F$12:$F827),16))</f>
        <v>1.3512290413769401</v>
      </c>
      <c r="H828" s="14">
        <f t="shared" ca="1" si="300"/>
        <v>1.30251282679799</v>
      </c>
      <c r="I828" s="14">
        <f t="shared" ca="1" si="301"/>
        <v>1.0374017200000001</v>
      </c>
      <c r="J828" s="13">
        <f t="shared" si="291"/>
        <v>0</v>
      </c>
      <c r="K828" s="29">
        <f t="shared" si="292"/>
        <v>45229</v>
      </c>
      <c r="L828" s="2">
        <f t="shared" si="293"/>
        <v>83</v>
      </c>
      <c r="M828" s="17">
        <f t="shared" si="294"/>
        <v>83</v>
      </c>
      <c r="N828" s="12">
        <f t="shared" si="283"/>
        <v>1</v>
      </c>
      <c r="O828" s="12">
        <f t="shared" ca="1" si="284"/>
        <v>1.0374017200000001</v>
      </c>
      <c r="P828" s="17">
        <f t="shared" si="295"/>
        <v>0</v>
      </c>
      <c r="Q828" s="14">
        <f t="shared" ca="1" si="285"/>
        <v>0</v>
      </c>
      <c r="R828" s="20">
        <f t="shared" si="286"/>
        <v>0</v>
      </c>
      <c r="S828" s="14">
        <f t="shared" si="287"/>
        <v>0</v>
      </c>
      <c r="T828" s="4" t="str">
        <f t="shared" si="296"/>
        <v>A+J=</v>
      </c>
      <c r="U828" s="29">
        <f t="shared" si="297"/>
        <v>45412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24">
        <f t="shared" si="288"/>
        <v>45355</v>
      </c>
      <c r="B829" s="125">
        <f t="shared" ca="1" si="298"/>
        <v>0</v>
      </c>
      <c r="C829" s="7">
        <f t="shared" si="289"/>
        <v>0</v>
      </c>
      <c r="D829" s="102">
        <f t="shared" si="290"/>
        <v>45350</v>
      </c>
      <c r="E829" s="100">
        <f ca="1">IF(D829&lt;$B$1,VLOOKUP(D829,[1]DI!$A$4:$B$15000,2,FALSE),0)</f>
        <v>0.1115</v>
      </c>
      <c r="F829" s="14">
        <f t="shared" ca="1" si="299"/>
        <v>1.00041957</v>
      </c>
      <c r="G829" s="14">
        <f ca="1">(TRUNC(PRODUCT($F$12:$F828),16))</f>
        <v>1.3517959765458301</v>
      </c>
      <c r="H829" s="14">
        <f t="shared" ca="1" si="300"/>
        <v>1.30251282679799</v>
      </c>
      <c r="I829" s="14">
        <f t="shared" ca="1" si="301"/>
        <v>1.03783698</v>
      </c>
      <c r="J829" s="13">
        <f t="shared" si="291"/>
        <v>0</v>
      </c>
      <c r="K829" s="29">
        <f t="shared" si="292"/>
        <v>45229</v>
      </c>
      <c r="L829" s="2">
        <f t="shared" si="293"/>
        <v>84</v>
      </c>
      <c r="M829" s="17">
        <f t="shared" si="294"/>
        <v>84</v>
      </c>
      <c r="N829" s="12">
        <f t="shared" si="283"/>
        <v>1</v>
      </c>
      <c r="O829" s="12">
        <f t="shared" ca="1" si="284"/>
        <v>1.03783698</v>
      </c>
      <c r="P829" s="17">
        <f t="shared" si="295"/>
        <v>0</v>
      </c>
      <c r="Q829" s="14">
        <f t="shared" ca="1" si="285"/>
        <v>0</v>
      </c>
      <c r="R829" s="20">
        <f t="shared" si="286"/>
        <v>0</v>
      </c>
      <c r="S829" s="14">
        <f t="shared" si="287"/>
        <v>0</v>
      </c>
      <c r="T829" s="4" t="str">
        <f t="shared" si="296"/>
        <v>A+J=</v>
      </c>
      <c r="U829" s="29">
        <f t="shared" si="297"/>
        <v>45412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24">
        <f t="shared" si="288"/>
        <v>45356</v>
      </c>
      <c r="B830" s="125">
        <f t="shared" ca="1" si="298"/>
        <v>0</v>
      </c>
      <c r="C830" s="7">
        <f t="shared" si="289"/>
        <v>0</v>
      </c>
      <c r="D830" s="102">
        <f t="shared" si="290"/>
        <v>45351</v>
      </c>
      <c r="E830" s="100">
        <f ca="1">IF(D830&lt;$B$1,VLOOKUP(D830,[1]DI!$A$4:$B$15000,2,FALSE),0)</f>
        <v>0.1115</v>
      </c>
      <c r="F830" s="14">
        <f t="shared" ca="1" si="299"/>
        <v>1.00041957</v>
      </c>
      <c r="G830" s="14">
        <f ca="1">(TRUNC(PRODUCT($F$12:$F829),16))</f>
        <v>1.3523631495837101</v>
      </c>
      <c r="H830" s="14">
        <f t="shared" ca="1" si="300"/>
        <v>1.30251282679799</v>
      </c>
      <c r="I830" s="14">
        <f t="shared" ca="1" si="301"/>
        <v>1.03827242</v>
      </c>
      <c r="J830" s="13">
        <f t="shared" si="291"/>
        <v>0</v>
      </c>
      <c r="K830" s="29">
        <f t="shared" si="292"/>
        <v>45229</v>
      </c>
      <c r="L830" s="2">
        <f t="shared" si="293"/>
        <v>85</v>
      </c>
      <c r="M830" s="17">
        <f t="shared" si="294"/>
        <v>85</v>
      </c>
      <c r="N830" s="12">
        <f t="shared" si="283"/>
        <v>1</v>
      </c>
      <c r="O830" s="12">
        <f t="shared" ca="1" si="284"/>
        <v>1.03827242</v>
      </c>
      <c r="P830" s="17">
        <f t="shared" si="295"/>
        <v>0</v>
      </c>
      <c r="Q830" s="14">
        <f t="shared" ca="1" si="285"/>
        <v>0</v>
      </c>
      <c r="R830" s="20">
        <f t="shared" si="286"/>
        <v>0</v>
      </c>
      <c r="S830" s="14">
        <f t="shared" si="287"/>
        <v>0</v>
      </c>
      <c r="T830" s="4" t="str">
        <f t="shared" si="296"/>
        <v>A+J=</v>
      </c>
      <c r="U830" s="29">
        <f t="shared" si="297"/>
        <v>45412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24">
        <f t="shared" si="288"/>
        <v>45357</v>
      </c>
      <c r="B831" s="125">
        <f t="shared" ca="1" si="298"/>
        <v>0</v>
      </c>
      <c r="C831" s="7">
        <f t="shared" si="289"/>
        <v>0</v>
      </c>
      <c r="D831" s="102">
        <f t="shared" si="290"/>
        <v>45352</v>
      </c>
      <c r="E831" s="100">
        <f ca="1">IF(D831&lt;$B$1,VLOOKUP(D831,[1]DI!$A$4:$B$15000,2,FALSE),0)</f>
        <v>0.1115</v>
      </c>
      <c r="F831" s="14">
        <f t="shared" ca="1" si="299"/>
        <v>1.00041957</v>
      </c>
      <c r="G831" s="14">
        <f ca="1">(TRUNC(PRODUCT($F$12:$F830),16))</f>
        <v>1.3529305605903801</v>
      </c>
      <c r="H831" s="14">
        <f t="shared" ca="1" si="300"/>
        <v>1.30251282679799</v>
      </c>
      <c r="I831" s="14">
        <f t="shared" ca="1" si="301"/>
        <v>1.0387080500000001</v>
      </c>
      <c r="J831" s="13">
        <f t="shared" si="291"/>
        <v>0</v>
      </c>
      <c r="K831" s="29">
        <f t="shared" si="292"/>
        <v>45229</v>
      </c>
      <c r="L831" s="2">
        <f t="shared" si="293"/>
        <v>86</v>
      </c>
      <c r="M831" s="17">
        <f t="shared" si="294"/>
        <v>86</v>
      </c>
      <c r="N831" s="12">
        <f t="shared" si="283"/>
        <v>1</v>
      </c>
      <c r="O831" s="12">
        <f t="shared" ca="1" si="284"/>
        <v>1.0387080500000001</v>
      </c>
      <c r="P831" s="17">
        <f t="shared" si="295"/>
        <v>0</v>
      </c>
      <c r="Q831" s="14">
        <f t="shared" ca="1" si="285"/>
        <v>0</v>
      </c>
      <c r="R831" s="20">
        <f t="shared" si="286"/>
        <v>0</v>
      </c>
      <c r="S831" s="14">
        <f t="shared" si="287"/>
        <v>0</v>
      </c>
      <c r="T831" s="4" t="str">
        <f t="shared" si="296"/>
        <v>A+J=</v>
      </c>
      <c r="U831" s="29">
        <f t="shared" si="297"/>
        <v>45412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24">
        <f t="shared" si="288"/>
        <v>45358</v>
      </c>
      <c r="B832" s="125">
        <f t="shared" ca="1" si="298"/>
        <v>0</v>
      </c>
      <c r="C832" s="7">
        <f t="shared" si="289"/>
        <v>0</v>
      </c>
      <c r="D832" s="102">
        <f t="shared" si="290"/>
        <v>45355</v>
      </c>
      <c r="E832" s="100">
        <f ca="1">IF(D832&lt;$B$1,VLOOKUP(D832,[1]DI!$A$4:$B$15000,2,FALSE),0)</f>
        <v>0.1115</v>
      </c>
      <c r="F832" s="14">
        <f t="shared" ca="1" si="299"/>
        <v>1.00041957</v>
      </c>
      <c r="G832" s="14">
        <f ca="1">(TRUNC(PRODUCT($F$12:$F831),16))</f>
        <v>1.35349820966569</v>
      </c>
      <c r="H832" s="14">
        <f t="shared" ca="1" si="300"/>
        <v>1.30251282679799</v>
      </c>
      <c r="I832" s="14">
        <f t="shared" ca="1" si="301"/>
        <v>1.03914386</v>
      </c>
      <c r="J832" s="13">
        <f t="shared" si="291"/>
        <v>0</v>
      </c>
      <c r="K832" s="29">
        <f t="shared" si="292"/>
        <v>45229</v>
      </c>
      <c r="L832" s="2">
        <f t="shared" si="293"/>
        <v>87</v>
      </c>
      <c r="M832" s="17">
        <f t="shared" si="294"/>
        <v>87</v>
      </c>
      <c r="N832" s="12">
        <f t="shared" si="283"/>
        <v>1</v>
      </c>
      <c r="O832" s="12">
        <f t="shared" ca="1" si="284"/>
        <v>1.03914386</v>
      </c>
      <c r="P832" s="17">
        <f t="shared" si="295"/>
        <v>0</v>
      </c>
      <c r="Q832" s="14">
        <f t="shared" ca="1" si="285"/>
        <v>0</v>
      </c>
      <c r="R832" s="20">
        <f t="shared" si="286"/>
        <v>0</v>
      </c>
      <c r="S832" s="14">
        <f t="shared" si="287"/>
        <v>0</v>
      </c>
      <c r="T832" s="4" t="str">
        <f t="shared" si="296"/>
        <v>A+J=</v>
      </c>
      <c r="U832" s="29">
        <f t="shared" si="297"/>
        <v>45412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24">
        <f t="shared" si="288"/>
        <v>45359</v>
      </c>
      <c r="B833" s="125">
        <f t="shared" ca="1" si="298"/>
        <v>0</v>
      </c>
      <c r="C833" s="7">
        <f t="shared" si="289"/>
        <v>0</v>
      </c>
      <c r="D833" s="102">
        <f t="shared" si="290"/>
        <v>45356</v>
      </c>
      <c r="E833" s="100">
        <f ca="1">IF(D833&lt;$B$1,VLOOKUP(D833,[1]DI!$A$4:$B$15000,2,FALSE),0)</f>
        <v>0.1115</v>
      </c>
      <c r="F833" s="14">
        <f t="shared" ca="1" si="299"/>
        <v>1.00041957</v>
      </c>
      <c r="G833" s="14">
        <f ca="1">(TRUNC(PRODUCT($F$12:$F832),16))</f>
        <v>1.35406609690952</v>
      </c>
      <c r="H833" s="14">
        <f t="shared" ca="1" si="300"/>
        <v>1.30251282679799</v>
      </c>
      <c r="I833" s="14">
        <f t="shared" ca="1" si="301"/>
        <v>1.0395798599999999</v>
      </c>
      <c r="J833" s="13">
        <f t="shared" si="291"/>
        <v>0</v>
      </c>
      <c r="K833" s="29">
        <f t="shared" si="292"/>
        <v>45229</v>
      </c>
      <c r="L833" s="2">
        <f t="shared" si="293"/>
        <v>88</v>
      </c>
      <c r="M833" s="17">
        <f t="shared" si="294"/>
        <v>88</v>
      </c>
      <c r="N833" s="12">
        <f t="shared" si="283"/>
        <v>1</v>
      </c>
      <c r="O833" s="12">
        <f t="shared" ca="1" si="284"/>
        <v>1.0395798599999999</v>
      </c>
      <c r="P833" s="17">
        <f t="shared" si="295"/>
        <v>0</v>
      </c>
      <c r="Q833" s="14">
        <f t="shared" ca="1" si="285"/>
        <v>0</v>
      </c>
      <c r="R833" s="20">
        <f t="shared" si="286"/>
        <v>0</v>
      </c>
      <c r="S833" s="14">
        <f t="shared" si="287"/>
        <v>0</v>
      </c>
      <c r="T833" s="4" t="str">
        <f t="shared" si="296"/>
        <v>A+J=</v>
      </c>
      <c r="U833" s="29">
        <f t="shared" si="297"/>
        <v>45412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24">
        <f t="shared" si="288"/>
        <v>45362</v>
      </c>
      <c r="B834" s="125">
        <f t="shared" ca="1" si="298"/>
        <v>0</v>
      </c>
      <c r="C834" s="7">
        <f t="shared" si="289"/>
        <v>0</v>
      </c>
      <c r="D834" s="102">
        <f t="shared" si="290"/>
        <v>45357</v>
      </c>
      <c r="E834" s="100">
        <f ca="1">IF(D834&lt;$B$1,VLOOKUP(D834,[1]DI!$A$4:$B$15000,2,FALSE),0)</f>
        <v>0.1115</v>
      </c>
      <c r="F834" s="14">
        <f t="shared" ca="1" si="299"/>
        <v>1.00041957</v>
      </c>
      <c r="G834" s="14">
        <f ca="1">(TRUNC(PRODUCT($F$12:$F833),16))</f>
        <v>1.3546342224218</v>
      </c>
      <c r="H834" s="14">
        <f t="shared" ca="1" si="300"/>
        <v>1.30251282679799</v>
      </c>
      <c r="I834" s="14">
        <f t="shared" ca="1" si="301"/>
        <v>1.0400160300000001</v>
      </c>
      <c r="J834" s="13">
        <f t="shared" si="291"/>
        <v>0</v>
      </c>
      <c r="K834" s="29">
        <f t="shared" si="292"/>
        <v>45229</v>
      </c>
      <c r="L834" s="2">
        <f t="shared" si="293"/>
        <v>89</v>
      </c>
      <c r="M834" s="17">
        <f t="shared" si="294"/>
        <v>89</v>
      </c>
      <c r="N834" s="12">
        <f t="shared" si="283"/>
        <v>1</v>
      </c>
      <c r="O834" s="12">
        <f t="shared" ca="1" si="284"/>
        <v>1.0400160300000001</v>
      </c>
      <c r="P834" s="17">
        <f t="shared" si="295"/>
        <v>0</v>
      </c>
      <c r="Q834" s="14">
        <f t="shared" ca="1" si="285"/>
        <v>0</v>
      </c>
      <c r="R834" s="20">
        <f t="shared" si="286"/>
        <v>0</v>
      </c>
      <c r="S834" s="14">
        <f t="shared" si="287"/>
        <v>0</v>
      </c>
      <c r="T834" s="4" t="str">
        <f t="shared" si="296"/>
        <v>A+J=</v>
      </c>
      <c r="U834" s="29">
        <f t="shared" si="297"/>
        <v>45412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24">
        <f t="shared" si="288"/>
        <v>45363</v>
      </c>
      <c r="B835" s="125">
        <f t="shared" ca="1" si="298"/>
        <v>0</v>
      </c>
      <c r="C835" s="7">
        <f t="shared" si="289"/>
        <v>0</v>
      </c>
      <c r="D835" s="102">
        <f t="shared" si="290"/>
        <v>45358</v>
      </c>
      <c r="E835" s="100">
        <f ca="1">IF(D835&lt;$B$1,VLOOKUP(D835,[1]DI!$A$4:$B$15000,2,FALSE),0)</f>
        <v>0.1115</v>
      </c>
      <c r="F835" s="14">
        <f t="shared" ca="1" si="299"/>
        <v>1.00041957</v>
      </c>
      <c r="G835" s="14">
        <f ca="1">(TRUNC(PRODUCT($F$12:$F834),16))</f>
        <v>1.3552025863024999</v>
      </c>
      <c r="H835" s="14">
        <f t="shared" ca="1" si="300"/>
        <v>1.30251282679799</v>
      </c>
      <c r="I835" s="14">
        <f t="shared" ca="1" si="301"/>
        <v>1.04045239</v>
      </c>
      <c r="J835" s="13">
        <f t="shared" si="291"/>
        <v>0</v>
      </c>
      <c r="K835" s="29">
        <f t="shared" si="292"/>
        <v>45229</v>
      </c>
      <c r="L835" s="2">
        <f t="shared" si="293"/>
        <v>90</v>
      </c>
      <c r="M835" s="17">
        <f t="shared" si="294"/>
        <v>90</v>
      </c>
      <c r="N835" s="12">
        <f t="shared" si="283"/>
        <v>1</v>
      </c>
      <c r="O835" s="12">
        <f t="shared" ca="1" si="284"/>
        <v>1.04045239</v>
      </c>
      <c r="P835" s="17">
        <f t="shared" si="295"/>
        <v>0</v>
      </c>
      <c r="Q835" s="14">
        <f t="shared" ca="1" si="285"/>
        <v>0</v>
      </c>
      <c r="R835" s="20">
        <f t="shared" si="286"/>
        <v>0</v>
      </c>
      <c r="S835" s="14">
        <f t="shared" si="287"/>
        <v>0</v>
      </c>
      <c r="T835" s="4" t="str">
        <f t="shared" si="296"/>
        <v>A+J=</v>
      </c>
      <c r="U835" s="29">
        <f t="shared" si="297"/>
        <v>45412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24">
        <f t="shared" si="288"/>
        <v>45364</v>
      </c>
      <c r="B836" s="125">
        <f t="shared" ca="1" si="298"/>
        <v>0</v>
      </c>
      <c r="C836" s="7">
        <f t="shared" si="289"/>
        <v>0</v>
      </c>
      <c r="D836" s="102">
        <f t="shared" si="290"/>
        <v>45359</v>
      </c>
      <c r="E836" s="100">
        <f ca="1">IF(D836&lt;$B$1,VLOOKUP(D836,[1]DI!$A$4:$B$15000,2,FALSE),0)</f>
        <v>0.1115</v>
      </c>
      <c r="F836" s="14">
        <f t="shared" ca="1" si="299"/>
        <v>1.00041957</v>
      </c>
      <c r="G836" s="14">
        <f ca="1">(TRUNC(PRODUCT($F$12:$F835),16))</f>
        <v>1.3557711886516299</v>
      </c>
      <c r="H836" s="14">
        <f t="shared" ca="1" si="300"/>
        <v>1.30251282679799</v>
      </c>
      <c r="I836" s="14">
        <f t="shared" ca="1" si="301"/>
        <v>1.0408889299999999</v>
      </c>
      <c r="J836" s="13">
        <f t="shared" si="291"/>
        <v>0</v>
      </c>
      <c r="K836" s="29">
        <f t="shared" si="292"/>
        <v>45229</v>
      </c>
      <c r="L836" s="2">
        <f t="shared" si="293"/>
        <v>91</v>
      </c>
      <c r="M836" s="17">
        <f t="shared" si="294"/>
        <v>91</v>
      </c>
      <c r="N836" s="12">
        <f t="shared" si="283"/>
        <v>1</v>
      </c>
      <c r="O836" s="12">
        <f t="shared" ca="1" si="284"/>
        <v>1.0408889299999999</v>
      </c>
      <c r="P836" s="17">
        <f t="shared" si="295"/>
        <v>0</v>
      </c>
      <c r="Q836" s="14">
        <f t="shared" ca="1" si="285"/>
        <v>0</v>
      </c>
      <c r="R836" s="20">
        <f t="shared" si="286"/>
        <v>0</v>
      </c>
      <c r="S836" s="14">
        <f t="shared" si="287"/>
        <v>0</v>
      </c>
      <c r="T836" s="4" t="str">
        <f t="shared" si="296"/>
        <v>A+J=</v>
      </c>
      <c r="U836" s="29">
        <f t="shared" si="297"/>
        <v>45412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24">
        <f t="shared" si="288"/>
        <v>45365</v>
      </c>
      <c r="B837" s="125">
        <f t="shared" ca="1" si="298"/>
        <v>0</v>
      </c>
      <c r="C837" s="7">
        <f t="shared" si="289"/>
        <v>0</v>
      </c>
      <c r="D837" s="102">
        <f t="shared" si="290"/>
        <v>45362</v>
      </c>
      <c r="E837" s="100">
        <f ca="1">IF(D837&lt;$B$1,VLOOKUP(D837,[1]DI!$A$4:$B$15000,2,FALSE),0)</f>
        <v>0.1115</v>
      </c>
      <c r="F837" s="14">
        <f t="shared" ca="1" si="299"/>
        <v>1.00041957</v>
      </c>
      <c r="G837" s="14">
        <f ca="1">(TRUNC(PRODUCT($F$12:$F836),16))</f>
        <v>1.35634002956925</v>
      </c>
      <c r="H837" s="14">
        <f t="shared" ca="1" si="300"/>
        <v>1.30251282679799</v>
      </c>
      <c r="I837" s="14">
        <f t="shared" ca="1" si="301"/>
        <v>1.04132566</v>
      </c>
      <c r="J837" s="13">
        <f t="shared" si="291"/>
        <v>0</v>
      </c>
      <c r="K837" s="29">
        <f t="shared" si="292"/>
        <v>45229</v>
      </c>
      <c r="L837" s="2">
        <f t="shared" si="293"/>
        <v>92</v>
      </c>
      <c r="M837" s="17">
        <f t="shared" si="294"/>
        <v>92</v>
      </c>
      <c r="N837" s="12">
        <f t="shared" si="283"/>
        <v>1</v>
      </c>
      <c r="O837" s="12">
        <f t="shared" ca="1" si="284"/>
        <v>1.04132566</v>
      </c>
      <c r="P837" s="17">
        <f t="shared" si="295"/>
        <v>0</v>
      </c>
      <c r="Q837" s="14">
        <f t="shared" ca="1" si="285"/>
        <v>0</v>
      </c>
      <c r="R837" s="20">
        <f t="shared" si="286"/>
        <v>0</v>
      </c>
      <c r="S837" s="14">
        <f t="shared" si="287"/>
        <v>0</v>
      </c>
      <c r="T837" s="4" t="str">
        <f t="shared" si="296"/>
        <v>A+J=</v>
      </c>
      <c r="U837" s="29">
        <f t="shared" si="297"/>
        <v>45412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24">
        <f t="shared" si="288"/>
        <v>45366</v>
      </c>
      <c r="B838" s="125">
        <f t="shared" ca="1" si="298"/>
        <v>0</v>
      </c>
      <c r="C838" s="7">
        <f t="shared" si="289"/>
        <v>0</v>
      </c>
      <c r="D838" s="102">
        <f t="shared" si="290"/>
        <v>45363</v>
      </c>
      <c r="E838" s="100">
        <f ca="1">IF(D838&lt;$B$1,VLOOKUP(D838,[1]DI!$A$4:$B$15000,2,FALSE),0)</f>
        <v>0.1115</v>
      </c>
      <c r="F838" s="14">
        <f t="shared" ca="1" si="299"/>
        <v>1.00041957</v>
      </c>
      <c r="G838" s="14">
        <f ca="1">(TRUNC(PRODUCT($F$12:$F837),16))</f>
        <v>1.3569091091554599</v>
      </c>
      <c r="H838" s="14">
        <f t="shared" ca="1" si="300"/>
        <v>1.30251282679799</v>
      </c>
      <c r="I838" s="14">
        <f t="shared" ca="1" si="301"/>
        <v>1.0417625699999999</v>
      </c>
      <c r="J838" s="13">
        <f t="shared" si="291"/>
        <v>0</v>
      </c>
      <c r="K838" s="29">
        <f t="shared" si="292"/>
        <v>45229</v>
      </c>
      <c r="L838" s="2">
        <f t="shared" si="293"/>
        <v>93</v>
      </c>
      <c r="M838" s="17">
        <f t="shared" si="294"/>
        <v>93</v>
      </c>
      <c r="N838" s="12">
        <f t="shared" si="283"/>
        <v>1</v>
      </c>
      <c r="O838" s="12">
        <f t="shared" ca="1" si="284"/>
        <v>1.0417625699999999</v>
      </c>
      <c r="P838" s="17">
        <f t="shared" si="295"/>
        <v>0</v>
      </c>
      <c r="Q838" s="14">
        <f t="shared" ca="1" si="285"/>
        <v>0</v>
      </c>
      <c r="R838" s="20">
        <f t="shared" si="286"/>
        <v>0</v>
      </c>
      <c r="S838" s="14">
        <f t="shared" si="287"/>
        <v>0</v>
      </c>
      <c r="T838" s="4" t="str">
        <f t="shared" si="296"/>
        <v>A+J=</v>
      </c>
      <c r="U838" s="29">
        <f t="shared" si="297"/>
        <v>45412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24">
        <f t="shared" si="288"/>
        <v>45369</v>
      </c>
      <c r="B839" s="125">
        <f t="shared" ca="1" si="298"/>
        <v>0</v>
      </c>
      <c r="C839" s="7">
        <f t="shared" si="289"/>
        <v>0</v>
      </c>
      <c r="D839" s="102">
        <f t="shared" si="290"/>
        <v>45364</v>
      </c>
      <c r="E839" s="100">
        <f ca="1">IF(D839&lt;$B$1,VLOOKUP(D839,[1]DI!$A$4:$B$15000,2,FALSE),0)</f>
        <v>0.1115</v>
      </c>
      <c r="F839" s="14">
        <f t="shared" ca="1" si="299"/>
        <v>1.00041957</v>
      </c>
      <c r="G839" s="14">
        <f ca="1">(TRUNC(PRODUCT($F$12:$F838),16))</f>
        <v>1.3574784275103899</v>
      </c>
      <c r="H839" s="14">
        <f t="shared" ca="1" si="300"/>
        <v>1.30251282679799</v>
      </c>
      <c r="I839" s="14">
        <f t="shared" ca="1" si="301"/>
        <v>1.0421996600000001</v>
      </c>
      <c r="J839" s="13">
        <f t="shared" si="291"/>
        <v>0</v>
      </c>
      <c r="K839" s="29">
        <f t="shared" si="292"/>
        <v>45229</v>
      </c>
      <c r="L839" s="2">
        <f t="shared" si="293"/>
        <v>94</v>
      </c>
      <c r="M839" s="17">
        <f t="shared" si="294"/>
        <v>94</v>
      </c>
      <c r="N839" s="12">
        <f t="shared" si="283"/>
        <v>1</v>
      </c>
      <c r="O839" s="12">
        <f t="shared" ca="1" si="284"/>
        <v>1.0421996600000001</v>
      </c>
      <c r="P839" s="17">
        <f t="shared" si="295"/>
        <v>0</v>
      </c>
      <c r="Q839" s="14">
        <f t="shared" ca="1" si="285"/>
        <v>0</v>
      </c>
      <c r="R839" s="20">
        <f t="shared" si="286"/>
        <v>0</v>
      </c>
      <c r="S839" s="14">
        <f t="shared" si="287"/>
        <v>0</v>
      </c>
      <c r="T839" s="4" t="str">
        <f t="shared" si="296"/>
        <v>A+J=</v>
      </c>
      <c r="U839" s="29">
        <f t="shared" si="297"/>
        <v>45412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24">
        <f t="shared" si="288"/>
        <v>45370</v>
      </c>
      <c r="B840" s="125">
        <f t="shared" ca="1" si="298"/>
        <v>0</v>
      </c>
      <c r="C840" s="7">
        <f t="shared" si="289"/>
        <v>0</v>
      </c>
      <c r="D840" s="102">
        <f t="shared" si="290"/>
        <v>45365</v>
      </c>
      <c r="E840" s="100">
        <f ca="1">IF(D840&lt;$B$1,VLOOKUP(D840,[1]DI!$A$4:$B$15000,2,FALSE),0)</f>
        <v>0.1115</v>
      </c>
      <c r="F840" s="14">
        <f t="shared" ca="1" si="299"/>
        <v>1.00041957</v>
      </c>
      <c r="G840" s="14">
        <f ca="1">(TRUNC(PRODUCT($F$12:$F839),16))</f>
        <v>1.3580479847342199</v>
      </c>
      <c r="H840" s="14">
        <f t="shared" ca="1" si="300"/>
        <v>1.30251282679799</v>
      </c>
      <c r="I840" s="14">
        <f t="shared" ca="1" si="301"/>
        <v>1.04263694</v>
      </c>
      <c r="J840" s="13">
        <f t="shared" si="291"/>
        <v>0</v>
      </c>
      <c r="K840" s="29">
        <f t="shared" si="292"/>
        <v>45229</v>
      </c>
      <c r="L840" s="2">
        <f t="shared" si="293"/>
        <v>95</v>
      </c>
      <c r="M840" s="17">
        <f t="shared" si="294"/>
        <v>95</v>
      </c>
      <c r="N840" s="12">
        <f t="shared" si="283"/>
        <v>1</v>
      </c>
      <c r="O840" s="12">
        <f t="shared" ca="1" si="284"/>
        <v>1.04263694</v>
      </c>
      <c r="P840" s="17">
        <f t="shared" si="295"/>
        <v>0</v>
      </c>
      <c r="Q840" s="14">
        <f t="shared" ca="1" si="285"/>
        <v>0</v>
      </c>
      <c r="R840" s="20">
        <f t="shared" si="286"/>
        <v>0</v>
      </c>
      <c r="S840" s="14">
        <f t="shared" si="287"/>
        <v>0</v>
      </c>
      <c r="T840" s="4" t="str">
        <f t="shared" si="296"/>
        <v>A+J=</v>
      </c>
      <c r="U840" s="29">
        <f t="shared" si="297"/>
        <v>45412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24">
        <f t="shared" si="288"/>
        <v>45371</v>
      </c>
      <c r="B841" s="125">
        <f t="shared" ca="1" si="298"/>
        <v>0</v>
      </c>
      <c r="C841" s="7">
        <f t="shared" si="289"/>
        <v>0</v>
      </c>
      <c r="D841" s="102">
        <f t="shared" si="290"/>
        <v>45366</v>
      </c>
      <c r="E841" s="100">
        <f ca="1">IF(D841&lt;$B$1,VLOOKUP(D841,[1]DI!$A$4:$B$15000,2,FALSE),0)</f>
        <v>0.1115</v>
      </c>
      <c r="F841" s="14">
        <f t="shared" ca="1" si="299"/>
        <v>1.00041957</v>
      </c>
      <c r="G841" s="14">
        <f ca="1">(TRUNC(PRODUCT($F$12:$F840),16))</f>
        <v>1.35861778092718</v>
      </c>
      <c r="H841" s="14">
        <f t="shared" ca="1" si="300"/>
        <v>1.30251282679799</v>
      </c>
      <c r="I841" s="14">
        <f t="shared" ca="1" si="301"/>
        <v>1.0430744000000001</v>
      </c>
      <c r="J841" s="13">
        <f t="shared" si="291"/>
        <v>0</v>
      </c>
      <c r="K841" s="29">
        <f t="shared" si="292"/>
        <v>45229</v>
      </c>
      <c r="L841" s="2">
        <f t="shared" si="293"/>
        <v>96</v>
      </c>
      <c r="M841" s="17">
        <f t="shared" si="294"/>
        <v>96</v>
      </c>
      <c r="N841" s="12">
        <f t="shared" si="283"/>
        <v>1</v>
      </c>
      <c r="O841" s="12">
        <f t="shared" ca="1" si="284"/>
        <v>1.0430744000000001</v>
      </c>
      <c r="P841" s="17">
        <f t="shared" si="295"/>
        <v>0</v>
      </c>
      <c r="Q841" s="14">
        <f t="shared" ca="1" si="285"/>
        <v>0</v>
      </c>
      <c r="R841" s="20">
        <f t="shared" si="286"/>
        <v>0</v>
      </c>
      <c r="S841" s="14">
        <f t="shared" si="287"/>
        <v>0</v>
      </c>
      <c r="T841" s="4" t="str">
        <f t="shared" si="296"/>
        <v>A+J=</v>
      </c>
      <c r="U841" s="29">
        <f t="shared" si="297"/>
        <v>45412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24">
        <f t="shared" si="288"/>
        <v>45372</v>
      </c>
      <c r="B842" s="125">
        <f t="shared" ca="1" si="298"/>
        <v>0</v>
      </c>
      <c r="C842" s="7">
        <f t="shared" si="289"/>
        <v>0</v>
      </c>
      <c r="D842" s="102">
        <f t="shared" si="290"/>
        <v>45369</v>
      </c>
      <c r="E842" s="100">
        <f ca="1">IF(D842&lt;$B$1,VLOOKUP(D842,[1]DI!$A$4:$B$15000,2,FALSE),0)</f>
        <v>0.1115</v>
      </c>
      <c r="F842" s="14">
        <f t="shared" ca="1" si="299"/>
        <v>1.00041957</v>
      </c>
      <c r="G842" s="14">
        <f ca="1">(TRUNC(PRODUCT($F$12:$F841),16))</f>
        <v>1.3591878161895199</v>
      </c>
      <c r="H842" s="14">
        <f t="shared" ca="1" si="300"/>
        <v>1.30251282679799</v>
      </c>
      <c r="I842" s="14">
        <f t="shared" ca="1" si="301"/>
        <v>1.04351204</v>
      </c>
      <c r="J842" s="13">
        <f t="shared" si="291"/>
        <v>0</v>
      </c>
      <c r="K842" s="29">
        <f t="shared" si="292"/>
        <v>45229</v>
      </c>
      <c r="L842" s="2">
        <f t="shared" si="293"/>
        <v>97</v>
      </c>
      <c r="M842" s="17">
        <f t="shared" si="294"/>
        <v>97</v>
      </c>
      <c r="N842" s="12">
        <f t="shared" si="283"/>
        <v>1</v>
      </c>
      <c r="O842" s="12">
        <f t="shared" ca="1" si="284"/>
        <v>1.04351204</v>
      </c>
      <c r="P842" s="17">
        <f t="shared" si="295"/>
        <v>0</v>
      </c>
      <c r="Q842" s="14">
        <f t="shared" ca="1" si="285"/>
        <v>0</v>
      </c>
      <c r="R842" s="20">
        <f t="shared" si="286"/>
        <v>0</v>
      </c>
      <c r="S842" s="14">
        <f t="shared" si="287"/>
        <v>0</v>
      </c>
      <c r="T842" s="4" t="str">
        <f t="shared" si="296"/>
        <v>A+J=</v>
      </c>
      <c r="U842" s="29">
        <f t="shared" si="297"/>
        <v>45412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24">
        <f t="shared" si="288"/>
        <v>45373</v>
      </c>
      <c r="B843" s="125">
        <f t="shared" ca="1" si="298"/>
        <v>0</v>
      </c>
      <c r="C843" s="7">
        <f t="shared" si="289"/>
        <v>0</v>
      </c>
      <c r="D843" s="102">
        <f t="shared" si="290"/>
        <v>45370</v>
      </c>
      <c r="E843" s="100">
        <f ca="1">IF(D843&lt;$B$1,VLOOKUP(D843,[1]DI!$A$4:$B$15000,2,FALSE),0)</f>
        <v>0.1115</v>
      </c>
      <c r="F843" s="14">
        <f t="shared" ca="1" si="299"/>
        <v>1.00041957</v>
      </c>
      <c r="G843" s="14">
        <f ca="1">(TRUNC(PRODUCT($F$12:$F842),16))</f>
        <v>1.3597580906215601</v>
      </c>
      <c r="H843" s="14">
        <f t="shared" ca="1" si="300"/>
        <v>1.30251282679799</v>
      </c>
      <c r="I843" s="14">
        <f t="shared" ca="1" si="301"/>
        <v>1.0439498700000001</v>
      </c>
      <c r="J843" s="13">
        <f t="shared" si="291"/>
        <v>0</v>
      </c>
      <c r="K843" s="29">
        <f t="shared" si="292"/>
        <v>45229</v>
      </c>
      <c r="L843" s="2">
        <f t="shared" si="293"/>
        <v>98</v>
      </c>
      <c r="M843" s="17">
        <f t="shared" si="294"/>
        <v>98</v>
      </c>
      <c r="N843" s="12">
        <f t="shared" si="283"/>
        <v>1</v>
      </c>
      <c r="O843" s="12">
        <f t="shared" ca="1" si="284"/>
        <v>1.0439498700000001</v>
      </c>
      <c r="P843" s="17">
        <f t="shared" si="295"/>
        <v>0</v>
      </c>
      <c r="Q843" s="14">
        <f t="shared" ca="1" si="285"/>
        <v>0</v>
      </c>
      <c r="R843" s="20">
        <f t="shared" si="286"/>
        <v>0</v>
      </c>
      <c r="S843" s="14">
        <f t="shared" si="287"/>
        <v>0</v>
      </c>
      <c r="T843" s="4" t="str">
        <f t="shared" si="296"/>
        <v>A+J=</v>
      </c>
      <c r="U843" s="29">
        <f t="shared" si="297"/>
        <v>45412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24">
        <f t="shared" si="288"/>
        <v>45376</v>
      </c>
      <c r="B844" s="125">
        <f t="shared" ca="1" si="298"/>
        <v>0</v>
      </c>
      <c r="C844" s="7">
        <f t="shared" si="289"/>
        <v>0</v>
      </c>
      <c r="D844" s="102">
        <f t="shared" si="290"/>
        <v>45371</v>
      </c>
      <c r="E844" s="100">
        <f ca="1">IF(D844&lt;$B$1,VLOOKUP(D844,[1]DI!$A$4:$B$15000,2,FALSE),0)</f>
        <v>0.1115</v>
      </c>
      <c r="F844" s="14">
        <f t="shared" ca="1" si="299"/>
        <v>1.00041957</v>
      </c>
      <c r="G844" s="14">
        <f ca="1">(TRUNC(PRODUCT($F$12:$F843),16))</f>
        <v>1.36032860432364</v>
      </c>
      <c r="H844" s="14">
        <f t="shared" ca="1" si="300"/>
        <v>1.30251282679799</v>
      </c>
      <c r="I844" s="14">
        <f t="shared" ca="1" si="301"/>
        <v>1.0443878799999999</v>
      </c>
      <c r="J844" s="13">
        <f t="shared" si="291"/>
        <v>0</v>
      </c>
      <c r="K844" s="29">
        <f t="shared" si="292"/>
        <v>45229</v>
      </c>
      <c r="L844" s="2">
        <f t="shared" si="293"/>
        <v>99</v>
      </c>
      <c r="M844" s="17">
        <f t="shared" si="294"/>
        <v>99</v>
      </c>
      <c r="N844" s="12">
        <f t="shared" ref="N844:N869" si="302">ROUND((J844+1)^(M844/252),9)</f>
        <v>1</v>
      </c>
      <c r="O844" s="12">
        <f t="shared" ref="O844:O869" ca="1" si="303">ROUND(I844*N844,9)</f>
        <v>1.0443878799999999</v>
      </c>
      <c r="P844" s="17">
        <f t="shared" si="295"/>
        <v>0</v>
      </c>
      <c r="Q844" s="14">
        <f t="shared" ref="Q844:Q869" ca="1" si="304">TRUNC(((O844-1)*C844),8)</f>
        <v>0</v>
      </c>
      <c r="R844" s="20">
        <f t="shared" ref="R844:R869" si="305">IF($P844&gt;0,VLOOKUP($P844,$X$12:$AD$150,7),0)</f>
        <v>0</v>
      </c>
      <c r="S844" s="14">
        <f t="shared" ref="S844:S869" si="306">IF(R844&gt;0,TRUNC(R844*C844,8),0)</f>
        <v>0</v>
      </c>
      <c r="T844" s="4" t="str">
        <f t="shared" si="296"/>
        <v>A+J=</v>
      </c>
      <c r="U844" s="29">
        <f t="shared" si="297"/>
        <v>45412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24">
        <f t="shared" ref="A845:A869" si="307">WORKDAY($A844,1,$X$166:$X$544)</f>
        <v>45377</v>
      </c>
      <c r="B845" s="125">
        <f t="shared" ca="1" si="298"/>
        <v>0</v>
      </c>
      <c r="C845" s="7">
        <f t="shared" ref="C845:C869" si="308">(C844-S844)</f>
        <v>0</v>
      </c>
      <c r="D845" s="102">
        <f t="shared" ref="D845:D869" si="309">WORKDAY($A845,-3,$X$160:$X$544)</f>
        <v>45372</v>
      </c>
      <c r="E845" s="100">
        <f ca="1">IF(D845&lt;$B$1,VLOOKUP(D845,[1]DI!$A$4:$B$15000,2,FALSE),0)</f>
        <v>0.1065</v>
      </c>
      <c r="F845" s="14">
        <f t="shared" ca="1" si="299"/>
        <v>1.00040168</v>
      </c>
      <c r="G845" s="14">
        <f ca="1">(TRUNC(PRODUCT($F$12:$F844),16))</f>
        <v>1.3608993573961601</v>
      </c>
      <c r="H845" s="14">
        <f t="shared" ca="1" si="300"/>
        <v>1.30251282679799</v>
      </c>
      <c r="I845" s="14">
        <f t="shared" ca="1" si="301"/>
        <v>1.0448260700000001</v>
      </c>
      <c r="J845" s="13">
        <f t="shared" ref="J845:J869" si="310">J844</f>
        <v>0</v>
      </c>
      <c r="K845" s="29">
        <f t="shared" ref="K845:K869" si="311">IF(P844&gt;0,VLOOKUP(P844,X$12:AH$150,2),K844)</f>
        <v>45229</v>
      </c>
      <c r="L845" s="2">
        <f t="shared" ref="L845:L869" si="312">IF(A845&gt;K845,IF(NETWORKDAYS(K845,A845,$X$160:$X$544)-1=0,1,NETWORKDAYS(K845,A845,$X$160:$X$544)-1),0)</f>
        <v>100</v>
      </c>
      <c r="M845" s="17">
        <f t="shared" ref="M845:M869" si="313">IF(AND(L845=1,L844=1),1,IF(L845&gt;0,IF(L845=L844,L845+1,L845),0))</f>
        <v>100</v>
      </c>
      <c r="N845" s="12">
        <f t="shared" si="302"/>
        <v>1</v>
      </c>
      <c r="O845" s="12">
        <f t="shared" ca="1" si="303"/>
        <v>1.0448260700000001</v>
      </c>
      <c r="P845" s="17">
        <f t="shared" ref="P845:P869" si="314">IF(VLOOKUP(A845,Y$12:AF$150,8)=VLOOKUP(A844,Y$12:AF$150,8),0,VLOOKUP(A845,Y$12:AF$150,8))</f>
        <v>0</v>
      </c>
      <c r="Q845" s="14">
        <f t="shared" ca="1" si="304"/>
        <v>0</v>
      </c>
      <c r="R845" s="20">
        <f t="shared" si="305"/>
        <v>0</v>
      </c>
      <c r="S845" s="14">
        <f t="shared" si="306"/>
        <v>0</v>
      </c>
      <c r="T845" s="4" t="str">
        <f t="shared" ref="T845:T869" si="315">IF(P844&gt;0,VLOOKUP(P844,X$12:AH$150,10),T844)</f>
        <v>A+J=</v>
      </c>
      <c r="U845" s="29">
        <f t="shared" ref="U845:U869" si="316">IF(P844&gt;0,VLOOKUP(P844,X$12:AH$150,11),U844)</f>
        <v>45412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24">
        <f t="shared" si="307"/>
        <v>45378</v>
      </c>
      <c r="B846" s="125">
        <f t="shared" ref="B846:B869" ca="1" si="317">IF(D846&lt;=TODAY(),C846+Q846,IF(AND(D846&gt;TODAY(),A846&lt;=$B$1),IF(VLOOKUP(TODAY(),$A$10:$E$5000,4,FALSE)=0,"n.d",C846+Q846),"n.d"))</f>
        <v>0</v>
      </c>
      <c r="C846" s="7">
        <f t="shared" si="308"/>
        <v>0</v>
      </c>
      <c r="D846" s="102">
        <f t="shared" si="309"/>
        <v>45373</v>
      </c>
      <c r="E846" s="100">
        <f ca="1">IF(D846&lt;$B$1,VLOOKUP(D846,[1]DI!$A$4:$B$15000,2,FALSE),0)</f>
        <v>0.1065</v>
      </c>
      <c r="F846" s="14">
        <f t="shared" ref="F846:F869" ca="1" si="318">ROUND(((1+E846)^(1/252)),8)</f>
        <v>1.00040168</v>
      </c>
      <c r="G846" s="14">
        <f ca="1">(TRUNC(PRODUCT($F$12:$F845),16))</f>
        <v>1.36144600345003</v>
      </c>
      <c r="H846" s="14">
        <f t="shared" ref="H846:H869" ca="1" si="319">IF(P845&gt;0,G845,H845)</f>
        <v>1.30251282679799</v>
      </c>
      <c r="I846" s="14">
        <f t="shared" ref="I846:I869" ca="1" si="320">ROUND(G846/H846,8)</f>
        <v>1.04524576</v>
      </c>
      <c r="J846" s="13">
        <f t="shared" si="310"/>
        <v>0</v>
      </c>
      <c r="K846" s="29">
        <f t="shared" si="311"/>
        <v>45229</v>
      </c>
      <c r="L846" s="2">
        <f t="shared" si="312"/>
        <v>101</v>
      </c>
      <c r="M846" s="17">
        <f t="shared" si="313"/>
        <v>101</v>
      </c>
      <c r="N846" s="12">
        <f t="shared" si="302"/>
        <v>1</v>
      </c>
      <c r="O846" s="12">
        <f t="shared" ca="1" si="303"/>
        <v>1.04524576</v>
      </c>
      <c r="P846" s="17">
        <f t="shared" si="314"/>
        <v>0</v>
      </c>
      <c r="Q846" s="14">
        <f t="shared" ca="1" si="304"/>
        <v>0</v>
      </c>
      <c r="R846" s="20">
        <f t="shared" si="305"/>
        <v>0</v>
      </c>
      <c r="S846" s="14">
        <f t="shared" si="306"/>
        <v>0</v>
      </c>
      <c r="T846" s="4" t="str">
        <f t="shared" si="315"/>
        <v>A+J=</v>
      </c>
      <c r="U846" s="29">
        <f t="shared" si="316"/>
        <v>45412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24">
        <f t="shared" si="307"/>
        <v>45379</v>
      </c>
      <c r="B847" s="125">
        <f t="shared" ca="1" si="317"/>
        <v>0</v>
      </c>
      <c r="C847" s="7">
        <f t="shared" si="308"/>
        <v>0</v>
      </c>
      <c r="D847" s="102">
        <f t="shared" si="309"/>
        <v>45376</v>
      </c>
      <c r="E847" s="100">
        <f ca="1">IF(D847&lt;$B$1,VLOOKUP(D847,[1]DI!$A$4:$B$15000,2,FALSE),0)</f>
        <v>0.1065</v>
      </c>
      <c r="F847" s="14">
        <f t="shared" ca="1" si="318"/>
        <v>1.00040168</v>
      </c>
      <c r="G847" s="14">
        <f ca="1">(TRUNC(PRODUCT($F$12:$F846),16))</f>
        <v>1.3619928690806999</v>
      </c>
      <c r="H847" s="14">
        <f t="shared" ca="1" si="319"/>
        <v>1.30251282679799</v>
      </c>
      <c r="I847" s="14">
        <f t="shared" ca="1" si="320"/>
        <v>1.0456656099999999</v>
      </c>
      <c r="J847" s="13">
        <f t="shared" si="310"/>
        <v>0</v>
      </c>
      <c r="K847" s="29">
        <f t="shared" si="311"/>
        <v>45229</v>
      </c>
      <c r="L847" s="2">
        <f t="shared" si="312"/>
        <v>102</v>
      </c>
      <c r="M847" s="17">
        <f t="shared" si="313"/>
        <v>102</v>
      </c>
      <c r="N847" s="12">
        <f t="shared" si="302"/>
        <v>1</v>
      </c>
      <c r="O847" s="12">
        <f t="shared" ca="1" si="303"/>
        <v>1.0456656099999999</v>
      </c>
      <c r="P847" s="17">
        <f t="shared" si="314"/>
        <v>0</v>
      </c>
      <c r="Q847" s="14">
        <f t="shared" ca="1" si="304"/>
        <v>0</v>
      </c>
      <c r="R847" s="20">
        <f t="shared" si="305"/>
        <v>0</v>
      </c>
      <c r="S847" s="14">
        <f t="shared" si="306"/>
        <v>0</v>
      </c>
      <c r="T847" s="4" t="str">
        <f t="shared" si="315"/>
        <v>A+J=</v>
      </c>
      <c r="U847" s="29">
        <f t="shared" si="316"/>
        <v>45412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24">
        <f t="shared" si="307"/>
        <v>45383</v>
      </c>
      <c r="B848" s="125">
        <f t="shared" ca="1" si="317"/>
        <v>0</v>
      </c>
      <c r="C848" s="7">
        <f t="shared" si="308"/>
        <v>0</v>
      </c>
      <c r="D848" s="102">
        <f t="shared" si="309"/>
        <v>45377</v>
      </c>
      <c r="E848" s="100">
        <f ca="1">IF(D848&lt;$B$1,VLOOKUP(D848,[1]DI!$A$4:$B$15000,2,FALSE),0)</f>
        <v>0.1065</v>
      </c>
      <c r="F848" s="14">
        <f t="shared" ca="1" si="318"/>
        <v>1.00040168</v>
      </c>
      <c r="G848" s="14">
        <f ca="1">(TRUNC(PRODUCT($F$12:$F847),16))</f>
        <v>1.3625399543763499</v>
      </c>
      <c r="H848" s="14">
        <f t="shared" ca="1" si="319"/>
        <v>1.30251282679799</v>
      </c>
      <c r="I848" s="14">
        <f t="shared" ca="1" si="320"/>
        <v>1.0460856300000001</v>
      </c>
      <c r="J848" s="13">
        <f t="shared" si="310"/>
        <v>0</v>
      </c>
      <c r="K848" s="29">
        <f t="shared" si="311"/>
        <v>45229</v>
      </c>
      <c r="L848" s="2">
        <f t="shared" si="312"/>
        <v>103</v>
      </c>
      <c r="M848" s="17">
        <f t="shared" si="313"/>
        <v>103</v>
      </c>
      <c r="N848" s="12">
        <f t="shared" si="302"/>
        <v>1</v>
      </c>
      <c r="O848" s="12">
        <f t="shared" ca="1" si="303"/>
        <v>1.0460856300000001</v>
      </c>
      <c r="P848" s="17">
        <f t="shared" si="314"/>
        <v>0</v>
      </c>
      <c r="Q848" s="14">
        <f t="shared" ca="1" si="304"/>
        <v>0</v>
      </c>
      <c r="R848" s="20">
        <f t="shared" si="305"/>
        <v>0</v>
      </c>
      <c r="S848" s="14">
        <f t="shared" si="306"/>
        <v>0</v>
      </c>
      <c r="T848" s="4" t="str">
        <f t="shared" si="315"/>
        <v>A+J=</v>
      </c>
      <c r="U848" s="29">
        <f t="shared" si="316"/>
        <v>45412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24">
        <f t="shared" si="307"/>
        <v>45384</v>
      </c>
      <c r="B849" s="125">
        <f t="shared" ca="1" si="317"/>
        <v>0</v>
      </c>
      <c r="C849" s="7">
        <f t="shared" si="308"/>
        <v>0</v>
      </c>
      <c r="D849" s="102">
        <f t="shared" si="309"/>
        <v>45378</v>
      </c>
      <c r="E849" s="100">
        <f ca="1">IF(D849&lt;$B$1,VLOOKUP(D849,[1]DI!$A$4:$B$15000,2,FALSE),0)</f>
        <v>0.1065</v>
      </c>
      <c r="F849" s="14">
        <f t="shared" ca="1" si="318"/>
        <v>1.00040168</v>
      </c>
      <c r="G849" s="14">
        <f ca="1">(TRUNC(PRODUCT($F$12:$F848),16))</f>
        <v>1.3630872594252299</v>
      </c>
      <c r="H849" s="14">
        <f t="shared" ca="1" si="319"/>
        <v>1.30251282679799</v>
      </c>
      <c r="I849" s="14">
        <f t="shared" ca="1" si="320"/>
        <v>1.0465058199999999</v>
      </c>
      <c r="J849" s="13">
        <f t="shared" si="310"/>
        <v>0</v>
      </c>
      <c r="K849" s="29">
        <f t="shared" si="311"/>
        <v>45229</v>
      </c>
      <c r="L849" s="2">
        <f t="shared" si="312"/>
        <v>104</v>
      </c>
      <c r="M849" s="17">
        <f t="shared" si="313"/>
        <v>104</v>
      </c>
      <c r="N849" s="12">
        <f t="shared" si="302"/>
        <v>1</v>
      </c>
      <c r="O849" s="12">
        <f t="shared" ca="1" si="303"/>
        <v>1.0465058199999999</v>
      </c>
      <c r="P849" s="17">
        <f t="shared" si="314"/>
        <v>0</v>
      </c>
      <c r="Q849" s="14">
        <f t="shared" ca="1" si="304"/>
        <v>0</v>
      </c>
      <c r="R849" s="20">
        <f t="shared" si="305"/>
        <v>0</v>
      </c>
      <c r="S849" s="14">
        <f t="shared" si="306"/>
        <v>0</v>
      </c>
      <c r="T849" s="4" t="str">
        <f t="shared" si="315"/>
        <v>A+J=</v>
      </c>
      <c r="U849" s="29">
        <f t="shared" si="316"/>
        <v>45412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24">
        <f t="shared" si="307"/>
        <v>45385</v>
      </c>
      <c r="B850" s="125">
        <f t="shared" ca="1" si="317"/>
        <v>0</v>
      </c>
      <c r="C850" s="7">
        <f t="shared" si="308"/>
        <v>0</v>
      </c>
      <c r="D850" s="102">
        <f t="shared" si="309"/>
        <v>45379</v>
      </c>
      <c r="E850" s="100">
        <f ca="1">IF(D850&lt;$B$1,VLOOKUP(D850,[1]DI!$A$4:$B$15000,2,FALSE),0)</f>
        <v>0.1065</v>
      </c>
      <c r="F850" s="14">
        <f t="shared" ca="1" si="318"/>
        <v>1.00040168</v>
      </c>
      <c r="G850" s="14">
        <f ca="1">(TRUNC(PRODUCT($F$12:$F849),16))</f>
        <v>1.36363478431559</v>
      </c>
      <c r="H850" s="14">
        <f t="shared" ca="1" si="319"/>
        <v>1.30251282679799</v>
      </c>
      <c r="I850" s="14">
        <f t="shared" ca="1" si="320"/>
        <v>1.04692618</v>
      </c>
      <c r="J850" s="13">
        <f t="shared" si="310"/>
        <v>0</v>
      </c>
      <c r="K850" s="29">
        <f t="shared" si="311"/>
        <v>45229</v>
      </c>
      <c r="L850" s="2">
        <f t="shared" si="312"/>
        <v>105</v>
      </c>
      <c r="M850" s="17">
        <f t="shared" si="313"/>
        <v>105</v>
      </c>
      <c r="N850" s="12">
        <f t="shared" si="302"/>
        <v>1</v>
      </c>
      <c r="O850" s="12">
        <f t="shared" ca="1" si="303"/>
        <v>1.04692618</v>
      </c>
      <c r="P850" s="17">
        <f t="shared" si="314"/>
        <v>0</v>
      </c>
      <c r="Q850" s="14">
        <f t="shared" ca="1" si="304"/>
        <v>0</v>
      </c>
      <c r="R850" s="20">
        <f t="shared" si="305"/>
        <v>0</v>
      </c>
      <c r="S850" s="14">
        <f t="shared" si="306"/>
        <v>0</v>
      </c>
      <c r="T850" s="4" t="str">
        <f t="shared" si="315"/>
        <v>A+J=</v>
      </c>
      <c r="U850" s="29">
        <f t="shared" si="316"/>
        <v>45412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24">
        <f t="shared" si="307"/>
        <v>45386</v>
      </c>
      <c r="B851" s="125">
        <f t="shared" ca="1" si="317"/>
        <v>0</v>
      </c>
      <c r="C851" s="7">
        <f t="shared" si="308"/>
        <v>0</v>
      </c>
      <c r="D851" s="102">
        <f t="shared" si="309"/>
        <v>45383</v>
      </c>
      <c r="E851" s="100">
        <f ca="1">IF(D851&lt;$B$1,VLOOKUP(D851,[1]DI!$A$4:$B$15000,2,FALSE),0)</f>
        <v>0.1065</v>
      </c>
      <c r="F851" s="14">
        <f t="shared" ca="1" si="318"/>
        <v>1.00040168</v>
      </c>
      <c r="G851" s="14">
        <f ca="1">(TRUNC(PRODUCT($F$12:$F850),16))</f>
        <v>1.3641825291357601</v>
      </c>
      <c r="H851" s="14">
        <f t="shared" ca="1" si="319"/>
        <v>1.30251282679799</v>
      </c>
      <c r="I851" s="14">
        <f t="shared" ca="1" si="320"/>
        <v>1.04734671</v>
      </c>
      <c r="J851" s="13">
        <f t="shared" si="310"/>
        <v>0</v>
      </c>
      <c r="K851" s="29">
        <f t="shared" si="311"/>
        <v>45229</v>
      </c>
      <c r="L851" s="2">
        <f t="shared" si="312"/>
        <v>106</v>
      </c>
      <c r="M851" s="17">
        <f t="shared" si="313"/>
        <v>106</v>
      </c>
      <c r="N851" s="12">
        <f t="shared" si="302"/>
        <v>1</v>
      </c>
      <c r="O851" s="12">
        <f t="shared" ca="1" si="303"/>
        <v>1.04734671</v>
      </c>
      <c r="P851" s="17">
        <f t="shared" si="314"/>
        <v>0</v>
      </c>
      <c r="Q851" s="14">
        <f t="shared" ca="1" si="304"/>
        <v>0</v>
      </c>
      <c r="R851" s="20">
        <f t="shared" si="305"/>
        <v>0</v>
      </c>
      <c r="S851" s="14">
        <f t="shared" si="306"/>
        <v>0</v>
      </c>
      <c r="T851" s="4" t="str">
        <f t="shared" si="315"/>
        <v>A+J=</v>
      </c>
      <c r="U851" s="29">
        <f t="shared" si="316"/>
        <v>45412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24">
        <f t="shared" si="307"/>
        <v>45387</v>
      </c>
      <c r="B852" s="125">
        <f t="shared" ca="1" si="317"/>
        <v>0</v>
      </c>
      <c r="C852" s="7">
        <f t="shared" si="308"/>
        <v>0</v>
      </c>
      <c r="D852" s="102">
        <f t="shared" si="309"/>
        <v>45384</v>
      </c>
      <c r="E852" s="100">
        <f ca="1">IF(D852&lt;$B$1,VLOOKUP(D852,[1]DI!$A$4:$B$15000,2,FALSE),0)</f>
        <v>0.1065</v>
      </c>
      <c r="F852" s="14">
        <f t="shared" ca="1" si="318"/>
        <v>1.00040168</v>
      </c>
      <c r="G852" s="14">
        <f ca="1">(TRUNC(PRODUCT($F$12:$F851),16))</f>
        <v>1.3647304939740601</v>
      </c>
      <c r="H852" s="14">
        <f t="shared" ca="1" si="319"/>
        <v>1.30251282679799</v>
      </c>
      <c r="I852" s="14">
        <f t="shared" ca="1" si="320"/>
        <v>1.0477674100000001</v>
      </c>
      <c r="J852" s="13">
        <f t="shared" si="310"/>
        <v>0</v>
      </c>
      <c r="K852" s="29">
        <f t="shared" si="311"/>
        <v>45229</v>
      </c>
      <c r="L852" s="2">
        <f t="shared" si="312"/>
        <v>107</v>
      </c>
      <c r="M852" s="17">
        <f t="shared" si="313"/>
        <v>107</v>
      </c>
      <c r="N852" s="12">
        <f t="shared" si="302"/>
        <v>1</v>
      </c>
      <c r="O852" s="12">
        <f t="shared" ca="1" si="303"/>
        <v>1.0477674100000001</v>
      </c>
      <c r="P852" s="17">
        <f t="shared" si="314"/>
        <v>0</v>
      </c>
      <c r="Q852" s="14">
        <f t="shared" ca="1" si="304"/>
        <v>0</v>
      </c>
      <c r="R852" s="20">
        <f t="shared" si="305"/>
        <v>0</v>
      </c>
      <c r="S852" s="14">
        <f t="shared" si="306"/>
        <v>0</v>
      </c>
      <c r="T852" s="4" t="str">
        <f t="shared" si="315"/>
        <v>A+J=</v>
      </c>
      <c r="U852" s="29">
        <f t="shared" si="316"/>
        <v>45412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24">
        <f t="shared" si="307"/>
        <v>45390</v>
      </c>
      <c r="B853" s="125">
        <f t="shared" ca="1" si="317"/>
        <v>0</v>
      </c>
      <c r="C853" s="7">
        <f t="shared" si="308"/>
        <v>0</v>
      </c>
      <c r="D853" s="102">
        <f t="shared" si="309"/>
        <v>45385</v>
      </c>
      <c r="E853" s="100">
        <f ca="1">IF(D853&lt;$B$1,VLOOKUP(D853,[1]DI!$A$4:$B$15000,2,FALSE),0)</f>
        <v>0.1065</v>
      </c>
      <c r="F853" s="14">
        <f t="shared" ca="1" si="318"/>
        <v>1.00040168</v>
      </c>
      <c r="G853" s="14">
        <f ca="1">(TRUNC(PRODUCT($F$12:$F852),16))</f>
        <v>1.36527867891888</v>
      </c>
      <c r="H853" s="14">
        <f t="shared" ca="1" si="319"/>
        <v>1.30251282679799</v>
      </c>
      <c r="I853" s="14">
        <f t="shared" ca="1" si="320"/>
        <v>1.04818828</v>
      </c>
      <c r="J853" s="13">
        <f t="shared" si="310"/>
        <v>0</v>
      </c>
      <c r="K853" s="29">
        <f t="shared" si="311"/>
        <v>45229</v>
      </c>
      <c r="L853" s="2">
        <f t="shared" si="312"/>
        <v>108</v>
      </c>
      <c r="M853" s="17">
        <f t="shared" si="313"/>
        <v>108</v>
      </c>
      <c r="N853" s="12">
        <f t="shared" si="302"/>
        <v>1</v>
      </c>
      <c r="O853" s="12">
        <f t="shared" ca="1" si="303"/>
        <v>1.04818828</v>
      </c>
      <c r="P853" s="17">
        <f t="shared" si="314"/>
        <v>0</v>
      </c>
      <c r="Q853" s="14">
        <f t="shared" ca="1" si="304"/>
        <v>0</v>
      </c>
      <c r="R853" s="20">
        <f t="shared" si="305"/>
        <v>0</v>
      </c>
      <c r="S853" s="14">
        <f t="shared" si="306"/>
        <v>0</v>
      </c>
      <c r="T853" s="4" t="str">
        <f t="shared" si="315"/>
        <v>A+J=</v>
      </c>
      <c r="U853" s="29">
        <f t="shared" si="316"/>
        <v>45412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24">
        <f t="shared" si="307"/>
        <v>45391</v>
      </c>
      <c r="B854" s="125">
        <f t="shared" ca="1" si="317"/>
        <v>0</v>
      </c>
      <c r="C854" s="7">
        <f t="shared" si="308"/>
        <v>0</v>
      </c>
      <c r="D854" s="102">
        <f t="shared" si="309"/>
        <v>45386</v>
      </c>
      <c r="E854" s="100">
        <f ca="1">IF(D854&lt;$B$1,VLOOKUP(D854,[1]DI!$A$4:$B$15000,2,FALSE),0)</f>
        <v>0.1065</v>
      </c>
      <c r="F854" s="14">
        <f t="shared" ca="1" si="318"/>
        <v>1.00040168</v>
      </c>
      <c r="G854" s="14">
        <f ca="1">(TRUNC(PRODUCT($F$12:$F853),16))</f>
        <v>1.36582708405863</v>
      </c>
      <c r="H854" s="14">
        <f t="shared" ca="1" si="319"/>
        <v>1.30251282679799</v>
      </c>
      <c r="I854" s="14">
        <f t="shared" ca="1" si="320"/>
        <v>1.04860932</v>
      </c>
      <c r="J854" s="13">
        <f t="shared" si="310"/>
        <v>0</v>
      </c>
      <c r="K854" s="29">
        <f t="shared" si="311"/>
        <v>45229</v>
      </c>
      <c r="L854" s="2">
        <f t="shared" si="312"/>
        <v>109</v>
      </c>
      <c r="M854" s="17">
        <f t="shared" si="313"/>
        <v>109</v>
      </c>
      <c r="N854" s="12">
        <f t="shared" si="302"/>
        <v>1</v>
      </c>
      <c r="O854" s="12">
        <f t="shared" ca="1" si="303"/>
        <v>1.04860932</v>
      </c>
      <c r="P854" s="17">
        <f t="shared" si="314"/>
        <v>0</v>
      </c>
      <c r="Q854" s="14">
        <f t="shared" ca="1" si="304"/>
        <v>0</v>
      </c>
      <c r="R854" s="20">
        <f t="shared" si="305"/>
        <v>0</v>
      </c>
      <c r="S854" s="14">
        <f t="shared" si="306"/>
        <v>0</v>
      </c>
      <c r="T854" s="4" t="str">
        <f t="shared" si="315"/>
        <v>A+J=</v>
      </c>
      <c r="U854" s="29">
        <f t="shared" si="316"/>
        <v>45412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24">
        <f t="shared" si="307"/>
        <v>45392</v>
      </c>
      <c r="B855" s="125">
        <f t="shared" ca="1" si="317"/>
        <v>0</v>
      </c>
      <c r="C855" s="7">
        <f t="shared" si="308"/>
        <v>0</v>
      </c>
      <c r="D855" s="102">
        <f t="shared" si="309"/>
        <v>45387</v>
      </c>
      <c r="E855" s="100">
        <f ca="1">IF(D855&lt;$B$1,VLOOKUP(D855,[1]DI!$A$4:$B$15000,2,FALSE),0)</f>
        <v>0.1065</v>
      </c>
      <c r="F855" s="14">
        <f t="shared" ca="1" si="318"/>
        <v>1.00040168</v>
      </c>
      <c r="G855" s="14">
        <f ca="1">(TRUNC(PRODUCT($F$12:$F854),16))</f>
        <v>1.3663757094817499</v>
      </c>
      <c r="H855" s="14">
        <f t="shared" ca="1" si="319"/>
        <v>1.30251282679799</v>
      </c>
      <c r="I855" s="14">
        <f t="shared" ca="1" si="320"/>
        <v>1.0490305200000001</v>
      </c>
      <c r="J855" s="13">
        <f t="shared" si="310"/>
        <v>0</v>
      </c>
      <c r="K855" s="29">
        <f t="shared" si="311"/>
        <v>45229</v>
      </c>
      <c r="L855" s="2">
        <f t="shared" si="312"/>
        <v>110</v>
      </c>
      <c r="M855" s="17">
        <f t="shared" si="313"/>
        <v>110</v>
      </c>
      <c r="N855" s="12">
        <f t="shared" si="302"/>
        <v>1</v>
      </c>
      <c r="O855" s="12">
        <f t="shared" ca="1" si="303"/>
        <v>1.0490305200000001</v>
      </c>
      <c r="P855" s="17">
        <f t="shared" si="314"/>
        <v>0</v>
      </c>
      <c r="Q855" s="14">
        <f t="shared" ca="1" si="304"/>
        <v>0</v>
      </c>
      <c r="R855" s="20">
        <f t="shared" si="305"/>
        <v>0</v>
      </c>
      <c r="S855" s="14">
        <f t="shared" si="306"/>
        <v>0</v>
      </c>
      <c r="T855" s="4" t="str">
        <f t="shared" si="315"/>
        <v>A+J=</v>
      </c>
      <c r="U855" s="29">
        <f t="shared" si="316"/>
        <v>45412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24">
        <f t="shared" si="307"/>
        <v>45393</v>
      </c>
      <c r="B856" s="125">
        <f t="shared" ca="1" si="317"/>
        <v>0</v>
      </c>
      <c r="C856" s="7">
        <f t="shared" si="308"/>
        <v>0</v>
      </c>
      <c r="D856" s="102">
        <f t="shared" si="309"/>
        <v>45390</v>
      </c>
      <c r="E856" s="100">
        <f ca="1">IF(D856&lt;$B$1,VLOOKUP(D856,[1]DI!$A$4:$B$15000,2,FALSE),0)</f>
        <v>0.1065</v>
      </c>
      <c r="F856" s="14">
        <f t="shared" ca="1" si="318"/>
        <v>1.00040168</v>
      </c>
      <c r="G856" s="14">
        <f ca="1">(TRUNC(PRODUCT($F$12:$F855),16))</f>
        <v>1.3669245552767399</v>
      </c>
      <c r="H856" s="14">
        <f t="shared" ca="1" si="319"/>
        <v>1.30251282679799</v>
      </c>
      <c r="I856" s="14">
        <f t="shared" ca="1" si="320"/>
        <v>1.0494519</v>
      </c>
      <c r="J856" s="13">
        <f t="shared" si="310"/>
        <v>0</v>
      </c>
      <c r="K856" s="29">
        <f t="shared" si="311"/>
        <v>45229</v>
      </c>
      <c r="L856" s="2">
        <f t="shared" si="312"/>
        <v>111</v>
      </c>
      <c r="M856" s="17">
        <f t="shared" si="313"/>
        <v>111</v>
      </c>
      <c r="N856" s="12">
        <f t="shared" si="302"/>
        <v>1</v>
      </c>
      <c r="O856" s="12">
        <f t="shared" ca="1" si="303"/>
        <v>1.0494519</v>
      </c>
      <c r="P856" s="17">
        <f t="shared" si="314"/>
        <v>0</v>
      </c>
      <c r="Q856" s="14">
        <f t="shared" ca="1" si="304"/>
        <v>0</v>
      </c>
      <c r="R856" s="20">
        <f t="shared" si="305"/>
        <v>0</v>
      </c>
      <c r="S856" s="14">
        <f t="shared" si="306"/>
        <v>0</v>
      </c>
      <c r="T856" s="4" t="str">
        <f t="shared" si="315"/>
        <v>A+J=</v>
      </c>
      <c r="U856" s="29">
        <f t="shared" si="316"/>
        <v>45412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24">
        <f t="shared" si="307"/>
        <v>45394</v>
      </c>
      <c r="B857" s="125">
        <f t="shared" ca="1" si="317"/>
        <v>0</v>
      </c>
      <c r="C857" s="7">
        <f t="shared" si="308"/>
        <v>0</v>
      </c>
      <c r="D857" s="102">
        <f t="shared" si="309"/>
        <v>45391</v>
      </c>
      <c r="E857" s="100">
        <f ca="1">IF(D857&lt;$B$1,VLOOKUP(D857,[1]DI!$A$4:$B$15000,2,FALSE),0)</f>
        <v>0.1065</v>
      </c>
      <c r="F857" s="14">
        <f t="shared" ca="1" si="318"/>
        <v>1.00040168</v>
      </c>
      <c r="G857" s="14">
        <f ca="1">(TRUNC(PRODUCT($F$12:$F856),16))</f>
        <v>1.3674736215320999</v>
      </c>
      <c r="H857" s="14">
        <f t="shared" ca="1" si="319"/>
        <v>1.30251282679799</v>
      </c>
      <c r="I857" s="14">
        <f t="shared" ca="1" si="320"/>
        <v>1.04987344</v>
      </c>
      <c r="J857" s="13">
        <f t="shared" si="310"/>
        <v>0</v>
      </c>
      <c r="K857" s="29">
        <f t="shared" si="311"/>
        <v>45229</v>
      </c>
      <c r="L857" s="2">
        <f t="shared" si="312"/>
        <v>112</v>
      </c>
      <c r="M857" s="17">
        <f t="shared" si="313"/>
        <v>112</v>
      </c>
      <c r="N857" s="12">
        <f t="shared" si="302"/>
        <v>1</v>
      </c>
      <c r="O857" s="12">
        <f t="shared" ca="1" si="303"/>
        <v>1.04987344</v>
      </c>
      <c r="P857" s="17">
        <f t="shared" si="314"/>
        <v>0</v>
      </c>
      <c r="Q857" s="14">
        <f t="shared" ca="1" si="304"/>
        <v>0</v>
      </c>
      <c r="R857" s="20">
        <f t="shared" si="305"/>
        <v>0</v>
      </c>
      <c r="S857" s="14">
        <f t="shared" si="306"/>
        <v>0</v>
      </c>
      <c r="T857" s="4" t="str">
        <f t="shared" si="315"/>
        <v>A+J=</v>
      </c>
      <c r="U857" s="29">
        <f t="shared" si="316"/>
        <v>45412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24">
        <f t="shared" si="307"/>
        <v>45397</v>
      </c>
      <c r="B858" s="125">
        <f t="shared" ca="1" si="317"/>
        <v>0</v>
      </c>
      <c r="C858" s="7">
        <f t="shared" si="308"/>
        <v>0</v>
      </c>
      <c r="D858" s="102">
        <f t="shared" si="309"/>
        <v>45392</v>
      </c>
      <c r="E858" s="100">
        <f ca="1">IF(D858&lt;$B$1,VLOOKUP(D858,[1]DI!$A$4:$B$15000,2,FALSE),0)</f>
        <v>0.1065</v>
      </c>
      <c r="F858" s="14">
        <f t="shared" ca="1" si="318"/>
        <v>1.00040168</v>
      </c>
      <c r="G858" s="14">
        <f ca="1">(TRUNC(PRODUCT($F$12:$F857),16))</f>
        <v>1.3680229083363999</v>
      </c>
      <c r="H858" s="14">
        <f t="shared" ca="1" si="319"/>
        <v>1.30251282679799</v>
      </c>
      <c r="I858" s="14">
        <f t="shared" ca="1" si="320"/>
        <v>1.05029515</v>
      </c>
      <c r="J858" s="13">
        <f t="shared" si="310"/>
        <v>0</v>
      </c>
      <c r="K858" s="29">
        <f t="shared" si="311"/>
        <v>45229</v>
      </c>
      <c r="L858" s="2">
        <f t="shared" si="312"/>
        <v>113</v>
      </c>
      <c r="M858" s="17">
        <f t="shared" si="313"/>
        <v>113</v>
      </c>
      <c r="N858" s="12">
        <f t="shared" si="302"/>
        <v>1</v>
      </c>
      <c r="O858" s="12">
        <f t="shared" ca="1" si="303"/>
        <v>1.05029515</v>
      </c>
      <c r="P858" s="17">
        <f t="shared" si="314"/>
        <v>0</v>
      </c>
      <c r="Q858" s="14">
        <f t="shared" ca="1" si="304"/>
        <v>0</v>
      </c>
      <c r="R858" s="20">
        <f t="shared" si="305"/>
        <v>0</v>
      </c>
      <c r="S858" s="14">
        <f t="shared" si="306"/>
        <v>0</v>
      </c>
      <c r="T858" s="4" t="str">
        <f t="shared" si="315"/>
        <v>A+J=</v>
      </c>
      <c r="U858" s="29">
        <f t="shared" si="316"/>
        <v>45412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24">
        <f t="shared" si="307"/>
        <v>45398</v>
      </c>
      <c r="B859" s="125">
        <f t="shared" ca="1" si="317"/>
        <v>0</v>
      </c>
      <c r="C859" s="7">
        <f t="shared" si="308"/>
        <v>0</v>
      </c>
      <c r="D859" s="102">
        <f t="shared" si="309"/>
        <v>45393</v>
      </c>
      <c r="E859" s="100">
        <f ca="1">IF(D859&lt;$B$1,VLOOKUP(D859,[1]DI!$A$4:$B$15000,2,FALSE),0)</f>
        <v>0.1065</v>
      </c>
      <c r="F859" s="14">
        <f t="shared" ca="1" si="318"/>
        <v>1.00040168</v>
      </c>
      <c r="G859" s="14">
        <f ca="1">(TRUNC(PRODUCT($F$12:$F858),16))</f>
        <v>1.36857241577822</v>
      </c>
      <c r="H859" s="14">
        <f t="shared" ca="1" si="319"/>
        <v>1.30251282679799</v>
      </c>
      <c r="I859" s="14">
        <f t="shared" ca="1" si="320"/>
        <v>1.0507170400000001</v>
      </c>
      <c r="J859" s="13">
        <f t="shared" si="310"/>
        <v>0</v>
      </c>
      <c r="K859" s="29">
        <f t="shared" si="311"/>
        <v>45229</v>
      </c>
      <c r="L859" s="2">
        <f t="shared" si="312"/>
        <v>114</v>
      </c>
      <c r="M859" s="17">
        <f t="shared" si="313"/>
        <v>114</v>
      </c>
      <c r="N859" s="12">
        <f t="shared" si="302"/>
        <v>1</v>
      </c>
      <c r="O859" s="12">
        <f t="shared" ca="1" si="303"/>
        <v>1.0507170400000001</v>
      </c>
      <c r="P859" s="17">
        <f t="shared" si="314"/>
        <v>0</v>
      </c>
      <c r="Q859" s="14">
        <f t="shared" ca="1" si="304"/>
        <v>0</v>
      </c>
      <c r="R859" s="20">
        <f t="shared" si="305"/>
        <v>0</v>
      </c>
      <c r="S859" s="14">
        <f t="shared" si="306"/>
        <v>0</v>
      </c>
      <c r="T859" s="4" t="str">
        <f t="shared" si="315"/>
        <v>A+J=</v>
      </c>
      <c r="U859" s="29">
        <f t="shared" si="316"/>
        <v>45412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24">
        <f t="shared" si="307"/>
        <v>45399</v>
      </c>
      <c r="B860" s="125">
        <f t="shared" ca="1" si="317"/>
        <v>0</v>
      </c>
      <c r="C860" s="7">
        <f t="shared" si="308"/>
        <v>0</v>
      </c>
      <c r="D860" s="102">
        <f t="shared" si="309"/>
        <v>45394</v>
      </c>
      <c r="E860" s="100">
        <f ca="1">IF(D860&lt;$B$1,VLOOKUP(D860,[1]DI!$A$4:$B$15000,2,FALSE),0)</f>
        <v>0.1065</v>
      </c>
      <c r="F860" s="14">
        <f t="shared" ca="1" si="318"/>
        <v>1.00040168</v>
      </c>
      <c r="G860" s="14">
        <f ca="1">(TRUNC(PRODUCT($F$12:$F859),16))</f>
        <v>1.36912214394619</v>
      </c>
      <c r="H860" s="14">
        <f t="shared" ca="1" si="319"/>
        <v>1.30251282679799</v>
      </c>
      <c r="I860" s="14">
        <f t="shared" ca="1" si="320"/>
        <v>1.0511390899999999</v>
      </c>
      <c r="J860" s="13">
        <f t="shared" si="310"/>
        <v>0</v>
      </c>
      <c r="K860" s="29">
        <f t="shared" si="311"/>
        <v>45229</v>
      </c>
      <c r="L860" s="2">
        <f t="shared" si="312"/>
        <v>115</v>
      </c>
      <c r="M860" s="17">
        <f t="shared" si="313"/>
        <v>115</v>
      </c>
      <c r="N860" s="12">
        <f t="shared" si="302"/>
        <v>1</v>
      </c>
      <c r="O860" s="12">
        <f t="shared" ca="1" si="303"/>
        <v>1.0511390899999999</v>
      </c>
      <c r="P860" s="17">
        <f t="shared" si="314"/>
        <v>0</v>
      </c>
      <c r="Q860" s="14">
        <f t="shared" ca="1" si="304"/>
        <v>0</v>
      </c>
      <c r="R860" s="20">
        <f t="shared" si="305"/>
        <v>0</v>
      </c>
      <c r="S860" s="14">
        <f t="shared" si="306"/>
        <v>0</v>
      </c>
      <c r="T860" s="4" t="str">
        <f t="shared" si="315"/>
        <v>A+J=</v>
      </c>
      <c r="U860" s="29">
        <f t="shared" si="316"/>
        <v>45412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24">
        <f t="shared" si="307"/>
        <v>45400</v>
      </c>
      <c r="B861" s="125">
        <f t="shared" ca="1" si="317"/>
        <v>0</v>
      </c>
      <c r="C861" s="7">
        <f t="shared" si="308"/>
        <v>0</v>
      </c>
      <c r="D861" s="102">
        <f t="shared" si="309"/>
        <v>45397</v>
      </c>
      <c r="E861" s="100">
        <f ca="1">IF(D861&lt;$B$1,VLOOKUP(D861,[1]DI!$A$4:$B$15000,2,FALSE),0)</f>
        <v>0.1065</v>
      </c>
      <c r="F861" s="14">
        <f t="shared" ca="1" si="318"/>
        <v>1.00040168</v>
      </c>
      <c r="G861" s="14">
        <f ca="1">(TRUNC(PRODUCT($F$12:$F860),16))</f>
        <v>1.3696720929289701</v>
      </c>
      <c r="H861" s="14">
        <f t="shared" ca="1" si="319"/>
        <v>1.30251282679799</v>
      </c>
      <c r="I861" s="14">
        <f t="shared" ca="1" si="320"/>
        <v>1.0515613100000001</v>
      </c>
      <c r="J861" s="13">
        <f t="shared" si="310"/>
        <v>0</v>
      </c>
      <c r="K861" s="29">
        <f t="shared" si="311"/>
        <v>45229</v>
      </c>
      <c r="L861" s="2">
        <f t="shared" si="312"/>
        <v>116</v>
      </c>
      <c r="M861" s="17">
        <f t="shared" si="313"/>
        <v>116</v>
      </c>
      <c r="N861" s="12">
        <f t="shared" si="302"/>
        <v>1</v>
      </c>
      <c r="O861" s="12">
        <f t="shared" ca="1" si="303"/>
        <v>1.0515613100000001</v>
      </c>
      <c r="P861" s="17">
        <f t="shared" si="314"/>
        <v>0</v>
      </c>
      <c r="Q861" s="14">
        <f t="shared" ca="1" si="304"/>
        <v>0</v>
      </c>
      <c r="R861" s="20">
        <f t="shared" si="305"/>
        <v>0</v>
      </c>
      <c r="S861" s="14">
        <f t="shared" si="306"/>
        <v>0</v>
      </c>
      <c r="T861" s="4" t="str">
        <f t="shared" si="315"/>
        <v>A+J=</v>
      </c>
      <c r="U861" s="29">
        <f t="shared" si="316"/>
        <v>45412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24">
        <f t="shared" si="307"/>
        <v>45401</v>
      </c>
      <c r="B862" s="125">
        <f t="shared" ca="1" si="317"/>
        <v>0</v>
      </c>
      <c r="C862" s="7">
        <f t="shared" si="308"/>
        <v>0</v>
      </c>
      <c r="D862" s="102">
        <f t="shared" si="309"/>
        <v>45398</v>
      </c>
      <c r="E862" s="100">
        <f ca="1">IF(D862&lt;$B$1,VLOOKUP(D862,[1]DI!$A$4:$B$15000,2,FALSE),0)</f>
        <v>0.1065</v>
      </c>
      <c r="F862" s="14">
        <f t="shared" ca="1" si="318"/>
        <v>1.00040168</v>
      </c>
      <c r="G862" s="14">
        <f ca="1">(TRUNC(PRODUCT($F$12:$F861),16))</f>
        <v>1.3702222628152501</v>
      </c>
      <c r="H862" s="14">
        <f t="shared" ca="1" si="319"/>
        <v>1.30251282679799</v>
      </c>
      <c r="I862" s="14">
        <f t="shared" ca="1" si="320"/>
        <v>1.0519837000000001</v>
      </c>
      <c r="J862" s="13">
        <f t="shared" si="310"/>
        <v>0</v>
      </c>
      <c r="K862" s="29">
        <f t="shared" si="311"/>
        <v>45229</v>
      </c>
      <c r="L862" s="2">
        <f t="shared" si="312"/>
        <v>117</v>
      </c>
      <c r="M862" s="17">
        <f t="shared" si="313"/>
        <v>117</v>
      </c>
      <c r="N862" s="12">
        <f t="shared" si="302"/>
        <v>1</v>
      </c>
      <c r="O862" s="12">
        <f t="shared" ca="1" si="303"/>
        <v>1.0519837000000001</v>
      </c>
      <c r="P862" s="17">
        <f t="shared" si="314"/>
        <v>0</v>
      </c>
      <c r="Q862" s="14">
        <f t="shared" ca="1" si="304"/>
        <v>0</v>
      </c>
      <c r="R862" s="20">
        <f t="shared" si="305"/>
        <v>0</v>
      </c>
      <c r="S862" s="14">
        <f t="shared" si="306"/>
        <v>0</v>
      </c>
      <c r="T862" s="4" t="str">
        <f t="shared" si="315"/>
        <v>A+J=</v>
      </c>
      <c r="U862" s="29">
        <f t="shared" si="316"/>
        <v>45412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24">
        <f t="shared" si="307"/>
        <v>45404</v>
      </c>
      <c r="B863" s="125">
        <f t="shared" ca="1" si="317"/>
        <v>0</v>
      </c>
      <c r="C863" s="7">
        <f t="shared" si="308"/>
        <v>0</v>
      </c>
      <c r="D863" s="102">
        <f t="shared" si="309"/>
        <v>45399</v>
      </c>
      <c r="E863" s="100">
        <f ca="1">IF(D863&lt;$B$1,VLOOKUP(D863,[1]DI!$A$4:$B$15000,2,FALSE),0)</f>
        <v>0.1065</v>
      </c>
      <c r="F863" s="14">
        <f t="shared" ca="1" si="318"/>
        <v>1.00040168</v>
      </c>
      <c r="G863" s="14">
        <f ca="1">(TRUNC(PRODUCT($F$12:$F862),16))</f>
        <v>1.3707726536937801</v>
      </c>
      <c r="H863" s="14">
        <f t="shared" ca="1" si="319"/>
        <v>1.30251282679799</v>
      </c>
      <c r="I863" s="14">
        <f t="shared" ca="1" si="320"/>
        <v>1.0524062599999999</v>
      </c>
      <c r="J863" s="13">
        <f t="shared" si="310"/>
        <v>0</v>
      </c>
      <c r="K863" s="29">
        <f t="shared" si="311"/>
        <v>45229</v>
      </c>
      <c r="L863" s="2">
        <f t="shared" si="312"/>
        <v>118</v>
      </c>
      <c r="M863" s="17">
        <f t="shared" si="313"/>
        <v>118</v>
      </c>
      <c r="N863" s="12">
        <f t="shared" si="302"/>
        <v>1</v>
      </c>
      <c r="O863" s="12">
        <f t="shared" ca="1" si="303"/>
        <v>1.0524062599999999</v>
      </c>
      <c r="P863" s="17">
        <f t="shared" si="314"/>
        <v>0</v>
      </c>
      <c r="Q863" s="14">
        <f t="shared" ca="1" si="304"/>
        <v>0</v>
      </c>
      <c r="R863" s="20">
        <f t="shared" si="305"/>
        <v>0</v>
      </c>
      <c r="S863" s="14">
        <f t="shared" si="306"/>
        <v>0</v>
      </c>
      <c r="T863" s="4" t="str">
        <f t="shared" si="315"/>
        <v>A+J=</v>
      </c>
      <c r="U863" s="29">
        <f t="shared" si="316"/>
        <v>45412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24">
        <f t="shared" si="307"/>
        <v>45405</v>
      </c>
      <c r="B864" s="125">
        <f t="shared" ca="1" si="317"/>
        <v>0</v>
      </c>
      <c r="C864" s="7">
        <f t="shared" si="308"/>
        <v>0</v>
      </c>
      <c r="D864" s="102">
        <f t="shared" si="309"/>
        <v>45400</v>
      </c>
      <c r="E864" s="100">
        <f ca="1">IF(D864&lt;$B$1,VLOOKUP(D864,[1]DI!$A$4:$B$15000,2,FALSE),0)</f>
        <v>0.1065</v>
      </c>
      <c r="F864" s="14">
        <f t="shared" ca="1" si="318"/>
        <v>1.00040168</v>
      </c>
      <c r="G864" s="14">
        <f ca="1">(TRUNC(PRODUCT($F$12:$F863),16))</f>
        <v>1.3713232656533201</v>
      </c>
      <c r="H864" s="14">
        <f t="shared" ca="1" si="319"/>
        <v>1.30251282679799</v>
      </c>
      <c r="I864" s="14">
        <f t="shared" ca="1" si="320"/>
        <v>1.0528289900000001</v>
      </c>
      <c r="J864" s="13">
        <f t="shared" si="310"/>
        <v>0</v>
      </c>
      <c r="K864" s="29">
        <f t="shared" si="311"/>
        <v>45229</v>
      </c>
      <c r="L864" s="2">
        <f t="shared" si="312"/>
        <v>119</v>
      </c>
      <c r="M864" s="17">
        <f t="shared" si="313"/>
        <v>119</v>
      </c>
      <c r="N864" s="12">
        <f t="shared" si="302"/>
        <v>1</v>
      </c>
      <c r="O864" s="12">
        <f t="shared" ca="1" si="303"/>
        <v>1.0528289900000001</v>
      </c>
      <c r="P864" s="17">
        <f t="shared" si="314"/>
        <v>0</v>
      </c>
      <c r="Q864" s="14">
        <f t="shared" ca="1" si="304"/>
        <v>0</v>
      </c>
      <c r="R864" s="20">
        <f t="shared" si="305"/>
        <v>0</v>
      </c>
      <c r="S864" s="14">
        <f t="shared" si="306"/>
        <v>0</v>
      </c>
      <c r="T864" s="4" t="str">
        <f t="shared" si="315"/>
        <v>A+J=</v>
      </c>
      <c r="U864" s="29">
        <f t="shared" si="316"/>
        <v>45412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24">
        <f t="shared" si="307"/>
        <v>45406</v>
      </c>
      <c r="B865" s="125">
        <f t="shared" ca="1" si="317"/>
        <v>0</v>
      </c>
      <c r="C865" s="7">
        <f t="shared" si="308"/>
        <v>0</v>
      </c>
      <c r="D865" s="102">
        <f t="shared" si="309"/>
        <v>45401</v>
      </c>
      <c r="E865" s="100">
        <f ca="1">IF(D865&lt;$B$1,VLOOKUP(D865,[1]DI!$A$4:$B$15000,2,FALSE),0)</f>
        <v>0.1065</v>
      </c>
      <c r="F865" s="14">
        <f t="shared" ca="1" si="318"/>
        <v>1.00040168</v>
      </c>
      <c r="G865" s="14">
        <f ca="1">(TRUNC(PRODUCT($F$12:$F864),16))</f>
        <v>1.3718740987826701</v>
      </c>
      <c r="H865" s="14">
        <f t="shared" ca="1" si="319"/>
        <v>1.30251282679799</v>
      </c>
      <c r="I865" s="14">
        <f t="shared" ca="1" si="320"/>
        <v>1.0532518900000001</v>
      </c>
      <c r="J865" s="13">
        <f t="shared" si="310"/>
        <v>0</v>
      </c>
      <c r="K865" s="29">
        <f t="shared" si="311"/>
        <v>45229</v>
      </c>
      <c r="L865" s="2">
        <f t="shared" si="312"/>
        <v>120</v>
      </c>
      <c r="M865" s="17">
        <f t="shared" si="313"/>
        <v>120</v>
      </c>
      <c r="N865" s="12">
        <f t="shared" si="302"/>
        <v>1</v>
      </c>
      <c r="O865" s="12">
        <f t="shared" ca="1" si="303"/>
        <v>1.0532518900000001</v>
      </c>
      <c r="P865" s="17">
        <f t="shared" si="314"/>
        <v>0</v>
      </c>
      <c r="Q865" s="14">
        <f t="shared" ca="1" si="304"/>
        <v>0</v>
      </c>
      <c r="R865" s="20">
        <f t="shared" si="305"/>
        <v>0</v>
      </c>
      <c r="S865" s="14">
        <f t="shared" si="306"/>
        <v>0</v>
      </c>
      <c r="T865" s="4" t="str">
        <f t="shared" si="315"/>
        <v>A+J=</v>
      </c>
      <c r="U865" s="29">
        <f t="shared" si="316"/>
        <v>45412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24">
        <f t="shared" si="307"/>
        <v>45407</v>
      </c>
      <c r="B866" s="125">
        <f t="shared" ca="1" si="317"/>
        <v>0</v>
      </c>
      <c r="C866" s="7">
        <f t="shared" si="308"/>
        <v>0</v>
      </c>
      <c r="D866" s="102">
        <f t="shared" si="309"/>
        <v>45404</v>
      </c>
      <c r="E866" s="100">
        <f ca="1">IF(D866&lt;$B$1,VLOOKUP(D866,[1]DI!$A$4:$B$15000,2,FALSE),0)</f>
        <v>0.1065</v>
      </c>
      <c r="F866" s="14">
        <f t="shared" ca="1" si="318"/>
        <v>1.00040168</v>
      </c>
      <c r="G866" s="14">
        <f ca="1">(TRUNC(PRODUCT($F$12:$F865),16))</f>
        <v>1.3724251531706599</v>
      </c>
      <c r="H866" s="14">
        <f t="shared" ca="1" si="319"/>
        <v>1.30251282679799</v>
      </c>
      <c r="I866" s="14">
        <f t="shared" ca="1" si="320"/>
        <v>1.0536749599999999</v>
      </c>
      <c r="J866" s="13">
        <f t="shared" si="310"/>
        <v>0</v>
      </c>
      <c r="K866" s="29">
        <f t="shared" si="311"/>
        <v>45229</v>
      </c>
      <c r="L866" s="2">
        <f t="shared" si="312"/>
        <v>121</v>
      </c>
      <c r="M866" s="17">
        <f t="shared" si="313"/>
        <v>121</v>
      </c>
      <c r="N866" s="12">
        <f t="shared" si="302"/>
        <v>1</v>
      </c>
      <c r="O866" s="12">
        <f t="shared" ca="1" si="303"/>
        <v>1.0536749599999999</v>
      </c>
      <c r="P866" s="17">
        <f t="shared" si="314"/>
        <v>0</v>
      </c>
      <c r="Q866" s="14">
        <f t="shared" ca="1" si="304"/>
        <v>0</v>
      </c>
      <c r="R866" s="20">
        <f t="shared" si="305"/>
        <v>0</v>
      </c>
      <c r="S866" s="14">
        <f t="shared" si="306"/>
        <v>0</v>
      </c>
      <c r="T866" s="4" t="str">
        <f t="shared" si="315"/>
        <v>A+J=</v>
      </c>
      <c r="U866" s="29">
        <f t="shared" si="316"/>
        <v>45412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24">
        <f t="shared" si="307"/>
        <v>45408</v>
      </c>
      <c r="B867" s="125">
        <f t="shared" ca="1" si="317"/>
        <v>0</v>
      </c>
      <c r="C867" s="7">
        <f t="shared" si="308"/>
        <v>0</v>
      </c>
      <c r="D867" s="102">
        <f t="shared" si="309"/>
        <v>45405</v>
      </c>
      <c r="E867" s="100">
        <f ca="1">IF(D867&lt;$B$1,VLOOKUP(D867,[1]DI!$A$4:$B$15000,2,FALSE),0)</f>
        <v>0.1065</v>
      </c>
      <c r="F867" s="14">
        <f t="shared" ca="1" si="318"/>
        <v>1.00040168</v>
      </c>
      <c r="G867" s="14">
        <f ca="1">(TRUNC(PRODUCT($F$12:$F866),16))</f>
        <v>1.3729764289061901</v>
      </c>
      <c r="H867" s="14">
        <f t="shared" ca="1" si="319"/>
        <v>1.30251282679799</v>
      </c>
      <c r="I867" s="14">
        <f t="shared" ca="1" si="320"/>
        <v>1.0540982000000001</v>
      </c>
      <c r="J867" s="13">
        <f t="shared" si="310"/>
        <v>0</v>
      </c>
      <c r="K867" s="29">
        <f t="shared" si="311"/>
        <v>45229</v>
      </c>
      <c r="L867" s="2">
        <f t="shared" si="312"/>
        <v>122</v>
      </c>
      <c r="M867" s="17">
        <f t="shared" si="313"/>
        <v>122</v>
      </c>
      <c r="N867" s="12">
        <f t="shared" si="302"/>
        <v>1</v>
      </c>
      <c r="O867" s="12">
        <f t="shared" ca="1" si="303"/>
        <v>1.0540982000000001</v>
      </c>
      <c r="P867" s="17">
        <f t="shared" si="314"/>
        <v>0</v>
      </c>
      <c r="Q867" s="14">
        <f t="shared" ca="1" si="304"/>
        <v>0</v>
      </c>
      <c r="R867" s="20">
        <f t="shared" si="305"/>
        <v>0</v>
      </c>
      <c r="S867" s="14">
        <f t="shared" si="306"/>
        <v>0</v>
      </c>
      <c r="T867" s="4" t="str">
        <f t="shared" si="315"/>
        <v>A+J=</v>
      </c>
      <c r="U867" s="29">
        <f t="shared" si="316"/>
        <v>45412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24">
        <f t="shared" si="307"/>
        <v>45411</v>
      </c>
      <c r="B868" s="125">
        <f t="shared" ca="1" si="317"/>
        <v>0</v>
      </c>
      <c r="C868" s="7">
        <f t="shared" si="308"/>
        <v>0</v>
      </c>
      <c r="D868" s="102">
        <f t="shared" si="309"/>
        <v>45406</v>
      </c>
      <c r="E868" s="100">
        <f ca="1">IF(D868&lt;$B$1,VLOOKUP(D868,[1]DI!$A$4:$B$15000,2,FALSE),0)</f>
        <v>0.1065</v>
      </c>
      <c r="F868" s="14">
        <f t="shared" ca="1" si="318"/>
        <v>1.00040168</v>
      </c>
      <c r="G868" s="14">
        <f ca="1">(TRUNC(PRODUCT($F$12:$F867),16))</f>
        <v>1.3735279260781501</v>
      </c>
      <c r="H868" s="14">
        <f t="shared" ca="1" si="319"/>
        <v>1.30251282679799</v>
      </c>
      <c r="I868" s="14">
        <f t="shared" ca="1" si="320"/>
        <v>1.0545216100000001</v>
      </c>
      <c r="J868" s="13">
        <f t="shared" si="310"/>
        <v>0</v>
      </c>
      <c r="K868" s="29">
        <f t="shared" si="311"/>
        <v>45229</v>
      </c>
      <c r="L868" s="2">
        <f t="shared" si="312"/>
        <v>123</v>
      </c>
      <c r="M868" s="17">
        <f t="shared" si="313"/>
        <v>123</v>
      </c>
      <c r="N868" s="12">
        <f t="shared" si="302"/>
        <v>1</v>
      </c>
      <c r="O868" s="12">
        <f t="shared" ca="1" si="303"/>
        <v>1.0545216100000001</v>
      </c>
      <c r="P868" s="17">
        <f t="shared" si="314"/>
        <v>0</v>
      </c>
      <c r="Q868" s="14">
        <f t="shared" ca="1" si="304"/>
        <v>0</v>
      </c>
      <c r="R868" s="20">
        <f t="shared" si="305"/>
        <v>0</v>
      </c>
      <c r="S868" s="14">
        <f t="shared" si="306"/>
        <v>0</v>
      </c>
      <c r="T868" s="4" t="str">
        <f t="shared" si="315"/>
        <v>A+J=</v>
      </c>
      <c r="U868" s="29">
        <f t="shared" si="316"/>
        <v>45412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24">
        <f t="shared" si="307"/>
        <v>45412</v>
      </c>
      <c r="B869" s="125">
        <f t="shared" ca="1" si="317"/>
        <v>0</v>
      </c>
      <c r="C869" s="7">
        <f t="shared" si="308"/>
        <v>0</v>
      </c>
      <c r="D869" s="102">
        <f t="shared" si="309"/>
        <v>45407</v>
      </c>
      <c r="E869" s="100">
        <f ca="1">IF(D869&lt;$B$1,VLOOKUP(D869,[1]DI!$A$4:$B$15000,2,FALSE),0)</f>
        <v>0.1065</v>
      </c>
      <c r="F869" s="14">
        <f t="shared" ca="1" si="318"/>
        <v>1.00040168</v>
      </c>
      <c r="G869" s="14">
        <f ca="1">(TRUNC(PRODUCT($F$12:$F868),16))</f>
        <v>1.3740796447754999</v>
      </c>
      <c r="H869" s="14">
        <f t="shared" ca="1" si="319"/>
        <v>1.30251282679799</v>
      </c>
      <c r="I869" s="14">
        <f t="shared" ca="1" si="320"/>
        <v>1.05494519</v>
      </c>
      <c r="J869" s="13">
        <f t="shared" si="310"/>
        <v>0</v>
      </c>
      <c r="K869" s="29">
        <f t="shared" si="311"/>
        <v>45229</v>
      </c>
      <c r="L869" s="2">
        <f t="shared" si="312"/>
        <v>124</v>
      </c>
      <c r="M869" s="17">
        <f t="shared" si="313"/>
        <v>124</v>
      </c>
      <c r="N869" s="12">
        <f t="shared" si="302"/>
        <v>1</v>
      </c>
      <c r="O869" s="12">
        <f t="shared" ca="1" si="303"/>
        <v>1.05494519</v>
      </c>
      <c r="P869" s="17">
        <f t="shared" si="314"/>
        <v>7</v>
      </c>
      <c r="Q869" s="14">
        <f t="shared" ca="1" si="304"/>
        <v>0</v>
      </c>
      <c r="R869" s="20">
        <f t="shared" si="305"/>
        <v>1</v>
      </c>
      <c r="S869" s="14">
        <f t="shared" si="306"/>
        <v>0</v>
      </c>
      <c r="T869" s="4" t="str">
        <f t="shared" si="315"/>
        <v>A+J=</v>
      </c>
      <c r="U869" s="29">
        <f t="shared" si="316"/>
        <v>45412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24"/>
      <c r="B870" s="125"/>
      <c r="C870" s="7"/>
      <c r="D870" s="102"/>
      <c r="E870" s="100"/>
      <c r="F870" s="14"/>
      <c r="G870" s="14"/>
      <c r="H870" s="14"/>
      <c r="I870" s="14"/>
      <c r="J870" s="13"/>
      <c r="K870" s="29"/>
      <c r="L870" s="2"/>
      <c r="M870" s="17"/>
      <c r="N870" s="12"/>
      <c r="O870" s="12"/>
      <c r="P870" s="17"/>
      <c r="Q870" s="14"/>
      <c r="R870" s="20"/>
      <c r="S870" s="14"/>
      <c r="T870" s="4"/>
      <c r="U870" s="29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24"/>
      <c r="B871" s="125"/>
      <c r="C871" s="7"/>
      <c r="D871" s="102"/>
      <c r="E871" s="100"/>
      <c r="F871" s="14"/>
      <c r="G871" s="14"/>
      <c r="H871" s="14"/>
      <c r="I871" s="14"/>
      <c r="J871" s="13"/>
      <c r="K871" s="29"/>
      <c r="L871" s="2"/>
      <c r="M871" s="17"/>
      <c r="N871" s="12"/>
      <c r="O871" s="12"/>
      <c r="P871" s="17"/>
      <c r="Q871" s="14"/>
      <c r="R871" s="20"/>
      <c r="S871" s="14"/>
      <c r="T871" s="4"/>
      <c r="U871" s="29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24"/>
      <c r="B872" s="125"/>
      <c r="C872" s="7"/>
      <c r="D872" s="102"/>
      <c r="E872" s="100"/>
      <c r="F872" s="14"/>
      <c r="G872" s="14"/>
      <c r="H872" s="14"/>
      <c r="I872" s="14"/>
      <c r="J872" s="13"/>
      <c r="K872" s="29"/>
      <c r="L872" s="2"/>
      <c r="M872" s="17"/>
      <c r="N872" s="12"/>
      <c r="O872" s="12"/>
      <c r="P872" s="17"/>
      <c r="Q872" s="14"/>
      <c r="R872" s="20"/>
      <c r="S872" s="14"/>
      <c r="T872" s="4"/>
      <c r="U872" s="29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24"/>
      <c r="B873" s="125"/>
      <c r="C873" s="7"/>
      <c r="D873" s="102"/>
      <c r="E873" s="100"/>
      <c r="F873" s="14"/>
      <c r="G873" s="14"/>
      <c r="H873" s="14"/>
      <c r="I873" s="14"/>
      <c r="J873" s="13"/>
      <c r="K873" s="29"/>
      <c r="L873" s="2"/>
      <c r="M873" s="17"/>
      <c r="N873" s="12"/>
      <c r="O873" s="12"/>
      <c r="P873" s="17"/>
      <c r="Q873" s="14"/>
      <c r="R873" s="20"/>
      <c r="S873" s="14"/>
      <c r="T873" s="4"/>
      <c r="U873" s="29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24"/>
      <c r="B874" s="125"/>
      <c r="C874" s="7"/>
      <c r="D874" s="102"/>
      <c r="E874" s="100"/>
      <c r="F874" s="14"/>
      <c r="G874" s="14"/>
      <c r="H874" s="14"/>
      <c r="I874" s="14"/>
      <c r="J874" s="13"/>
      <c r="K874" s="29"/>
      <c r="L874" s="2"/>
      <c r="M874" s="17"/>
      <c r="N874" s="12"/>
      <c r="O874" s="12"/>
      <c r="P874" s="17"/>
      <c r="Q874" s="14"/>
      <c r="R874" s="20"/>
      <c r="S874" s="14"/>
      <c r="T874" s="4"/>
      <c r="U874" s="29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24"/>
      <c r="B875" s="125"/>
      <c r="C875" s="7"/>
      <c r="D875" s="102"/>
      <c r="E875" s="100"/>
      <c r="F875" s="14"/>
      <c r="G875" s="14"/>
      <c r="H875" s="14"/>
      <c r="I875" s="14"/>
      <c r="J875" s="13"/>
      <c r="K875" s="29"/>
      <c r="L875" s="2"/>
      <c r="M875" s="17"/>
      <c r="N875" s="12"/>
      <c r="O875" s="12"/>
      <c r="P875" s="17"/>
      <c r="Q875" s="14"/>
      <c r="R875" s="20"/>
      <c r="S875" s="14"/>
      <c r="T875" s="4"/>
      <c r="U875" s="29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24"/>
      <c r="B876" s="125"/>
      <c r="C876" s="7"/>
      <c r="D876" s="102"/>
      <c r="E876" s="100"/>
      <c r="F876" s="14"/>
      <c r="G876" s="14"/>
      <c r="H876" s="14"/>
      <c r="I876" s="14"/>
      <c r="J876" s="13"/>
      <c r="K876" s="29"/>
      <c r="L876" s="2"/>
      <c r="M876" s="17"/>
      <c r="N876" s="12"/>
      <c r="O876" s="12"/>
      <c r="P876" s="17"/>
      <c r="Q876" s="14"/>
      <c r="R876" s="20"/>
      <c r="S876" s="14"/>
      <c r="T876" s="4"/>
      <c r="U876" s="29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24"/>
      <c r="B877" s="125"/>
      <c r="C877" s="7"/>
      <c r="D877" s="102"/>
      <c r="E877" s="100"/>
      <c r="F877" s="14"/>
      <c r="G877" s="14"/>
      <c r="H877" s="14"/>
      <c r="I877" s="14"/>
      <c r="J877" s="13"/>
      <c r="K877" s="29"/>
      <c r="L877" s="2"/>
      <c r="M877" s="17"/>
      <c r="N877" s="12"/>
      <c r="O877" s="12"/>
      <c r="P877" s="17"/>
      <c r="Q877" s="14"/>
      <c r="R877" s="20"/>
      <c r="S877" s="14"/>
      <c r="T877" s="4"/>
      <c r="U877" s="29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24"/>
      <c r="B878" s="125"/>
      <c r="C878" s="7"/>
      <c r="D878" s="102"/>
      <c r="E878" s="100"/>
      <c r="F878" s="14"/>
      <c r="G878" s="14"/>
      <c r="H878" s="14"/>
      <c r="I878" s="14"/>
      <c r="J878" s="13"/>
      <c r="K878" s="29"/>
      <c r="L878" s="2"/>
      <c r="M878" s="17"/>
      <c r="N878" s="12"/>
      <c r="O878" s="12"/>
      <c r="P878" s="17"/>
      <c r="Q878" s="14"/>
      <c r="R878" s="20"/>
      <c r="S878" s="14"/>
      <c r="T878" s="4"/>
      <c r="U878" s="29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24"/>
      <c r="B879" s="125"/>
      <c r="C879" s="7"/>
      <c r="D879" s="102"/>
      <c r="E879" s="100"/>
      <c r="F879" s="14"/>
      <c r="G879" s="14"/>
      <c r="H879" s="14"/>
      <c r="I879" s="14"/>
      <c r="J879" s="13"/>
      <c r="K879" s="29"/>
      <c r="L879" s="2"/>
      <c r="M879" s="17"/>
      <c r="N879" s="12"/>
      <c r="O879" s="12"/>
      <c r="P879" s="17"/>
      <c r="Q879" s="14"/>
      <c r="R879" s="20"/>
      <c r="S879" s="14"/>
      <c r="T879" s="4"/>
      <c r="U879" s="29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24"/>
      <c r="B880" s="125"/>
      <c r="C880" s="7"/>
      <c r="D880" s="102"/>
      <c r="E880" s="100"/>
      <c r="F880" s="14"/>
      <c r="G880" s="14"/>
      <c r="H880" s="14"/>
      <c r="I880" s="14"/>
      <c r="J880" s="13"/>
      <c r="K880" s="29"/>
      <c r="L880" s="2"/>
      <c r="M880" s="17"/>
      <c r="N880" s="12"/>
      <c r="O880" s="12"/>
      <c r="P880" s="17"/>
      <c r="Q880" s="14"/>
      <c r="R880" s="20"/>
      <c r="S880" s="14"/>
      <c r="T880" s="4"/>
      <c r="U880" s="29"/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24"/>
      <c r="B881" s="125"/>
      <c r="C881" s="7"/>
      <c r="D881" s="102"/>
      <c r="E881" s="100"/>
      <c r="F881" s="14"/>
      <c r="G881" s="14"/>
      <c r="H881" s="14"/>
      <c r="I881" s="14"/>
      <c r="J881" s="13"/>
      <c r="K881" s="29"/>
      <c r="L881" s="2"/>
      <c r="M881" s="17"/>
      <c r="N881" s="12"/>
      <c r="O881" s="12"/>
      <c r="P881" s="17"/>
      <c r="Q881" s="14"/>
      <c r="R881" s="20"/>
      <c r="S881" s="14"/>
      <c r="T881" s="4"/>
      <c r="U881" s="29"/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24"/>
      <c r="B882" s="125"/>
      <c r="C882" s="7"/>
      <c r="D882" s="102"/>
      <c r="E882" s="100"/>
      <c r="F882" s="14"/>
      <c r="G882" s="14"/>
      <c r="H882" s="14"/>
      <c r="I882" s="14"/>
      <c r="J882" s="13"/>
      <c r="K882" s="29"/>
      <c r="L882" s="2"/>
      <c r="M882" s="17"/>
      <c r="N882" s="12"/>
      <c r="O882" s="12"/>
      <c r="P882" s="17"/>
      <c r="Q882" s="14"/>
      <c r="R882" s="20"/>
      <c r="S882" s="14"/>
      <c r="T882" s="4"/>
      <c r="U882" s="29"/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24"/>
      <c r="B883" s="125"/>
      <c r="C883" s="7"/>
      <c r="D883" s="102"/>
      <c r="E883" s="100"/>
      <c r="F883" s="14"/>
      <c r="G883" s="14"/>
      <c r="H883" s="14"/>
      <c r="I883" s="14"/>
      <c r="J883" s="13"/>
      <c r="K883" s="29"/>
      <c r="L883" s="2"/>
      <c r="M883" s="17"/>
      <c r="N883" s="12"/>
      <c r="O883" s="12"/>
      <c r="P883" s="17"/>
      <c r="Q883" s="14"/>
      <c r="R883" s="20"/>
      <c r="S883" s="14"/>
      <c r="T883" s="4"/>
      <c r="U883" s="29"/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24"/>
      <c r="B884" s="125"/>
      <c r="C884" s="7"/>
      <c r="D884" s="102"/>
      <c r="E884" s="100"/>
      <c r="F884" s="14"/>
      <c r="G884" s="14"/>
      <c r="H884" s="14"/>
      <c r="I884" s="14"/>
      <c r="J884" s="13"/>
      <c r="K884" s="29"/>
      <c r="L884" s="2"/>
      <c r="M884" s="17"/>
      <c r="N884" s="12"/>
      <c r="O884" s="12"/>
      <c r="P884" s="17"/>
      <c r="Q884" s="14"/>
      <c r="R884" s="20"/>
      <c r="S884" s="14"/>
      <c r="T884" s="4"/>
      <c r="U884" s="29"/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24"/>
      <c r="B885" s="125"/>
      <c r="C885" s="7"/>
      <c r="D885" s="102"/>
      <c r="E885" s="100"/>
      <c r="F885" s="14"/>
      <c r="G885" s="14"/>
      <c r="H885" s="14"/>
      <c r="I885" s="14"/>
      <c r="J885" s="13"/>
      <c r="K885" s="29"/>
      <c r="L885" s="2"/>
      <c r="M885" s="17"/>
      <c r="N885" s="12"/>
      <c r="O885" s="12"/>
      <c r="P885" s="17"/>
      <c r="Q885" s="14"/>
      <c r="R885" s="20"/>
      <c r="S885" s="14"/>
      <c r="T885" s="4"/>
      <c r="U885" s="29"/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24"/>
      <c r="B886" s="125"/>
      <c r="C886" s="7"/>
      <c r="D886" s="102"/>
      <c r="E886" s="100"/>
      <c r="F886" s="14"/>
      <c r="G886" s="14"/>
      <c r="H886" s="14"/>
      <c r="I886" s="14"/>
      <c r="J886" s="13"/>
      <c r="K886" s="29"/>
      <c r="L886" s="2"/>
      <c r="M886" s="17"/>
      <c r="N886" s="12"/>
      <c r="O886" s="12"/>
      <c r="P886" s="17"/>
      <c r="Q886" s="14"/>
      <c r="R886" s="20"/>
      <c r="S886" s="14"/>
      <c r="T886" s="4"/>
      <c r="U886" s="29"/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24"/>
      <c r="B887" s="125"/>
      <c r="C887" s="7"/>
      <c r="D887" s="102"/>
      <c r="E887" s="100"/>
      <c r="F887" s="14"/>
      <c r="G887" s="14"/>
      <c r="H887" s="14"/>
      <c r="I887" s="14"/>
      <c r="J887" s="13"/>
      <c r="K887" s="29"/>
      <c r="L887" s="2"/>
      <c r="M887" s="17"/>
      <c r="N887" s="12"/>
      <c r="O887" s="12"/>
      <c r="P887" s="17"/>
      <c r="Q887" s="14"/>
      <c r="R887" s="20"/>
      <c r="S887" s="14"/>
      <c r="T887" s="4"/>
      <c r="U887" s="29"/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24"/>
      <c r="B888" s="125"/>
      <c r="C888" s="7"/>
      <c r="D888" s="102"/>
      <c r="E888" s="100"/>
      <c r="F888" s="14"/>
      <c r="G888" s="14"/>
      <c r="H888" s="14"/>
      <c r="I888" s="14"/>
      <c r="J888" s="13"/>
      <c r="K888" s="29"/>
      <c r="L888" s="2"/>
      <c r="M888" s="17"/>
      <c r="N888" s="12"/>
      <c r="O888" s="12"/>
      <c r="P888" s="17"/>
      <c r="Q888" s="14"/>
      <c r="R888" s="20"/>
      <c r="S888" s="14"/>
      <c r="T888" s="4"/>
      <c r="U888" s="29"/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24"/>
      <c r="B889" s="125"/>
      <c r="C889" s="7"/>
      <c r="D889" s="102"/>
      <c r="E889" s="100"/>
      <c r="F889" s="14"/>
      <c r="G889" s="14"/>
      <c r="H889" s="14"/>
      <c r="I889" s="14"/>
      <c r="J889" s="13"/>
      <c r="K889" s="29"/>
      <c r="L889" s="2"/>
      <c r="M889" s="17"/>
      <c r="N889" s="12"/>
      <c r="O889" s="12"/>
      <c r="P889" s="17"/>
      <c r="Q889" s="14"/>
      <c r="R889" s="20"/>
      <c r="S889" s="14"/>
      <c r="T889" s="4"/>
      <c r="U889" s="29"/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24"/>
      <c r="B890" s="125"/>
      <c r="C890" s="7"/>
      <c r="D890" s="102"/>
      <c r="E890" s="100"/>
      <c r="F890" s="14"/>
      <c r="G890" s="14"/>
      <c r="H890" s="14"/>
      <c r="I890" s="14"/>
      <c r="J890" s="13"/>
      <c r="K890" s="29"/>
      <c r="L890" s="2"/>
      <c r="M890" s="17"/>
      <c r="N890" s="12"/>
      <c r="O890" s="12"/>
      <c r="P890" s="17"/>
      <c r="Q890" s="14"/>
      <c r="R890" s="20"/>
      <c r="S890" s="14"/>
      <c r="T890" s="4"/>
      <c r="U890" s="29"/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24"/>
      <c r="B891" s="125"/>
      <c r="C891" s="7"/>
      <c r="D891" s="102"/>
      <c r="E891" s="100"/>
      <c r="F891" s="14"/>
      <c r="G891" s="14"/>
      <c r="H891" s="14"/>
      <c r="I891" s="14"/>
      <c r="J891" s="13"/>
      <c r="K891" s="29"/>
      <c r="L891" s="2"/>
      <c r="M891" s="17"/>
      <c r="N891" s="12"/>
      <c r="O891" s="12"/>
      <c r="P891" s="17"/>
      <c r="Q891" s="14"/>
      <c r="R891" s="20"/>
      <c r="S891" s="14"/>
      <c r="T891" s="4"/>
      <c r="U891" s="29"/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24"/>
      <c r="B892" s="125"/>
      <c r="C892" s="7"/>
      <c r="D892" s="102"/>
      <c r="E892" s="100"/>
      <c r="F892" s="14"/>
      <c r="G892" s="14"/>
      <c r="H892" s="14"/>
      <c r="I892" s="14"/>
      <c r="J892" s="13"/>
      <c r="K892" s="29"/>
      <c r="L892" s="2"/>
      <c r="M892" s="17"/>
      <c r="N892" s="12"/>
      <c r="O892" s="12"/>
      <c r="P892" s="17"/>
      <c r="Q892" s="14"/>
      <c r="R892" s="20"/>
      <c r="S892" s="14"/>
      <c r="T892" s="4"/>
      <c r="U892" s="29"/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24"/>
      <c r="B893" s="125"/>
      <c r="C893" s="7"/>
      <c r="D893" s="102"/>
      <c r="E893" s="100"/>
      <c r="F893" s="14"/>
      <c r="G893" s="14"/>
      <c r="H893" s="14"/>
      <c r="I893" s="14"/>
      <c r="J893" s="13"/>
      <c r="K893" s="29"/>
      <c r="L893" s="2"/>
      <c r="M893" s="17"/>
      <c r="N893" s="12"/>
      <c r="O893" s="12"/>
      <c r="P893" s="17"/>
      <c r="Q893" s="14"/>
      <c r="R893" s="20"/>
      <c r="S893" s="14"/>
      <c r="T893" s="4"/>
      <c r="U893" s="29"/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24"/>
      <c r="B894" s="125"/>
      <c r="C894" s="7"/>
      <c r="D894" s="102"/>
      <c r="E894" s="100"/>
      <c r="F894" s="14"/>
      <c r="G894" s="14"/>
      <c r="H894" s="14"/>
      <c r="I894" s="14"/>
      <c r="J894" s="13"/>
      <c r="K894" s="29"/>
      <c r="L894" s="2"/>
      <c r="M894" s="17"/>
      <c r="N894" s="12"/>
      <c r="O894" s="12"/>
      <c r="P894" s="17"/>
      <c r="Q894" s="14"/>
      <c r="R894" s="20"/>
      <c r="S894" s="14"/>
      <c r="T894" s="4"/>
      <c r="U894" s="29"/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24"/>
      <c r="B895" s="125"/>
      <c r="C895" s="7"/>
      <c r="D895" s="102"/>
      <c r="E895" s="100"/>
      <c r="F895" s="14"/>
      <c r="G895" s="14"/>
      <c r="H895" s="14"/>
      <c r="I895" s="14"/>
      <c r="J895" s="13"/>
      <c r="K895" s="29"/>
      <c r="L895" s="2"/>
      <c r="M895" s="17"/>
      <c r="N895" s="12"/>
      <c r="O895" s="12"/>
      <c r="P895" s="17"/>
      <c r="Q895" s="14"/>
      <c r="R895" s="20"/>
      <c r="S895" s="14"/>
      <c r="T895" s="4"/>
      <c r="U895" s="29"/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24"/>
      <c r="B896" s="125"/>
      <c r="C896" s="7"/>
      <c r="D896" s="102"/>
      <c r="E896" s="100"/>
      <c r="F896" s="14"/>
      <c r="G896" s="14"/>
      <c r="H896" s="14"/>
      <c r="I896" s="14"/>
      <c r="J896" s="13"/>
      <c r="K896" s="29"/>
      <c r="L896" s="2"/>
      <c r="M896" s="17"/>
      <c r="N896" s="12"/>
      <c r="O896" s="12"/>
      <c r="P896" s="17"/>
      <c r="Q896" s="14"/>
      <c r="R896" s="20"/>
      <c r="S896" s="14"/>
      <c r="T896" s="4"/>
      <c r="U896" s="29"/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24"/>
      <c r="B897" s="125"/>
      <c r="C897" s="7"/>
      <c r="D897" s="102"/>
      <c r="E897" s="100"/>
      <c r="F897" s="14"/>
      <c r="G897" s="14"/>
      <c r="H897" s="14"/>
      <c r="I897" s="14"/>
      <c r="J897" s="13"/>
      <c r="K897" s="29"/>
      <c r="L897" s="2"/>
      <c r="M897" s="17"/>
      <c r="N897" s="12"/>
      <c r="O897" s="12"/>
      <c r="P897" s="17"/>
      <c r="Q897" s="14"/>
      <c r="R897" s="20"/>
      <c r="S897" s="14"/>
      <c r="T897" s="4"/>
      <c r="U897" s="29"/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24"/>
      <c r="B898" s="125"/>
      <c r="C898" s="7"/>
      <c r="D898" s="102"/>
      <c r="E898" s="100"/>
      <c r="F898" s="14"/>
      <c r="G898" s="14"/>
      <c r="H898" s="14"/>
      <c r="I898" s="14"/>
      <c r="J898" s="13"/>
      <c r="K898" s="29"/>
      <c r="L898" s="2"/>
      <c r="M898" s="17"/>
      <c r="N898" s="12"/>
      <c r="O898" s="12"/>
      <c r="P898" s="17"/>
      <c r="Q898" s="14"/>
      <c r="R898" s="20"/>
      <c r="S898" s="14"/>
      <c r="T898" s="4"/>
      <c r="U898" s="29"/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24"/>
      <c r="B899" s="125"/>
      <c r="C899" s="7"/>
      <c r="D899" s="102"/>
      <c r="E899" s="100"/>
      <c r="F899" s="14"/>
      <c r="G899" s="14"/>
      <c r="H899" s="14"/>
      <c r="I899" s="14"/>
      <c r="J899" s="13"/>
      <c r="K899" s="29"/>
      <c r="L899" s="2"/>
      <c r="M899" s="17"/>
      <c r="N899" s="12"/>
      <c r="O899" s="12"/>
      <c r="P899" s="17"/>
      <c r="Q899" s="14"/>
      <c r="R899" s="20"/>
      <c r="S899" s="14"/>
      <c r="T899" s="4"/>
      <c r="U899" s="29"/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24"/>
      <c r="B900" s="125"/>
      <c r="C900" s="7"/>
      <c r="D900" s="102"/>
      <c r="E900" s="100"/>
      <c r="F900" s="14"/>
      <c r="G900" s="14"/>
      <c r="H900" s="14"/>
      <c r="I900" s="14"/>
      <c r="J900" s="13"/>
      <c r="K900" s="29"/>
      <c r="L900" s="2"/>
      <c r="M900" s="17"/>
      <c r="N900" s="12"/>
      <c r="O900" s="12"/>
      <c r="P900" s="17"/>
      <c r="Q900" s="14"/>
      <c r="R900" s="20"/>
      <c r="S900" s="14"/>
      <c r="T900" s="4"/>
      <c r="U900" s="29"/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24"/>
      <c r="B901" s="125"/>
      <c r="C901" s="7"/>
      <c r="D901" s="102"/>
      <c r="E901" s="100"/>
      <c r="F901" s="14"/>
      <c r="G901" s="14"/>
      <c r="H901" s="14"/>
      <c r="I901" s="14"/>
      <c r="J901" s="13"/>
      <c r="K901" s="29"/>
      <c r="L901" s="2"/>
      <c r="M901" s="17"/>
      <c r="N901" s="12"/>
      <c r="O901" s="12"/>
      <c r="P901" s="17"/>
      <c r="Q901" s="14"/>
      <c r="R901" s="20"/>
      <c r="S901" s="14"/>
      <c r="T901" s="4"/>
      <c r="U901" s="29"/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24"/>
      <c r="B902" s="125"/>
      <c r="C902" s="7"/>
      <c r="D902" s="102"/>
      <c r="E902" s="100"/>
      <c r="F902" s="14"/>
      <c r="G902" s="14"/>
      <c r="H902" s="14"/>
      <c r="I902" s="14"/>
      <c r="J902" s="13"/>
      <c r="K902" s="29"/>
      <c r="L902" s="2"/>
      <c r="M902" s="17"/>
      <c r="N902" s="12"/>
      <c r="O902" s="12"/>
      <c r="P902" s="17"/>
      <c r="Q902" s="14"/>
      <c r="R902" s="20"/>
      <c r="S902" s="14"/>
      <c r="T902" s="4"/>
      <c r="U902" s="29"/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24"/>
      <c r="B903" s="125"/>
      <c r="C903" s="7"/>
      <c r="D903" s="102"/>
      <c r="E903" s="100"/>
      <c r="F903" s="14"/>
      <c r="G903" s="14"/>
      <c r="H903" s="14"/>
      <c r="I903" s="14"/>
      <c r="J903" s="13"/>
      <c r="K903" s="29"/>
      <c r="L903" s="2"/>
      <c r="M903" s="17"/>
      <c r="N903" s="12"/>
      <c r="O903" s="12"/>
      <c r="P903" s="17"/>
      <c r="Q903" s="14"/>
      <c r="R903" s="20"/>
      <c r="S903" s="14"/>
      <c r="T903" s="4"/>
      <c r="U903" s="29"/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24"/>
      <c r="B904" s="125"/>
      <c r="C904" s="7"/>
      <c r="D904" s="102"/>
      <c r="E904" s="100"/>
      <c r="F904" s="14"/>
      <c r="G904" s="14"/>
      <c r="H904" s="14"/>
      <c r="I904" s="14"/>
      <c r="J904" s="13"/>
      <c r="K904" s="29"/>
      <c r="L904" s="2"/>
      <c r="M904" s="17"/>
      <c r="N904" s="12"/>
      <c r="O904" s="12"/>
      <c r="P904" s="17"/>
      <c r="Q904" s="14"/>
      <c r="R904" s="20"/>
      <c r="S904" s="14"/>
      <c r="T904" s="4"/>
      <c r="U904" s="29"/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24"/>
      <c r="B905" s="125"/>
      <c r="C905" s="7"/>
      <c r="D905" s="102"/>
      <c r="E905" s="100"/>
      <c r="F905" s="14"/>
      <c r="G905" s="14"/>
      <c r="H905" s="14"/>
      <c r="I905" s="14"/>
      <c r="J905" s="13"/>
      <c r="K905" s="29"/>
      <c r="L905" s="2"/>
      <c r="M905" s="17"/>
      <c r="N905" s="12"/>
      <c r="O905" s="12"/>
      <c r="P905" s="17"/>
      <c r="Q905" s="14"/>
      <c r="R905" s="20"/>
      <c r="S905" s="14"/>
      <c r="T905" s="4"/>
      <c r="U905" s="29"/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24"/>
      <c r="B906" s="125"/>
      <c r="C906" s="7"/>
      <c r="D906" s="102"/>
      <c r="E906" s="100"/>
      <c r="F906" s="14"/>
      <c r="G906" s="14"/>
      <c r="H906" s="14"/>
      <c r="I906" s="14"/>
      <c r="J906" s="13"/>
      <c r="K906" s="29"/>
      <c r="L906" s="2"/>
      <c r="M906" s="17"/>
      <c r="N906" s="12"/>
      <c r="O906" s="12"/>
      <c r="P906" s="17"/>
      <c r="Q906" s="14"/>
      <c r="R906" s="20"/>
      <c r="S906" s="14"/>
      <c r="T906" s="4"/>
      <c r="U906" s="29"/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24"/>
      <c r="B907" s="125"/>
      <c r="C907" s="7"/>
      <c r="D907" s="102"/>
      <c r="E907" s="100"/>
      <c r="F907" s="14"/>
      <c r="G907" s="14"/>
      <c r="H907" s="14"/>
      <c r="I907" s="14"/>
      <c r="J907" s="13"/>
      <c r="K907" s="29"/>
      <c r="L907" s="2"/>
      <c r="M907" s="17"/>
      <c r="N907" s="12"/>
      <c r="O907" s="12"/>
      <c r="P907" s="17"/>
      <c r="Q907" s="14"/>
      <c r="R907" s="20"/>
      <c r="S907" s="14"/>
      <c r="T907" s="4"/>
      <c r="U907" s="29"/>
      <c r="V907" s="126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24"/>
      <c r="B908" s="125"/>
      <c r="C908" s="7"/>
      <c r="D908" s="102"/>
      <c r="E908" s="100"/>
      <c r="F908" s="14"/>
      <c r="G908" s="14"/>
      <c r="H908" s="14"/>
      <c r="I908" s="14"/>
      <c r="J908" s="13"/>
      <c r="K908" s="29"/>
      <c r="L908" s="2"/>
      <c r="M908" s="17"/>
      <c r="N908" s="12"/>
      <c r="O908" s="12"/>
      <c r="P908" s="17"/>
      <c r="Q908" s="14"/>
      <c r="R908" s="20"/>
      <c r="S908" s="14"/>
      <c r="T908" s="4"/>
      <c r="U908" s="29"/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24"/>
      <c r="B909" s="125"/>
      <c r="C909" s="7"/>
      <c r="D909" s="102"/>
      <c r="E909" s="100"/>
      <c r="F909" s="14"/>
      <c r="G909" s="14"/>
      <c r="H909" s="14"/>
      <c r="I909" s="14"/>
      <c r="J909" s="13"/>
      <c r="K909" s="29"/>
      <c r="L909" s="2"/>
      <c r="M909" s="17"/>
      <c r="N909" s="12"/>
      <c r="O909" s="12"/>
      <c r="P909" s="17"/>
      <c r="Q909" s="14"/>
      <c r="R909" s="20"/>
      <c r="S909" s="14"/>
      <c r="T909" s="4"/>
      <c r="U909" s="29"/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24"/>
      <c r="B910" s="125"/>
      <c r="C910" s="7"/>
      <c r="D910" s="102"/>
      <c r="E910" s="100"/>
      <c r="F910" s="14"/>
      <c r="G910" s="14"/>
      <c r="H910" s="14"/>
      <c r="I910" s="14"/>
      <c r="J910" s="13"/>
      <c r="K910" s="29"/>
      <c r="L910" s="2"/>
      <c r="M910" s="17"/>
      <c r="N910" s="12"/>
      <c r="O910" s="12"/>
      <c r="P910" s="17"/>
      <c r="Q910" s="14"/>
      <c r="R910" s="20"/>
      <c r="S910" s="14"/>
      <c r="T910" s="4"/>
      <c r="U910" s="29"/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24"/>
      <c r="B911" s="125"/>
      <c r="C911" s="7"/>
      <c r="D911" s="102"/>
      <c r="E911" s="100"/>
      <c r="F911" s="14"/>
      <c r="G911" s="14"/>
      <c r="H911" s="14"/>
      <c r="I911" s="14"/>
      <c r="J911" s="13"/>
      <c r="K911" s="29"/>
      <c r="L911" s="2"/>
      <c r="M911" s="17"/>
      <c r="N911" s="12"/>
      <c r="O911" s="12"/>
      <c r="P911" s="17"/>
      <c r="Q911" s="14"/>
      <c r="R911" s="20"/>
      <c r="S911" s="14"/>
      <c r="T911" s="4"/>
      <c r="U911" s="29"/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24"/>
      <c r="B912" s="125"/>
      <c r="C912" s="7"/>
      <c r="D912" s="102"/>
      <c r="E912" s="100"/>
      <c r="F912" s="14"/>
      <c r="G912" s="14"/>
      <c r="H912" s="14"/>
      <c r="I912" s="14"/>
      <c r="J912" s="13"/>
      <c r="K912" s="29"/>
      <c r="L912" s="2"/>
      <c r="M912" s="17"/>
      <c r="N912" s="12"/>
      <c r="O912" s="12"/>
      <c r="P912" s="17"/>
      <c r="Q912" s="14"/>
      <c r="R912" s="20"/>
      <c r="S912" s="14"/>
      <c r="T912" s="4"/>
      <c r="U912" s="29"/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24"/>
      <c r="B913" s="125"/>
      <c r="C913" s="7"/>
      <c r="D913" s="102"/>
      <c r="E913" s="100"/>
      <c r="F913" s="14"/>
      <c r="G913" s="14"/>
      <c r="H913" s="14"/>
      <c r="I913" s="14"/>
      <c r="J913" s="13"/>
      <c r="K913" s="29"/>
      <c r="L913" s="2"/>
      <c r="M913" s="17"/>
      <c r="N913" s="12"/>
      <c r="O913" s="12"/>
      <c r="P913" s="17"/>
      <c r="Q913" s="14"/>
      <c r="R913" s="20"/>
      <c r="S913" s="14"/>
      <c r="T913" s="4"/>
      <c r="U913" s="29"/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24"/>
      <c r="B914" s="125"/>
      <c r="C914" s="7"/>
      <c r="D914" s="102"/>
      <c r="E914" s="100"/>
      <c r="F914" s="14"/>
      <c r="G914" s="14"/>
      <c r="H914" s="14"/>
      <c r="I914" s="14"/>
      <c r="J914" s="13"/>
      <c r="K914" s="29"/>
      <c r="L914" s="2"/>
      <c r="M914" s="17"/>
      <c r="N914" s="12"/>
      <c r="O914" s="12"/>
      <c r="P914" s="17"/>
      <c r="Q914" s="14"/>
      <c r="R914" s="20"/>
      <c r="S914" s="14"/>
      <c r="T914" s="4"/>
      <c r="U914" s="29"/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24"/>
      <c r="B915" s="125"/>
      <c r="C915" s="7"/>
      <c r="D915" s="102"/>
      <c r="E915" s="100"/>
      <c r="F915" s="14"/>
      <c r="G915" s="14"/>
      <c r="H915" s="14"/>
      <c r="I915" s="14"/>
      <c r="J915" s="13"/>
      <c r="K915" s="29"/>
      <c r="L915" s="2"/>
      <c r="M915" s="17"/>
      <c r="N915" s="12"/>
      <c r="O915" s="12"/>
      <c r="P915" s="17"/>
      <c r="Q915" s="14"/>
      <c r="R915" s="20"/>
      <c r="S915" s="14"/>
      <c r="T915" s="4"/>
      <c r="U915" s="29"/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24"/>
      <c r="B916" s="125"/>
      <c r="C916" s="7"/>
      <c r="D916" s="102"/>
      <c r="E916" s="100"/>
      <c r="F916" s="14"/>
      <c r="G916" s="14"/>
      <c r="H916" s="14"/>
      <c r="I916" s="14"/>
      <c r="J916" s="13"/>
      <c r="K916" s="29"/>
      <c r="L916" s="2"/>
      <c r="M916" s="17"/>
      <c r="N916" s="12"/>
      <c r="O916" s="12"/>
      <c r="P916" s="17"/>
      <c r="Q916" s="14"/>
      <c r="R916" s="20"/>
      <c r="S916" s="14"/>
      <c r="T916" s="4"/>
      <c r="U916" s="29"/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24"/>
      <c r="B917" s="125"/>
      <c r="C917" s="7"/>
      <c r="D917" s="102"/>
      <c r="E917" s="100"/>
      <c r="F917" s="14"/>
      <c r="G917" s="14"/>
      <c r="H917" s="14"/>
      <c r="I917" s="14"/>
      <c r="J917" s="13"/>
      <c r="K917" s="29"/>
      <c r="L917" s="2"/>
      <c r="M917" s="17"/>
      <c r="N917" s="12"/>
      <c r="O917" s="12"/>
      <c r="P917" s="17"/>
      <c r="Q917" s="14"/>
      <c r="R917" s="20"/>
      <c r="S917" s="14"/>
      <c r="T917" s="4"/>
      <c r="U917" s="29"/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24"/>
      <c r="B918" s="125"/>
      <c r="C918" s="7"/>
      <c r="D918" s="102"/>
      <c r="E918" s="100"/>
      <c r="F918" s="14"/>
      <c r="G918" s="14"/>
      <c r="H918" s="14"/>
      <c r="I918" s="14"/>
      <c r="J918" s="13"/>
      <c r="K918" s="29"/>
      <c r="L918" s="2"/>
      <c r="M918" s="17"/>
      <c r="N918" s="12"/>
      <c r="O918" s="12"/>
      <c r="P918" s="17"/>
      <c r="Q918" s="14"/>
      <c r="R918" s="20"/>
      <c r="S918" s="14"/>
      <c r="T918" s="4"/>
      <c r="U918" s="29"/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24"/>
      <c r="B919" s="125"/>
      <c r="C919" s="7"/>
      <c r="D919" s="102"/>
      <c r="E919" s="100"/>
      <c r="F919" s="14"/>
      <c r="G919" s="14"/>
      <c r="H919" s="14"/>
      <c r="I919" s="14"/>
      <c r="J919" s="13"/>
      <c r="K919" s="29"/>
      <c r="L919" s="2"/>
      <c r="M919" s="17"/>
      <c r="N919" s="12"/>
      <c r="O919" s="12"/>
      <c r="P919" s="17"/>
      <c r="Q919" s="14"/>
      <c r="R919" s="20"/>
      <c r="S919" s="14"/>
      <c r="T919" s="4"/>
      <c r="U919" s="29"/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24"/>
      <c r="B920" s="125"/>
      <c r="C920" s="7"/>
      <c r="D920" s="102"/>
      <c r="E920" s="100"/>
      <c r="F920" s="14"/>
      <c r="G920" s="14"/>
      <c r="H920" s="14"/>
      <c r="I920" s="14"/>
      <c r="J920" s="13"/>
      <c r="K920" s="29"/>
      <c r="L920" s="2"/>
      <c r="M920" s="17"/>
      <c r="N920" s="12"/>
      <c r="O920" s="12"/>
      <c r="P920" s="17"/>
      <c r="Q920" s="14"/>
      <c r="R920" s="20"/>
      <c r="S920" s="14"/>
      <c r="T920" s="4"/>
      <c r="U920" s="29"/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24"/>
      <c r="B921" s="125"/>
      <c r="C921" s="7"/>
      <c r="D921" s="102"/>
      <c r="E921" s="100"/>
      <c r="F921" s="14"/>
      <c r="G921" s="14"/>
      <c r="H921" s="14"/>
      <c r="I921" s="14"/>
      <c r="J921" s="13"/>
      <c r="K921" s="29"/>
      <c r="L921" s="2"/>
      <c r="M921" s="17"/>
      <c r="N921" s="12"/>
      <c r="O921" s="12"/>
      <c r="P921" s="17"/>
      <c r="Q921" s="14"/>
      <c r="R921" s="20"/>
      <c r="S921" s="14"/>
      <c r="T921" s="4"/>
      <c r="U921" s="29"/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24"/>
      <c r="B922" s="125"/>
      <c r="C922" s="7"/>
      <c r="D922" s="102"/>
      <c r="E922" s="100"/>
      <c r="F922" s="14"/>
      <c r="G922" s="14"/>
      <c r="H922" s="14"/>
      <c r="I922" s="14"/>
      <c r="J922" s="13"/>
      <c r="K922" s="29"/>
      <c r="L922" s="2"/>
      <c r="M922" s="17"/>
      <c r="N922" s="12"/>
      <c r="O922" s="12"/>
      <c r="P922" s="17"/>
      <c r="Q922" s="14"/>
      <c r="R922" s="20"/>
      <c r="S922" s="14"/>
      <c r="T922" s="4"/>
      <c r="U922" s="29"/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24"/>
      <c r="B923" s="125"/>
      <c r="C923" s="7"/>
      <c r="D923" s="102"/>
      <c r="E923" s="100"/>
      <c r="F923" s="14"/>
      <c r="G923" s="14"/>
      <c r="H923" s="14"/>
      <c r="I923" s="14"/>
      <c r="J923" s="13"/>
      <c r="K923" s="29"/>
      <c r="L923" s="2"/>
      <c r="M923" s="17"/>
      <c r="N923" s="12"/>
      <c r="O923" s="12"/>
      <c r="P923" s="17"/>
      <c r="Q923" s="14"/>
      <c r="R923" s="20"/>
      <c r="S923" s="14"/>
      <c r="T923" s="4"/>
      <c r="U923" s="29"/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24"/>
      <c r="B924" s="125"/>
      <c r="C924" s="7"/>
      <c r="D924" s="102"/>
      <c r="E924" s="100"/>
      <c r="F924" s="14"/>
      <c r="G924" s="14"/>
      <c r="H924" s="14"/>
      <c r="I924" s="14"/>
      <c r="J924" s="13"/>
      <c r="K924" s="29"/>
      <c r="L924" s="2"/>
      <c r="M924" s="17"/>
      <c r="N924" s="12"/>
      <c r="O924" s="12"/>
      <c r="P924" s="17"/>
      <c r="Q924" s="14"/>
      <c r="R924" s="20"/>
      <c r="S924" s="14"/>
      <c r="T924" s="4"/>
      <c r="U924" s="29"/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</row>
    <row r="925" spans="1:153" x14ac:dyDescent="0.15">
      <c r="A925" s="124"/>
      <c r="B925" s="125"/>
      <c r="C925" s="7"/>
      <c r="D925" s="102"/>
      <c r="E925" s="100"/>
      <c r="F925" s="14"/>
      <c r="G925" s="14"/>
      <c r="H925" s="14"/>
      <c r="I925" s="14"/>
      <c r="J925" s="13"/>
      <c r="K925" s="29"/>
      <c r="L925" s="2"/>
      <c r="M925" s="17"/>
      <c r="N925" s="12"/>
      <c r="O925" s="12"/>
      <c r="P925" s="17"/>
      <c r="Q925" s="14"/>
      <c r="R925" s="20"/>
      <c r="S925" s="14"/>
      <c r="T925" s="4"/>
      <c r="U925" s="29"/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24"/>
      <c r="B926" s="125"/>
      <c r="C926" s="7"/>
      <c r="D926" s="102"/>
      <c r="E926" s="100"/>
      <c r="F926" s="14"/>
      <c r="G926" s="14"/>
      <c r="H926" s="14"/>
      <c r="I926" s="14"/>
      <c r="J926" s="13"/>
      <c r="K926" s="29"/>
      <c r="L926" s="2"/>
      <c r="M926" s="17"/>
      <c r="N926" s="12"/>
      <c r="O926" s="12"/>
      <c r="P926" s="17"/>
      <c r="Q926" s="14"/>
      <c r="R926" s="20"/>
      <c r="S926" s="14"/>
      <c r="T926" s="4"/>
      <c r="U926" s="29"/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</row>
    <row r="927" spans="1:153" x14ac:dyDescent="0.15">
      <c r="A927" s="124"/>
      <c r="B927" s="125"/>
      <c r="C927" s="7"/>
      <c r="D927" s="102"/>
      <c r="E927" s="100"/>
      <c r="F927" s="14"/>
      <c r="G927" s="14"/>
      <c r="H927" s="14"/>
      <c r="I927" s="14"/>
      <c r="J927" s="13"/>
      <c r="K927" s="29"/>
      <c r="L927" s="2"/>
      <c r="M927" s="17"/>
      <c r="N927" s="12"/>
      <c r="O927" s="12"/>
      <c r="P927" s="17"/>
      <c r="Q927" s="14"/>
      <c r="R927" s="20"/>
      <c r="S927" s="14"/>
      <c r="T927" s="4"/>
      <c r="U927" s="29"/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24"/>
      <c r="B928" s="125"/>
      <c r="C928" s="7"/>
      <c r="D928" s="102"/>
      <c r="E928" s="100"/>
      <c r="F928" s="14"/>
      <c r="G928" s="14"/>
      <c r="H928" s="14"/>
      <c r="I928" s="14"/>
      <c r="J928" s="13"/>
      <c r="K928" s="29"/>
      <c r="L928" s="2"/>
      <c r="M928" s="17"/>
      <c r="N928" s="12"/>
      <c r="O928" s="12"/>
      <c r="P928" s="17"/>
      <c r="Q928" s="14"/>
      <c r="R928" s="20"/>
      <c r="S928" s="14"/>
      <c r="T928" s="4"/>
      <c r="U928" s="29"/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24"/>
      <c r="B929" s="125"/>
      <c r="C929" s="7"/>
      <c r="D929" s="102"/>
      <c r="E929" s="100"/>
      <c r="F929" s="14"/>
      <c r="G929" s="14"/>
      <c r="H929" s="14"/>
      <c r="I929" s="14"/>
      <c r="J929" s="13"/>
      <c r="K929" s="29"/>
      <c r="L929" s="2"/>
      <c r="M929" s="17"/>
      <c r="N929" s="12"/>
      <c r="O929" s="12"/>
      <c r="P929" s="17"/>
      <c r="Q929" s="14"/>
      <c r="R929" s="20"/>
      <c r="S929" s="14"/>
      <c r="T929" s="4"/>
      <c r="U929" s="29"/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24"/>
      <c r="B930" s="125"/>
      <c r="C930" s="7"/>
      <c r="D930" s="102"/>
      <c r="E930" s="100"/>
      <c r="F930" s="14"/>
      <c r="G930" s="14"/>
      <c r="H930" s="14"/>
      <c r="I930" s="14"/>
      <c r="J930" s="13"/>
      <c r="K930" s="29"/>
      <c r="L930" s="2"/>
      <c r="M930" s="17"/>
      <c r="N930" s="12"/>
      <c r="O930" s="12"/>
      <c r="P930" s="17"/>
      <c r="Q930" s="14"/>
      <c r="R930" s="20"/>
      <c r="S930" s="14"/>
      <c r="T930" s="4"/>
      <c r="U930" s="29"/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24"/>
      <c r="B931" s="125"/>
      <c r="C931" s="7"/>
      <c r="D931" s="102"/>
      <c r="E931" s="100"/>
      <c r="F931" s="14"/>
      <c r="G931" s="14"/>
      <c r="H931" s="14"/>
      <c r="I931" s="14"/>
      <c r="J931" s="13"/>
      <c r="K931" s="29"/>
      <c r="L931" s="2"/>
      <c r="M931" s="17"/>
      <c r="N931" s="12"/>
      <c r="O931" s="12"/>
      <c r="P931" s="17"/>
      <c r="Q931" s="14"/>
      <c r="R931" s="20"/>
      <c r="S931" s="14"/>
      <c r="T931" s="4"/>
      <c r="U931" s="29"/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24"/>
      <c r="B932" s="125"/>
      <c r="C932" s="7"/>
      <c r="D932" s="102"/>
      <c r="E932" s="100"/>
      <c r="F932" s="14"/>
      <c r="G932" s="14"/>
      <c r="H932" s="14"/>
      <c r="I932" s="14"/>
      <c r="J932" s="13"/>
      <c r="K932" s="29"/>
      <c r="L932" s="2"/>
      <c r="M932" s="17"/>
      <c r="N932" s="12"/>
      <c r="O932" s="12"/>
      <c r="P932" s="17"/>
      <c r="Q932" s="14"/>
      <c r="R932" s="20"/>
      <c r="S932" s="14"/>
      <c r="T932" s="4"/>
      <c r="U932" s="29"/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24"/>
      <c r="B933" s="125"/>
      <c r="C933" s="7"/>
      <c r="D933" s="102"/>
      <c r="E933" s="100"/>
      <c r="F933" s="14"/>
      <c r="G933" s="14"/>
      <c r="H933" s="14"/>
      <c r="I933" s="14"/>
      <c r="J933" s="13"/>
      <c r="K933" s="29"/>
      <c r="L933" s="2"/>
      <c r="M933" s="17"/>
      <c r="N933" s="12"/>
      <c r="O933" s="12"/>
      <c r="P933" s="17"/>
      <c r="Q933" s="14"/>
      <c r="R933" s="20"/>
      <c r="S933" s="14"/>
      <c r="T933" s="4"/>
      <c r="U933" s="29"/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24"/>
      <c r="B934" s="125"/>
      <c r="C934" s="7"/>
      <c r="D934" s="102"/>
      <c r="E934" s="100"/>
      <c r="F934" s="14"/>
      <c r="G934" s="14"/>
      <c r="H934" s="14"/>
      <c r="I934" s="14"/>
      <c r="J934" s="13"/>
      <c r="K934" s="29"/>
      <c r="L934" s="2"/>
      <c r="M934" s="17"/>
      <c r="N934" s="12"/>
      <c r="O934" s="12"/>
      <c r="P934" s="17"/>
      <c r="Q934" s="14"/>
      <c r="R934" s="20"/>
      <c r="S934" s="14"/>
      <c r="T934" s="4"/>
      <c r="U934" s="29"/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24"/>
      <c r="B935" s="125"/>
      <c r="C935" s="7"/>
      <c r="D935" s="102"/>
      <c r="E935" s="100"/>
      <c r="F935" s="14"/>
      <c r="G935" s="14"/>
      <c r="H935" s="14"/>
      <c r="I935" s="14"/>
      <c r="J935" s="13"/>
      <c r="K935" s="29"/>
      <c r="L935" s="2"/>
      <c r="M935" s="17"/>
      <c r="N935" s="12"/>
      <c r="O935" s="12"/>
      <c r="P935" s="17"/>
      <c r="Q935" s="14"/>
      <c r="R935" s="20"/>
      <c r="S935" s="14"/>
      <c r="T935" s="4"/>
      <c r="U935" s="29"/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24"/>
      <c r="B936" s="125"/>
      <c r="C936" s="7"/>
      <c r="D936" s="102"/>
      <c r="E936" s="100"/>
      <c r="F936" s="14"/>
      <c r="G936" s="14"/>
      <c r="H936" s="14"/>
      <c r="I936" s="14"/>
      <c r="J936" s="13"/>
      <c r="K936" s="29"/>
      <c r="L936" s="2"/>
      <c r="M936" s="17"/>
      <c r="N936" s="12"/>
      <c r="O936" s="12"/>
      <c r="P936" s="17"/>
      <c r="Q936" s="14"/>
      <c r="R936" s="20"/>
      <c r="S936" s="14"/>
      <c r="T936" s="4"/>
      <c r="U936" s="29"/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24"/>
      <c r="B937" s="125"/>
      <c r="C937" s="7"/>
      <c r="D937" s="102"/>
      <c r="E937" s="100"/>
      <c r="F937" s="14"/>
      <c r="G937" s="14"/>
      <c r="H937" s="14"/>
      <c r="I937" s="14"/>
      <c r="J937" s="13"/>
      <c r="K937" s="29"/>
      <c r="L937" s="2"/>
      <c r="M937" s="17"/>
      <c r="N937" s="12"/>
      <c r="O937" s="12"/>
      <c r="P937" s="17"/>
      <c r="Q937" s="14"/>
      <c r="R937" s="20"/>
      <c r="S937" s="14"/>
      <c r="T937" s="4"/>
      <c r="U937" s="29"/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24"/>
      <c r="B938" s="125"/>
      <c r="C938" s="7"/>
      <c r="D938" s="102"/>
      <c r="E938" s="100"/>
      <c r="F938" s="14"/>
      <c r="G938" s="14"/>
      <c r="H938" s="14"/>
      <c r="I938" s="14"/>
      <c r="J938" s="13"/>
      <c r="K938" s="29"/>
      <c r="L938" s="2"/>
      <c r="M938" s="17"/>
      <c r="N938" s="12"/>
      <c r="O938" s="12"/>
      <c r="P938" s="17"/>
      <c r="Q938" s="14"/>
      <c r="R938" s="20"/>
      <c r="S938" s="14"/>
      <c r="T938" s="4"/>
      <c r="U938" s="29"/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24"/>
      <c r="B939" s="125"/>
      <c r="C939" s="7"/>
      <c r="D939" s="102"/>
      <c r="E939" s="100"/>
      <c r="F939" s="14"/>
      <c r="G939" s="14"/>
      <c r="H939" s="14"/>
      <c r="I939" s="14"/>
      <c r="J939" s="13"/>
      <c r="K939" s="29"/>
      <c r="L939" s="2"/>
      <c r="M939" s="17"/>
      <c r="N939" s="12"/>
      <c r="O939" s="12"/>
      <c r="P939" s="17"/>
      <c r="Q939" s="14"/>
      <c r="R939" s="20"/>
      <c r="S939" s="14"/>
      <c r="T939" s="4"/>
      <c r="U939" s="29"/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24"/>
      <c r="B940" s="125"/>
      <c r="C940" s="7"/>
      <c r="D940" s="102"/>
      <c r="E940" s="100"/>
      <c r="F940" s="14"/>
      <c r="G940" s="14"/>
      <c r="H940" s="14"/>
      <c r="I940" s="14"/>
      <c r="J940" s="13"/>
      <c r="K940" s="29"/>
      <c r="L940" s="2"/>
      <c r="M940" s="17"/>
      <c r="N940" s="12"/>
      <c r="O940" s="12"/>
      <c r="P940" s="17"/>
      <c r="Q940" s="14"/>
      <c r="R940" s="20"/>
      <c r="S940" s="14"/>
      <c r="T940" s="4"/>
      <c r="U940" s="29"/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24"/>
      <c r="B941" s="125"/>
      <c r="C941" s="7"/>
      <c r="D941" s="102"/>
      <c r="E941" s="100"/>
      <c r="F941" s="14"/>
      <c r="G941" s="14"/>
      <c r="H941" s="14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24"/>
      <c r="B942" s="125"/>
      <c r="C942" s="7"/>
      <c r="D942" s="102"/>
      <c r="E942" s="100"/>
      <c r="F942" s="14"/>
      <c r="G942" s="14"/>
      <c r="H942" s="14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24"/>
      <c r="B943" s="125"/>
      <c r="C943" s="7"/>
      <c r="D943" s="102"/>
      <c r="E943" s="100"/>
      <c r="F943" s="14"/>
      <c r="G943" s="14"/>
      <c r="H943" s="14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24"/>
      <c r="B944" s="125"/>
      <c r="C944" s="7"/>
      <c r="D944" s="102"/>
      <c r="E944" s="100"/>
      <c r="F944" s="14"/>
      <c r="G944" s="14"/>
      <c r="H944" s="14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24"/>
      <c r="B945" s="125"/>
      <c r="C945" s="7"/>
      <c r="D945" s="102"/>
      <c r="E945" s="100"/>
      <c r="F945" s="14"/>
      <c r="G945" s="14"/>
      <c r="H945" s="14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24"/>
      <c r="B946" s="125"/>
      <c r="C946" s="7"/>
      <c r="D946" s="102"/>
      <c r="E946" s="100"/>
      <c r="F946" s="14"/>
      <c r="G946" s="14"/>
      <c r="H946" s="14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24"/>
      <c r="B947" s="125"/>
      <c r="C947" s="7"/>
      <c r="D947" s="102"/>
      <c r="E947" s="100"/>
      <c r="F947" s="14"/>
      <c r="G947" s="14"/>
      <c r="H947" s="14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24"/>
      <c r="B948" s="125"/>
      <c r="C948" s="7"/>
      <c r="D948" s="102"/>
      <c r="E948" s="100"/>
      <c r="F948" s="14"/>
      <c r="G948" s="14"/>
      <c r="H948" s="14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24"/>
      <c r="B949" s="125"/>
      <c r="C949" s="7"/>
      <c r="D949" s="102"/>
      <c r="E949" s="100"/>
      <c r="F949" s="14"/>
      <c r="G949" s="14"/>
      <c r="H949" s="14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24"/>
      <c r="B950" s="125"/>
      <c r="C950" s="7"/>
      <c r="D950" s="102"/>
      <c r="E950" s="100"/>
      <c r="F950" s="14"/>
      <c r="G950" s="14"/>
      <c r="H950" s="14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24"/>
      <c r="B951" s="125"/>
      <c r="C951" s="7"/>
      <c r="D951" s="102"/>
      <c r="E951" s="100"/>
      <c r="F951" s="14"/>
      <c r="G951" s="14"/>
      <c r="H951" s="14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24"/>
      <c r="B952" s="125"/>
      <c r="C952" s="7"/>
      <c r="D952" s="102"/>
      <c r="E952" s="100"/>
      <c r="F952" s="14"/>
      <c r="G952" s="14"/>
      <c r="H952" s="14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24"/>
      <c r="B953" s="125"/>
      <c r="C953" s="7"/>
      <c r="D953" s="102"/>
      <c r="E953" s="100"/>
      <c r="F953" s="14"/>
      <c r="G953" s="14"/>
      <c r="H953" s="14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24"/>
      <c r="B954" s="125"/>
      <c r="C954" s="7"/>
      <c r="D954" s="102"/>
      <c r="E954" s="100"/>
      <c r="F954" s="14"/>
      <c r="G954" s="14"/>
      <c r="H954" s="14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24"/>
      <c r="B955" s="125"/>
      <c r="C955" s="7"/>
      <c r="D955" s="102"/>
      <c r="E955" s="100"/>
      <c r="F955" s="14"/>
      <c r="G955" s="14"/>
      <c r="H955" s="14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24"/>
      <c r="B956" s="125"/>
      <c r="C956" s="7"/>
      <c r="D956" s="102"/>
      <c r="E956" s="100"/>
      <c r="F956" s="14"/>
      <c r="G956" s="14"/>
      <c r="H956" s="14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24"/>
      <c r="B957" s="125"/>
      <c r="C957" s="7"/>
      <c r="D957" s="102"/>
      <c r="E957" s="100"/>
      <c r="F957" s="14"/>
      <c r="G957" s="14"/>
      <c r="H957" s="14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24"/>
      <c r="B958" s="125"/>
      <c r="C958" s="7"/>
      <c r="D958" s="102"/>
      <c r="E958" s="100"/>
      <c r="F958" s="14"/>
      <c r="G958" s="14"/>
      <c r="H958" s="14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24"/>
      <c r="B959" s="125"/>
      <c r="C959" s="7"/>
      <c r="D959" s="102"/>
      <c r="E959" s="100"/>
      <c r="F959" s="14"/>
      <c r="G959" s="14"/>
      <c r="H959" s="14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24"/>
      <c r="B960" s="125"/>
      <c r="C960" s="7"/>
      <c r="D960" s="102"/>
      <c r="E960" s="100"/>
      <c r="F960" s="14"/>
      <c r="G960" s="14"/>
      <c r="H960" s="14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24"/>
      <c r="B961" s="125"/>
      <c r="C961" s="7"/>
      <c r="D961" s="102"/>
      <c r="E961" s="100"/>
      <c r="F961" s="14"/>
      <c r="G961" s="14"/>
      <c r="H961" s="14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24"/>
      <c r="B962" s="125"/>
      <c r="C962" s="7"/>
      <c r="D962" s="102"/>
      <c r="E962" s="100"/>
      <c r="F962" s="14"/>
      <c r="G962" s="14"/>
      <c r="H962" s="14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24"/>
      <c r="B963" s="125"/>
      <c r="C963" s="7"/>
      <c r="D963" s="102"/>
      <c r="E963" s="100"/>
      <c r="F963" s="14"/>
      <c r="G963" s="14"/>
      <c r="H963" s="14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24"/>
      <c r="B964" s="125"/>
      <c r="C964" s="7"/>
      <c r="D964" s="102"/>
      <c r="E964" s="100"/>
      <c r="F964" s="14"/>
      <c r="G964" s="14"/>
      <c r="H964" s="14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24"/>
      <c r="B965" s="125"/>
      <c r="C965" s="7"/>
      <c r="D965" s="102"/>
      <c r="E965" s="100"/>
      <c r="F965" s="14"/>
      <c r="G965" s="14"/>
      <c r="H965" s="14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24"/>
      <c r="B966" s="125"/>
      <c r="C966" s="7"/>
      <c r="D966" s="102"/>
      <c r="E966" s="100"/>
      <c r="F966" s="14"/>
      <c r="G966" s="14"/>
      <c r="H966" s="14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24"/>
      <c r="B967" s="125"/>
      <c r="C967" s="7"/>
      <c r="D967" s="102"/>
      <c r="E967" s="100"/>
      <c r="F967" s="14"/>
      <c r="G967" s="14"/>
      <c r="H967" s="14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24"/>
      <c r="B968" s="125"/>
      <c r="C968" s="7"/>
      <c r="D968" s="102"/>
      <c r="E968" s="100"/>
      <c r="F968" s="14"/>
      <c r="G968" s="14"/>
      <c r="H968" s="14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24"/>
      <c r="B969" s="125"/>
      <c r="C969" s="7"/>
      <c r="D969" s="102"/>
      <c r="E969" s="100"/>
      <c r="F969" s="14"/>
      <c r="G969" s="14"/>
      <c r="H969" s="14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24"/>
      <c r="B970" s="125"/>
      <c r="C970" s="7"/>
      <c r="D970" s="102"/>
      <c r="E970" s="100"/>
      <c r="F970" s="14"/>
      <c r="G970" s="14"/>
      <c r="H970" s="14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24"/>
      <c r="B971" s="125"/>
      <c r="C971" s="7"/>
      <c r="D971" s="102"/>
      <c r="E971" s="100"/>
      <c r="F971" s="14"/>
      <c r="G971" s="14"/>
      <c r="H971" s="14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24"/>
      <c r="B972" s="125"/>
      <c r="C972" s="7"/>
      <c r="D972" s="102"/>
      <c r="E972" s="100"/>
      <c r="F972" s="14"/>
      <c r="G972" s="14"/>
      <c r="H972" s="14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24"/>
      <c r="B973" s="125"/>
      <c r="C973" s="7"/>
      <c r="D973" s="102"/>
      <c r="E973" s="100"/>
      <c r="F973" s="14"/>
      <c r="G973" s="14"/>
      <c r="H973" s="14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24"/>
      <c r="B974" s="125"/>
      <c r="C974" s="7"/>
      <c r="D974" s="102"/>
      <c r="E974" s="100"/>
      <c r="F974" s="14"/>
      <c r="G974" s="14"/>
      <c r="H974" s="14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24"/>
      <c r="B975" s="125"/>
      <c r="C975" s="7"/>
      <c r="D975" s="102"/>
      <c r="E975" s="100"/>
      <c r="F975" s="14"/>
      <c r="G975" s="14"/>
      <c r="H975" s="14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24"/>
      <c r="B976" s="125"/>
      <c r="C976" s="7"/>
      <c r="D976" s="102"/>
      <c r="E976" s="100"/>
      <c r="F976" s="14"/>
      <c r="G976" s="14"/>
      <c r="H976" s="14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24"/>
      <c r="B977" s="125"/>
      <c r="C977" s="7"/>
      <c r="D977" s="102"/>
      <c r="E977" s="100"/>
      <c r="F977" s="14"/>
      <c r="G977" s="14"/>
      <c r="H977" s="14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24"/>
      <c r="B978" s="125"/>
      <c r="C978" s="7"/>
      <c r="D978" s="102"/>
      <c r="E978" s="100"/>
      <c r="F978" s="14"/>
      <c r="G978" s="14"/>
      <c r="H978" s="14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24"/>
      <c r="B979" s="125"/>
      <c r="C979" s="7"/>
      <c r="D979" s="102"/>
      <c r="E979" s="100"/>
      <c r="F979" s="14"/>
      <c r="G979" s="14"/>
      <c r="H979" s="14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24"/>
      <c r="B980" s="125"/>
      <c r="C980" s="7"/>
      <c r="D980" s="102"/>
      <c r="E980" s="100"/>
      <c r="F980" s="14"/>
      <c r="G980" s="14"/>
      <c r="H980" s="14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24"/>
      <c r="B981" s="125"/>
      <c r="C981" s="7"/>
      <c r="D981" s="102"/>
      <c r="E981" s="100"/>
      <c r="F981" s="14"/>
      <c r="G981" s="14"/>
      <c r="H981" s="14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24"/>
      <c r="B982" s="125"/>
      <c r="C982" s="7"/>
      <c r="D982" s="102"/>
      <c r="E982" s="100"/>
      <c r="F982" s="14"/>
      <c r="G982" s="14"/>
      <c r="H982" s="14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24"/>
      <c r="B983" s="125"/>
      <c r="C983" s="7"/>
      <c r="D983" s="102"/>
      <c r="E983" s="100"/>
      <c r="F983" s="14"/>
      <c r="G983" s="14"/>
      <c r="H983" s="14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24"/>
      <c r="B984" s="125"/>
      <c r="C984" s="7"/>
      <c r="D984" s="102"/>
      <c r="E984" s="100"/>
      <c r="F984" s="14"/>
      <c r="G984" s="14"/>
      <c r="H984" s="14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24"/>
      <c r="B985" s="125"/>
      <c r="C985" s="7"/>
      <c r="D985" s="102"/>
      <c r="E985" s="100"/>
      <c r="F985" s="14"/>
      <c r="G985" s="14"/>
      <c r="H985" s="14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24"/>
      <c r="B986" s="125"/>
      <c r="C986" s="7"/>
      <c r="D986" s="102"/>
      <c r="E986" s="100"/>
      <c r="F986" s="14"/>
      <c r="G986" s="14"/>
      <c r="H986" s="14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24"/>
      <c r="B987" s="125"/>
      <c r="C987" s="7"/>
      <c r="D987" s="102"/>
      <c r="E987" s="100"/>
      <c r="F987" s="14"/>
      <c r="G987" s="14"/>
      <c r="H987" s="14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24"/>
      <c r="B988" s="125"/>
      <c r="C988" s="7"/>
      <c r="D988" s="102"/>
      <c r="E988" s="100"/>
      <c r="F988" s="14"/>
      <c r="G988" s="14"/>
      <c r="H988" s="14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24"/>
      <c r="B989" s="125"/>
      <c r="C989" s="7"/>
      <c r="D989" s="102"/>
      <c r="E989" s="100"/>
      <c r="F989" s="14"/>
      <c r="G989" s="14"/>
      <c r="H989" s="14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24"/>
      <c r="B990" s="125"/>
      <c r="C990" s="7"/>
      <c r="D990" s="102"/>
      <c r="E990" s="100"/>
      <c r="F990" s="14"/>
      <c r="G990" s="14"/>
      <c r="H990" s="14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24"/>
      <c r="B991" s="125"/>
      <c r="C991" s="7"/>
      <c r="D991" s="102"/>
      <c r="E991" s="100"/>
      <c r="F991" s="14"/>
      <c r="G991" s="14"/>
      <c r="H991" s="14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24"/>
      <c r="B992" s="125"/>
      <c r="C992" s="7"/>
      <c r="D992" s="102"/>
      <c r="E992" s="100"/>
      <c r="F992" s="14"/>
      <c r="G992" s="14"/>
      <c r="H992" s="14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24"/>
      <c r="B993" s="125"/>
      <c r="C993" s="7"/>
      <c r="D993" s="102"/>
      <c r="E993" s="100"/>
      <c r="F993" s="14"/>
      <c r="G993" s="14"/>
      <c r="H993" s="14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24"/>
      <c r="B994" s="125"/>
      <c r="C994" s="7"/>
      <c r="D994" s="102"/>
      <c r="E994" s="100"/>
      <c r="F994" s="14"/>
      <c r="G994" s="14"/>
      <c r="H994" s="14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24"/>
      <c r="B995" s="125"/>
      <c r="C995" s="7"/>
      <c r="D995" s="102"/>
      <c r="E995" s="100"/>
      <c r="F995" s="14"/>
      <c r="G995" s="14"/>
      <c r="H995" s="14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24"/>
      <c r="B996" s="125"/>
      <c r="C996" s="7"/>
      <c r="D996" s="102"/>
      <c r="E996" s="100"/>
      <c r="F996" s="14"/>
      <c r="G996" s="14"/>
      <c r="H996" s="14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24"/>
      <c r="B997" s="125"/>
      <c r="C997" s="7"/>
      <c r="D997" s="102"/>
      <c r="E997" s="100"/>
      <c r="F997" s="14"/>
      <c r="G997" s="14"/>
      <c r="H997" s="14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24"/>
      <c r="B998" s="125"/>
      <c r="C998" s="7"/>
      <c r="D998" s="102"/>
      <c r="E998" s="100"/>
      <c r="F998" s="14"/>
      <c r="G998" s="14"/>
      <c r="H998" s="14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24"/>
      <c r="B999" s="125"/>
      <c r="C999" s="7"/>
      <c r="D999" s="102"/>
      <c r="E999" s="100"/>
      <c r="F999" s="14"/>
      <c r="G999" s="14"/>
      <c r="H999" s="14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24"/>
      <c r="B1000" s="125"/>
      <c r="C1000" s="7"/>
      <c r="D1000" s="102"/>
      <c r="E1000" s="100"/>
      <c r="F1000" s="14"/>
      <c r="G1000" s="14"/>
      <c r="H1000" s="14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24"/>
      <c r="B1001" s="125"/>
      <c r="C1001" s="7"/>
      <c r="D1001" s="102"/>
      <c r="E1001" s="100"/>
      <c r="F1001" s="14"/>
      <c r="G1001" s="14"/>
      <c r="H1001" s="14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24"/>
      <c r="B1002" s="125"/>
      <c r="C1002" s="7"/>
      <c r="D1002" s="102"/>
      <c r="E1002" s="100"/>
      <c r="F1002" s="14"/>
      <c r="G1002" s="14"/>
      <c r="H1002" s="14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24"/>
      <c r="B1003" s="125"/>
      <c r="C1003" s="7"/>
      <c r="D1003" s="102"/>
      <c r="E1003" s="100"/>
      <c r="F1003" s="14"/>
      <c r="G1003" s="14"/>
      <c r="H1003" s="14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24"/>
      <c r="B1004" s="125"/>
      <c r="C1004" s="7"/>
      <c r="D1004" s="102"/>
      <c r="E1004" s="100"/>
      <c r="F1004" s="14"/>
      <c r="G1004" s="14"/>
      <c r="H1004" s="14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24"/>
      <c r="B1005" s="125"/>
      <c r="C1005" s="7"/>
      <c r="D1005" s="102"/>
      <c r="E1005" s="100"/>
      <c r="F1005" s="14"/>
      <c r="G1005" s="14"/>
      <c r="H1005" s="14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24"/>
      <c r="B1006" s="125"/>
      <c r="C1006" s="7"/>
      <c r="D1006" s="102"/>
      <c r="E1006" s="100"/>
      <c r="F1006" s="14"/>
      <c r="G1006" s="14"/>
      <c r="H1006" s="14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24"/>
      <c r="B1007" s="125"/>
      <c r="C1007" s="7"/>
      <c r="D1007" s="102"/>
      <c r="E1007" s="100"/>
      <c r="F1007" s="14"/>
      <c r="G1007" s="14"/>
      <c r="H1007" s="14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24"/>
      <c r="B1008" s="125"/>
      <c r="C1008" s="7"/>
      <c r="D1008" s="102"/>
      <c r="E1008" s="100"/>
      <c r="F1008" s="14"/>
      <c r="G1008" s="14"/>
      <c r="H1008" s="14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24"/>
      <c r="B1009" s="125"/>
      <c r="C1009" s="7"/>
      <c r="D1009" s="102"/>
      <c r="E1009" s="100"/>
      <c r="F1009" s="14"/>
      <c r="G1009" s="14"/>
      <c r="H1009" s="14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24"/>
      <c r="B1010" s="125"/>
      <c r="C1010" s="7"/>
      <c r="D1010" s="102"/>
      <c r="E1010" s="100"/>
      <c r="F1010" s="14"/>
      <c r="G1010" s="14"/>
      <c r="H1010" s="14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24"/>
      <c r="B1011" s="125"/>
      <c r="C1011" s="7"/>
      <c r="D1011" s="102"/>
      <c r="E1011" s="100"/>
      <c r="F1011" s="14"/>
      <c r="G1011" s="14"/>
      <c r="H1011" s="14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24"/>
      <c r="B1012" s="125"/>
      <c r="C1012" s="7"/>
      <c r="D1012" s="102"/>
      <c r="E1012" s="100"/>
      <c r="F1012" s="14"/>
      <c r="G1012" s="14"/>
      <c r="H1012" s="14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24"/>
      <c r="B1013" s="125"/>
      <c r="C1013" s="7"/>
      <c r="D1013" s="102"/>
      <c r="E1013" s="100"/>
      <c r="F1013" s="14"/>
      <c r="G1013" s="14"/>
      <c r="H1013" s="14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24"/>
      <c r="B1014" s="125"/>
      <c r="C1014" s="7"/>
      <c r="D1014" s="102"/>
      <c r="E1014" s="100"/>
      <c r="F1014" s="14"/>
      <c r="G1014" s="14"/>
      <c r="H1014" s="14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24"/>
      <c r="B1015" s="125"/>
      <c r="C1015" s="7"/>
      <c r="D1015" s="102"/>
      <c r="E1015" s="100"/>
      <c r="F1015" s="14"/>
      <c r="G1015" s="14"/>
      <c r="H1015" s="14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24"/>
      <c r="B1016" s="125"/>
      <c r="C1016" s="7"/>
      <c r="D1016" s="102"/>
      <c r="E1016" s="100"/>
      <c r="F1016" s="14"/>
      <c r="G1016" s="14"/>
      <c r="H1016" s="14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24"/>
      <c r="B1017" s="125"/>
      <c r="C1017" s="7"/>
      <c r="D1017" s="102"/>
      <c r="E1017" s="100"/>
      <c r="F1017" s="14"/>
      <c r="G1017" s="14"/>
      <c r="H1017" s="14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24"/>
      <c r="B1018" s="125"/>
      <c r="C1018" s="7"/>
      <c r="D1018" s="102"/>
      <c r="E1018" s="100"/>
      <c r="F1018" s="14"/>
      <c r="G1018" s="14"/>
      <c r="H1018" s="14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24"/>
      <c r="B1019" s="125"/>
      <c r="C1019" s="7"/>
      <c r="D1019" s="102"/>
      <c r="E1019" s="100"/>
      <c r="F1019" s="14"/>
      <c r="G1019" s="14"/>
      <c r="H1019" s="14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24"/>
      <c r="B1020" s="125"/>
      <c r="C1020" s="7"/>
      <c r="D1020" s="102"/>
      <c r="E1020" s="100"/>
      <c r="F1020" s="14"/>
      <c r="G1020" s="14"/>
      <c r="H1020" s="14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24"/>
      <c r="B1021" s="125"/>
      <c r="C1021" s="7"/>
      <c r="D1021" s="102"/>
      <c r="E1021" s="100"/>
      <c r="F1021" s="14"/>
      <c r="G1021" s="14"/>
      <c r="H1021" s="14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24"/>
      <c r="B1022" s="125"/>
      <c r="C1022" s="7"/>
      <c r="D1022" s="102"/>
      <c r="E1022" s="100"/>
      <c r="F1022" s="14"/>
      <c r="G1022" s="14"/>
      <c r="H1022" s="14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24"/>
      <c r="B1023" s="125"/>
      <c r="C1023" s="7"/>
      <c r="D1023" s="102"/>
      <c r="E1023" s="100"/>
      <c r="F1023" s="14"/>
      <c r="G1023" s="14"/>
      <c r="H1023" s="14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24"/>
      <c r="B1024" s="125"/>
      <c r="C1024" s="7"/>
      <c r="D1024" s="102"/>
      <c r="E1024" s="100"/>
      <c r="F1024" s="14"/>
      <c r="G1024" s="14"/>
      <c r="H1024" s="14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24"/>
      <c r="B1025" s="125"/>
      <c r="C1025" s="7"/>
      <c r="D1025" s="102"/>
      <c r="E1025" s="100"/>
      <c r="F1025" s="14"/>
      <c r="G1025" s="14"/>
      <c r="H1025" s="14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24"/>
      <c r="B1026" s="125"/>
      <c r="C1026" s="7"/>
      <c r="D1026" s="102"/>
      <c r="E1026" s="100"/>
      <c r="F1026" s="14"/>
      <c r="G1026" s="14"/>
      <c r="H1026" s="14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24"/>
      <c r="B1027" s="125"/>
      <c r="C1027" s="7"/>
      <c r="D1027" s="102"/>
      <c r="E1027" s="100"/>
      <c r="F1027" s="14"/>
      <c r="G1027" s="14"/>
      <c r="H1027" s="14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24"/>
      <c r="B1028" s="125"/>
      <c r="C1028" s="7"/>
      <c r="D1028" s="102"/>
      <c r="E1028" s="100"/>
      <c r="F1028" s="14"/>
      <c r="G1028" s="14"/>
      <c r="H1028" s="14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24"/>
      <c r="B1029" s="125"/>
      <c r="C1029" s="7"/>
      <c r="D1029" s="102"/>
      <c r="E1029" s="100"/>
      <c r="F1029" s="14"/>
      <c r="G1029" s="14"/>
      <c r="H1029" s="14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24"/>
      <c r="B1030" s="125"/>
      <c r="C1030" s="7"/>
      <c r="D1030" s="102"/>
      <c r="E1030" s="100"/>
      <c r="F1030" s="14"/>
      <c r="G1030" s="14"/>
      <c r="H1030" s="14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24"/>
      <c r="B1031" s="125"/>
      <c r="C1031" s="7"/>
      <c r="D1031" s="102"/>
      <c r="E1031" s="100"/>
      <c r="F1031" s="14"/>
      <c r="G1031" s="14"/>
      <c r="H1031" s="14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24"/>
      <c r="B1032" s="125"/>
      <c r="C1032" s="7"/>
      <c r="D1032" s="102"/>
      <c r="E1032" s="100"/>
      <c r="F1032" s="14"/>
      <c r="G1032" s="14"/>
      <c r="H1032" s="14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24"/>
      <c r="B1033" s="125"/>
      <c r="C1033" s="7"/>
      <c r="D1033" s="102"/>
      <c r="E1033" s="100"/>
      <c r="F1033" s="14"/>
      <c r="G1033" s="14"/>
      <c r="H1033" s="14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24"/>
      <c r="B1034" s="125"/>
      <c r="C1034" s="7"/>
      <c r="D1034" s="102"/>
      <c r="E1034" s="100"/>
      <c r="F1034" s="14"/>
      <c r="G1034" s="14"/>
      <c r="H1034" s="14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24"/>
      <c r="B1035" s="125"/>
      <c r="C1035" s="7"/>
      <c r="D1035" s="102"/>
      <c r="E1035" s="100"/>
      <c r="F1035" s="14"/>
      <c r="G1035" s="14"/>
      <c r="H1035" s="14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24"/>
      <c r="B1036" s="125"/>
      <c r="C1036" s="7"/>
      <c r="D1036" s="102"/>
      <c r="E1036" s="100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24"/>
      <c r="B1037" s="125"/>
      <c r="C1037" s="7"/>
      <c r="D1037" s="102"/>
      <c r="E1037" s="100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24"/>
      <c r="B1038" s="125"/>
      <c r="C1038" s="7"/>
      <c r="D1038" s="102"/>
      <c r="E1038" s="100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24"/>
      <c r="B1039" s="125"/>
      <c r="C1039" s="7"/>
      <c r="D1039" s="102"/>
      <c r="E1039" s="100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24"/>
      <c r="B1040" s="125"/>
      <c r="C1040" s="7"/>
      <c r="D1040" s="102"/>
      <c r="E1040" s="100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24"/>
      <c r="B1041" s="125"/>
      <c r="C1041" s="7"/>
      <c r="D1041" s="102"/>
      <c r="E1041" s="100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24"/>
      <c r="B1042" s="125"/>
      <c r="C1042" s="7"/>
      <c r="D1042" s="102"/>
      <c r="E1042" s="100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24"/>
      <c r="B1043" s="125"/>
      <c r="C1043" s="7"/>
      <c r="D1043" s="102"/>
      <c r="E1043" s="100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24"/>
      <c r="B1044" s="125"/>
      <c r="C1044" s="7"/>
      <c r="D1044" s="102"/>
      <c r="E1044" s="100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24"/>
      <c r="B1045" s="125"/>
      <c r="C1045" s="7"/>
      <c r="D1045" s="102"/>
      <c r="E1045" s="100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24"/>
      <c r="B1046" s="125"/>
      <c r="C1046" s="7"/>
      <c r="D1046" s="102"/>
      <c r="E1046" s="100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24"/>
      <c r="B1047" s="125"/>
      <c r="C1047" s="7"/>
      <c r="D1047" s="102"/>
      <c r="E1047" s="100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24"/>
      <c r="B1048" s="125"/>
      <c r="C1048" s="7"/>
      <c r="D1048" s="102"/>
      <c r="E1048" s="100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24"/>
      <c r="B1049" s="125"/>
      <c r="C1049" s="7"/>
      <c r="D1049" s="102"/>
      <c r="E1049" s="100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24"/>
      <c r="B1050" s="125"/>
      <c r="C1050" s="7"/>
      <c r="D1050" s="102"/>
      <c r="E1050" s="100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24"/>
      <c r="B1051" s="125"/>
      <c r="C1051" s="7"/>
      <c r="D1051" s="102"/>
      <c r="E1051" s="100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24"/>
      <c r="B1052" s="125"/>
      <c r="C1052" s="7"/>
      <c r="D1052" s="102"/>
      <c r="E1052" s="100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24"/>
      <c r="B1053" s="125"/>
      <c r="C1053" s="7"/>
      <c r="D1053" s="102"/>
      <c r="E1053" s="100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24"/>
      <c r="B1054" s="125"/>
      <c r="C1054" s="7"/>
      <c r="D1054" s="102"/>
      <c r="E1054" s="100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24"/>
      <c r="B1055" s="125"/>
      <c r="C1055" s="7"/>
      <c r="D1055" s="102"/>
      <c r="E1055" s="100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24"/>
      <c r="B1056" s="125"/>
      <c r="C1056" s="7"/>
      <c r="D1056" s="102"/>
      <c r="E1056" s="100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24"/>
      <c r="B1057" s="125"/>
      <c r="C1057" s="7"/>
      <c r="D1057" s="102"/>
      <c r="E1057" s="100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24"/>
      <c r="B1058" s="125"/>
      <c r="C1058" s="7"/>
      <c r="D1058" s="102"/>
      <c r="E1058" s="100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24"/>
      <c r="B1059" s="125"/>
      <c r="C1059" s="7"/>
      <c r="D1059" s="102"/>
      <c r="E1059" s="100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24"/>
      <c r="B1060" s="125"/>
      <c r="C1060" s="7"/>
      <c r="D1060" s="102"/>
      <c r="E1060" s="100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24"/>
      <c r="B1061" s="125"/>
      <c r="C1061" s="7"/>
      <c r="D1061" s="102"/>
      <c r="E1061" s="100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24"/>
      <c r="B1062" s="125"/>
      <c r="C1062" s="7"/>
      <c r="D1062" s="102"/>
      <c r="E1062" s="100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24"/>
      <c r="B1063" s="125"/>
      <c r="C1063" s="7"/>
      <c r="D1063" s="102"/>
      <c r="E1063" s="100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24"/>
      <c r="B1064" s="125"/>
      <c r="C1064" s="7"/>
      <c r="D1064" s="102"/>
      <c r="E1064" s="100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24"/>
      <c r="B1065" s="125"/>
      <c r="C1065" s="7"/>
      <c r="D1065" s="102"/>
      <c r="E1065" s="100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24"/>
      <c r="B1066" s="125"/>
      <c r="C1066" s="7"/>
      <c r="D1066" s="102"/>
      <c r="E1066" s="100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24"/>
      <c r="B1067" s="125"/>
      <c r="C1067" s="7"/>
      <c r="D1067" s="102"/>
      <c r="E1067" s="100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24"/>
      <c r="B1068" s="125"/>
      <c r="C1068" s="7"/>
      <c r="D1068" s="102"/>
      <c r="E1068" s="100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24"/>
      <c r="B1069" s="125"/>
      <c r="C1069" s="7"/>
      <c r="D1069" s="102"/>
      <c r="E1069" s="100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24"/>
      <c r="B1070" s="125"/>
      <c r="C1070" s="7"/>
      <c r="D1070" s="102"/>
      <c r="E1070" s="100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24"/>
      <c r="B1071" s="125"/>
      <c r="C1071" s="7"/>
      <c r="D1071" s="102"/>
      <c r="E1071" s="100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24"/>
      <c r="B1072" s="125"/>
      <c r="C1072" s="7"/>
      <c r="D1072" s="102"/>
      <c r="E1072" s="100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24"/>
      <c r="B1073" s="125"/>
      <c r="C1073" s="7"/>
      <c r="D1073" s="102"/>
      <c r="E1073" s="100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24"/>
      <c r="B1074" s="125"/>
      <c r="C1074" s="7"/>
      <c r="D1074" s="102"/>
      <c r="E1074" s="100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24"/>
      <c r="B1075" s="125"/>
      <c r="C1075" s="7"/>
      <c r="D1075" s="102"/>
      <c r="E1075" s="100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24"/>
      <c r="B1076" s="125"/>
      <c r="C1076" s="7"/>
      <c r="D1076" s="102"/>
      <c r="E1076" s="100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24"/>
      <c r="B1077" s="125"/>
      <c r="C1077" s="7"/>
      <c r="D1077" s="102"/>
      <c r="E1077" s="100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24"/>
      <c r="B1078" s="125"/>
      <c r="C1078" s="7"/>
      <c r="D1078" s="102"/>
      <c r="E1078" s="100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24"/>
      <c r="B1079" s="125"/>
      <c r="C1079" s="7"/>
      <c r="D1079" s="102"/>
      <c r="E1079" s="100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24"/>
      <c r="B1080" s="125"/>
      <c r="C1080" s="7"/>
      <c r="D1080" s="102"/>
      <c r="E1080" s="100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24"/>
      <c r="B1081" s="125"/>
      <c r="C1081" s="7"/>
      <c r="D1081" s="102"/>
      <c r="E1081" s="100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24"/>
      <c r="B1082" s="125"/>
      <c r="C1082" s="7"/>
      <c r="D1082" s="102"/>
      <c r="E1082" s="100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24"/>
      <c r="B1083" s="125"/>
      <c r="C1083" s="7"/>
      <c r="D1083" s="102"/>
      <c r="E1083" s="100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24"/>
      <c r="B1084" s="125"/>
      <c r="C1084" s="7"/>
      <c r="D1084" s="102"/>
      <c r="E1084" s="100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24"/>
      <c r="B1085" s="125"/>
      <c r="C1085" s="7"/>
      <c r="D1085" s="102"/>
      <c r="E1085" s="100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24"/>
      <c r="B1086" s="125"/>
      <c r="C1086" s="7"/>
      <c r="D1086" s="102"/>
      <c r="E1086" s="100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24"/>
      <c r="B1087" s="125"/>
      <c r="C1087" s="7"/>
      <c r="D1087" s="102"/>
      <c r="E1087" s="100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24"/>
      <c r="B1088" s="125"/>
      <c r="C1088" s="7"/>
      <c r="D1088" s="102"/>
      <c r="E1088" s="100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24"/>
      <c r="B1089" s="125"/>
      <c r="C1089" s="7"/>
      <c r="D1089" s="102"/>
      <c r="E1089" s="100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24"/>
      <c r="B1090" s="125"/>
      <c r="C1090" s="7"/>
      <c r="D1090" s="102"/>
      <c r="E1090" s="100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24"/>
      <c r="B1091" s="125"/>
      <c r="C1091" s="7"/>
      <c r="D1091" s="102"/>
      <c r="E1091" s="100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24"/>
      <c r="B1092" s="125"/>
      <c r="C1092" s="7"/>
      <c r="D1092" s="102"/>
      <c r="E1092" s="100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24"/>
      <c r="B1093" s="125"/>
      <c r="C1093" s="7"/>
      <c r="D1093" s="102"/>
      <c r="E1093" s="100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24"/>
      <c r="B1094" s="125"/>
      <c r="C1094" s="7"/>
      <c r="D1094" s="102"/>
      <c r="E1094" s="100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24"/>
      <c r="B1095" s="125"/>
      <c r="C1095" s="7"/>
      <c r="D1095" s="102"/>
      <c r="E1095" s="100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24"/>
      <c r="B1096" s="125"/>
      <c r="C1096" s="7"/>
      <c r="D1096" s="102"/>
      <c r="E1096" s="100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24"/>
      <c r="B1097" s="125"/>
      <c r="C1097" s="7"/>
      <c r="D1097" s="102"/>
      <c r="E1097" s="100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24"/>
      <c r="B1098" s="125"/>
      <c r="C1098" s="7"/>
      <c r="D1098" s="102"/>
      <c r="E1098" s="100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24"/>
      <c r="B1099" s="125"/>
      <c r="C1099" s="7"/>
      <c r="D1099" s="102"/>
      <c r="E1099" s="100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24"/>
      <c r="B1100" s="125"/>
      <c r="C1100" s="7"/>
      <c r="D1100" s="102"/>
      <c r="E1100" s="100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24"/>
      <c r="B1101" s="125"/>
      <c r="C1101" s="7"/>
      <c r="D1101" s="102"/>
      <c r="E1101" s="100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24"/>
      <c r="B1102" s="125"/>
      <c r="C1102" s="7"/>
      <c r="D1102" s="102"/>
      <c r="E1102" s="100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24"/>
      <c r="B1103" s="125"/>
      <c r="C1103" s="7"/>
      <c r="D1103" s="102"/>
      <c r="E1103" s="100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24"/>
      <c r="B1104" s="125"/>
      <c r="C1104" s="7"/>
      <c r="D1104" s="102"/>
      <c r="E1104" s="100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24"/>
      <c r="B1105" s="125"/>
      <c r="C1105" s="7"/>
      <c r="D1105" s="102"/>
      <c r="E1105" s="100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24"/>
      <c r="B1106" s="125"/>
      <c r="C1106" s="7"/>
      <c r="D1106" s="102"/>
      <c r="E1106" s="100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24"/>
      <c r="B1107" s="125"/>
      <c r="C1107" s="7"/>
      <c r="D1107" s="102"/>
      <c r="E1107" s="100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24"/>
      <c r="B1108" s="125"/>
      <c r="C1108" s="7"/>
      <c r="D1108" s="102"/>
      <c r="E1108" s="100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</row>
    <row r="1109" spans="1:153" x14ac:dyDescent="0.15">
      <c r="A1109" s="124"/>
      <c r="B1109" s="125"/>
      <c r="C1109" s="7"/>
      <c r="D1109" s="102"/>
      <c r="E1109" s="100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</row>
    <row r="1110" spans="1:153" ht="15" x14ac:dyDescent="0.2">
      <c r="A1110" s="124"/>
      <c r="B1110" s="125"/>
      <c r="C1110" s="88"/>
      <c r="D1110" s="102"/>
      <c r="E1110" s="100"/>
      <c r="F1110" s="90"/>
      <c r="G1110" s="90"/>
      <c r="H1110" s="90"/>
      <c r="I1110" s="90"/>
      <c r="J1110" s="89"/>
      <c r="K1110" s="91"/>
      <c r="L1110" s="92"/>
      <c r="M1110" s="93"/>
      <c r="N1110" s="94"/>
      <c r="O1110" s="94"/>
      <c r="P1110" s="93"/>
      <c r="Q1110" s="90"/>
      <c r="R1110" s="95"/>
      <c r="S1110" s="14"/>
      <c r="T1110" s="96"/>
      <c r="U1110" s="91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24"/>
      <c r="B1111" s="125"/>
      <c r="C1111" s="7"/>
      <c r="D1111" s="102"/>
      <c r="E1111" s="100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24"/>
      <c r="B1112" s="125"/>
      <c r="C1112" s="7"/>
      <c r="D1112" s="102"/>
      <c r="E1112" s="100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24"/>
      <c r="B1113" s="125"/>
      <c r="C1113" s="7"/>
      <c r="D1113" s="102"/>
      <c r="E1113" s="100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24"/>
      <c r="B1114" s="125"/>
      <c r="C1114" s="7"/>
      <c r="D1114" s="102"/>
      <c r="E1114" s="100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24"/>
      <c r="B1115" s="125"/>
      <c r="C1115" s="7"/>
      <c r="D1115" s="102"/>
      <c r="E1115" s="100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24"/>
      <c r="B1116" s="125"/>
      <c r="C1116" s="7"/>
      <c r="D1116" s="102"/>
      <c r="E1116" s="100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24"/>
      <c r="B1117" s="125"/>
      <c r="C1117" s="7"/>
      <c r="D1117" s="102"/>
      <c r="E1117" s="100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24"/>
      <c r="B1118" s="125"/>
      <c r="C1118" s="7"/>
      <c r="D1118" s="102"/>
      <c r="E1118" s="100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24"/>
      <c r="B1119" s="125"/>
      <c r="C1119" s="7"/>
      <c r="D1119" s="102"/>
      <c r="E1119" s="100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24"/>
      <c r="B1120" s="125"/>
      <c r="C1120" s="7"/>
      <c r="D1120" s="102"/>
      <c r="E1120" s="100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24"/>
      <c r="B1121" s="125"/>
      <c r="C1121" s="7"/>
      <c r="D1121" s="102"/>
      <c r="E1121" s="100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24"/>
      <c r="B1122" s="125"/>
      <c r="C1122" s="7"/>
      <c r="D1122" s="102"/>
      <c r="E1122" s="100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24"/>
      <c r="B1123" s="125"/>
      <c r="C1123" s="7"/>
      <c r="D1123" s="102"/>
      <c r="E1123" s="100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24"/>
      <c r="B1124" s="125"/>
      <c r="C1124" s="7"/>
      <c r="D1124" s="102"/>
      <c r="E1124" s="100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24"/>
      <c r="B1125" s="125"/>
      <c r="C1125" s="7"/>
      <c r="D1125" s="102"/>
      <c r="E1125" s="100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24"/>
      <c r="B1126" s="125"/>
      <c r="C1126" s="7"/>
      <c r="D1126" s="102"/>
      <c r="E1126" s="100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24"/>
      <c r="B1127" s="125"/>
      <c r="C1127" s="7"/>
      <c r="D1127" s="102"/>
      <c r="E1127" s="100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24"/>
      <c r="B1128" s="125"/>
      <c r="C1128" s="7"/>
      <c r="D1128" s="102"/>
      <c r="E1128" s="100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24"/>
      <c r="B1129" s="125"/>
      <c r="C1129" s="7"/>
      <c r="D1129" s="102"/>
      <c r="E1129" s="100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24"/>
      <c r="B1130" s="125"/>
      <c r="C1130" s="7"/>
      <c r="D1130" s="102"/>
      <c r="E1130" s="100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24"/>
      <c r="B1131" s="125"/>
      <c r="C1131" s="7"/>
      <c r="D1131" s="102"/>
      <c r="E1131" s="100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24"/>
      <c r="B1132" s="125"/>
      <c r="C1132" s="7"/>
      <c r="D1132" s="102"/>
      <c r="E1132" s="100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24"/>
      <c r="B1133" s="125"/>
      <c r="C1133" s="7"/>
      <c r="D1133" s="102"/>
      <c r="E1133" s="100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24"/>
      <c r="B1134" s="125"/>
      <c r="C1134" s="7"/>
      <c r="D1134" s="102"/>
      <c r="E1134" s="100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24"/>
      <c r="B1135" s="125"/>
      <c r="C1135" s="7"/>
      <c r="D1135" s="102"/>
      <c r="E1135" s="100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24"/>
      <c r="B1136" s="125"/>
      <c r="C1136" s="7"/>
      <c r="D1136" s="102"/>
      <c r="E1136" s="100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24"/>
      <c r="B1137" s="125"/>
      <c r="C1137" s="7"/>
      <c r="D1137" s="102"/>
      <c r="E1137" s="100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24"/>
      <c r="B1138" s="125"/>
      <c r="C1138" s="7"/>
      <c r="D1138" s="102"/>
      <c r="E1138" s="100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24"/>
      <c r="B1139" s="125"/>
      <c r="C1139" s="7"/>
      <c r="D1139" s="102"/>
      <c r="E1139" s="100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24"/>
      <c r="B1140" s="125"/>
      <c r="C1140" s="7"/>
      <c r="D1140" s="102"/>
      <c r="E1140" s="100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24"/>
      <c r="B1141" s="125"/>
      <c r="C1141" s="7"/>
      <c r="D1141" s="102"/>
      <c r="E1141" s="100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24"/>
      <c r="B1142" s="125"/>
      <c r="C1142" s="7"/>
      <c r="D1142" s="102"/>
      <c r="E1142" s="100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24"/>
      <c r="B1143" s="125"/>
      <c r="C1143" s="7"/>
      <c r="D1143" s="102"/>
      <c r="E1143" s="100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24"/>
      <c r="B1144" s="125"/>
      <c r="C1144" s="7"/>
      <c r="D1144" s="102"/>
      <c r="E1144" s="100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24"/>
      <c r="B1145" s="125"/>
      <c r="C1145" s="7"/>
      <c r="D1145" s="102"/>
      <c r="E1145" s="100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24"/>
      <c r="B1146" s="125"/>
      <c r="C1146" s="7"/>
      <c r="D1146" s="102"/>
      <c r="E1146" s="100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24"/>
      <c r="B1147" s="125"/>
      <c r="C1147" s="7"/>
      <c r="D1147" s="102"/>
      <c r="E1147" s="100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24"/>
      <c r="B1148" s="125"/>
      <c r="C1148" s="7"/>
      <c r="D1148" s="102"/>
      <c r="E1148" s="100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24"/>
      <c r="B1149" s="125"/>
      <c r="C1149" s="7"/>
      <c r="D1149" s="102"/>
      <c r="E1149" s="100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24"/>
      <c r="B1150" s="125"/>
      <c r="C1150" s="7"/>
      <c r="D1150" s="102"/>
      <c r="E1150" s="100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24"/>
      <c r="B1151" s="125"/>
      <c r="C1151" s="7"/>
      <c r="D1151" s="102"/>
      <c r="E1151" s="100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24"/>
      <c r="B1152" s="125"/>
      <c r="C1152" s="7"/>
      <c r="D1152" s="102"/>
      <c r="E1152" s="100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24"/>
      <c r="B1153" s="125"/>
      <c r="C1153" s="7"/>
      <c r="D1153" s="102"/>
      <c r="E1153" s="100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24"/>
      <c r="B1154" s="125"/>
      <c r="C1154" s="7"/>
      <c r="D1154" s="102"/>
      <c r="E1154" s="100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24"/>
      <c r="B1155" s="125"/>
      <c r="C1155" s="7"/>
      <c r="D1155" s="102"/>
      <c r="E1155" s="100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24"/>
      <c r="B1156" s="125"/>
      <c r="C1156" s="7"/>
      <c r="D1156" s="102"/>
      <c r="E1156" s="100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24"/>
      <c r="B1157" s="125"/>
      <c r="C1157" s="7"/>
      <c r="D1157" s="102"/>
      <c r="E1157" s="100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24"/>
      <c r="B1158" s="125"/>
      <c r="C1158" s="7"/>
      <c r="D1158" s="102"/>
      <c r="E1158" s="100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24"/>
      <c r="B1159" s="125"/>
      <c r="C1159" s="7"/>
      <c r="D1159" s="102"/>
      <c r="E1159" s="100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24"/>
      <c r="B1160" s="125"/>
      <c r="C1160" s="7"/>
      <c r="D1160" s="102"/>
      <c r="E1160" s="100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24"/>
      <c r="B1161" s="125"/>
      <c r="C1161" s="7"/>
      <c r="D1161" s="102"/>
      <c r="E1161" s="100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24"/>
      <c r="B1162" s="125"/>
      <c r="C1162" s="7"/>
      <c r="D1162" s="102"/>
      <c r="E1162" s="100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24"/>
      <c r="B1163" s="125"/>
      <c r="C1163" s="7"/>
      <c r="D1163" s="102"/>
      <c r="E1163" s="100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24"/>
      <c r="B1164" s="125"/>
      <c r="C1164" s="7"/>
      <c r="D1164" s="102"/>
      <c r="E1164" s="100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24"/>
      <c r="B1165" s="125"/>
      <c r="C1165" s="7"/>
      <c r="D1165" s="102"/>
      <c r="E1165" s="100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24"/>
      <c r="B1166" s="125"/>
      <c r="C1166" s="7"/>
      <c r="D1166" s="102"/>
      <c r="E1166" s="100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24"/>
      <c r="B1167" s="125"/>
      <c r="C1167" s="7"/>
      <c r="D1167" s="102"/>
      <c r="E1167" s="100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24"/>
      <c r="B1168" s="125"/>
      <c r="C1168" s="7"/>
      <c r="D1168" s="102"/>
      <c r="E1168" s="100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24"/>
      <c r="B1169" s="125"/>
      <c r="C1169" s="7"/>
      <c r="D1169" s="102"/>
      <c r="E1169" s="100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24"/>
      <c r="B1170" s="125"/>
      <c r="C1170" s="7"/>
      <c r="D1170" s="102"/>
      <c r="E1170" s="100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24"/>
      <c r="B1171" s="125"/>
      <c r="C1171" s="7"/>
      <c r="D1171" s="102"/>
      <c r="E1171" s="100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24"/>
      <c r="B1172" s="125"/>
      <c r="C1172" s="7"/>
      <c r="D1172" s="102"/>
      <c r="E1172" s="100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24"/>
      <c r="B1173" s="125"/>
      <c r="C1173" s="7"/>
      <c r="D1173" s="102"/>
      <c r="E1173" s="100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24"/>
      <c r="B1174" s="125"/>
      <c r="C1174" s="7"/>
      <c r="D1174" s="102"/>
      <c r="E1174" s="100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24"/>
      <c r="B1175" s="125"/>
      <c r="C1175" s="7"/>
      <c r="D1175" s="102"/>
      <c r="E1175" s="100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24"/>
      <c r="B1176" s="125"/>
      <c r="C1176" s="7"/>
      <c r="D1176" s="102"/>
      <c r="E1176" s="100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24"/>
      <c r="B1177" s="125"/>
      <c r="C1177" s="7"/>
      <c r="D1177" s="102"/>
      <c r="E1177" s="100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24"/>
      <c r="B1178" s="125"/>
      <c r="C1178" s="7"/>
      <c r="D1178" s="102"/>
      <c r="E1178" s="100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24"/>
      <c r="B1179" s="125"/>
      <c r="C1179" s="7"/>
      <c r="D1179" s="102"/>
      <c r="E1179" s="100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24"/>
      <c r="B1180" s="125"/>
      <c r="C1180" s="7"/>
      <c r="D1180" s="102"/>
      <c r="E1180" s="100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24"/>
      <c r="B1181" s="125"/>
      <c r="C1181" s="7"/>
      <c r="D1181" s="102"/>
      <c r="E1181" s="100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24"/>
      <c r="B1182" s="125"/>
      <c r="C1182" s="7"/>
      <c r="D1182" s="102"/>
      <c r="E1182" s="100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24"/>
      <c r="B1183" s="125"/>
      <c r="C1183" s="7"/>
      <c r="D1183" s="102"/>
      <c r="E1183" s="100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24"/>
      <c r="B1184" s="125"/>
      <c r="C1184" s="7"/>
      <c r="D1184" s="102"/>
      <c r="E1184" s="100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24"/>
      <c r="B1185" s="125"/>
      <c r="C1185" s="7"/>
      <c r="D1185" s="102"/>
      <c r="E1185" s="100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24"/>
      <c r="B1186" s="125"/>
      <c r="C1186" s="7"/>
      <c r="D1186" s="102"/>
      <c r="E1186" s="100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24"/>
      <c r="B1187" s="125"/>
      <c r="C1187" s="7"/>
      <c r="D1187" s="102"/>
      <c r="E1187" s="100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24"/>
      <c r="B1188" s="125"/>
      <c r="C1188" s="7"/>
      <c r="D1188" s="102"/>
      <c r="E1188" s="100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24"/>
      <c r="B1189" s="125"/>
      <c r="C1189" s="7"/>
      <c r="D1189" s="102"/>
      <c r="E1189" s="100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24"/>
      <c r="B1190" s="125"/>
      <c r="C1190" s="7"/>
      <c r="D1190" s="102"/>
      <c r="E1190" s="100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24"/>
      <c r="B1191" s="125"/>
      <c r="C1191" s="7"/>
      <c r="D1191" s="102"/>
      <c r="E1191" s="100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24"/>
      <c r="B1192" s="125"/>
      <c r="C1192" s="7"/>
      <c r="D1192" s="102"/>
      <c r="E1192" s="100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24"/>
      <c r="B1193" s="125"/>
      <c r="C1193" s="7"/>
      <c r="D1193" s="102"/>
      <c r="E1193" s="100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24"/>
      <c r="B1194" s="125"/>
      <c r="C1194" s="7"/>
      <c r="D1194" s="102"/>
      <c r="E1194" s="100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24"/>
      <c r="B1195" s="125"/>
      <c r="C1195" s="7"/>
      <c r="D1195" s="102"/>
      <c r="E1195" s="100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24"/>
      <c r="B1196" s="125"/>
      <c r="C1196" s="7"/>
      <c r="D1196" s="102"/>
      <c r="E1196" s="100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24"/>
      <c r="B1197" s="125"/>
      <c r="C1197" s="7"/>
      <c r="D1197" s="102"/>
      <c r="E1197" s="100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24"/>
      <c r="B1198" s="125"/>
      <c r="C1198" s="7"/>
      <c r="D1198" s="102"/>
      <c r="E1198" s="100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24"/>
      <c r="B1199" s="125"/>
      <c r="C1199" s="7"/>
      <c r="D1199" s="102"/>
      <c r="E1199" s="100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24"/>
      <c r="B1200" s="125"/>
      <c r="C1200" s="7"/>
      <c r="D1200" s="102"/>
      <c r="E1200" s="100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24"/>
      <c r="B1201" s="125"/>
      <c r="C1201" s="7"/>
      <c r="D1201" s="102"/>
      <c r="E1201" s="100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24"/>
      <c r="B1202" s="125"/>
      <c r="C1202" s="7"/>
      <c r="D1202" s="102"/>
      <c r="E1202" s="100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24"/>
      <c r="B1203" s="125"/>
      <c r="C1203" s="7"/>
      <c r="D1203" s="102"/>
      <c r="E1203" s="100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24"/>
      <c r="B1204" s="125"/>
      <c r="C1204" s="7"/>
      <c r="D1204" s="102"/>
      <c r="E1204" s="100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24"/>
      <c r="B1205" s="125"/>
      <c r="C1205" s="7"/>
      <c r="D1205" s="102"/>
      <c r="E1205" s="100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24"/>
      <c r="B1206" s="125"/>
      <c r="C1206" s="7"/>
      <c r="D1206" s="102"/>
      <c r="E1206" s="100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24"/>
      <c r="B1207" s="125"/>
      <c r="C1207" s="7"/>
      <c r="D1207" s="102"/>
      <c r="E1207" s="100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24"/>
      <c r="B1208" s="125"/>
      <c r="C1208" s="7"/>
      <c r="D1208" s="102"/>
      <c r="E1208" s="100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24"/>
      <c r="B1209" s="125"/>
      <c r="C1209" s="7"/>
      <c r="D1209" s="102"/>
      <c r="E1209" s="100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24"/>
      <c r="B1210" s="125"/>
      <c r="C1210" s="7"/>
      <c r="D1210" s="102"/>
      <c r="E1210" s="100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24"/>
      <c r="B1211" s="125"/>
      <c r="C1211" s="7"/>
      <c r="D1211" s="102"/>
      <c r="E1211" s="100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24"/>
      <c r="B1212" s="125"/>
      <c r="C1212" s="7"/>
      <c r="D1212" s="102"/>
      <c r="E1212" s="100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24"/>
      <c r="B1213" s="125"/>
      <c r="C1213" s="7"/>
      <c r="D1213" s="102"/>
      <c r="E1213" s="100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24"/>
      <c r="B1214" s="125"/>
      <c r="C1214" s="7"/>
      <c r="D1214" s="102"/>
      <c r="E1214" s="100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24"/>
      <c r="B1215" s="125"/>
      <c r="C1215" s="7"/>
      <c r="D1215" s="102"/>
      <c r="E1215" s="100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24"/>
      <c r="B1216" s="125"/>
      <c r="C1216" s="7"/>
      <c r="D1216" s="102"/>
      <c r="E1216" s="100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24"/>
      <c r="B1217" s="125"/>
      <c r="C1217" s="7"/>
      <c r="D1217" s="102"/>
      <c r="E1217" s="100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24"/>
      <c r="B1218" s="125"/>
      <c r="C1218" s="7"/>
      <c r="D1218" s="102"/>
      <c r="E1218" s="100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24"/>
      <c r="B1219" s="125"/>
      <c r="C1219" s="7"/>
      <c r="D1219" s="102"/>
      <c r="E1219" s="100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24"/>
      <c r="B1220" s="125"/>
      <c r="C1220" s="7"/>
      <c r="D1220" s="102"/>
      <c r="E1220" s="100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24"/>
      <c r="B1221" s="125"/>
      <c r="C1221" s="7"/>
      <c r="D1221" s="102"/>
      <c r="E1221" s="100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24"/>
      <c r="B1222" s="125"/>
      <c r="C1222" s="7"/>
      <c r="D1222" s="102"/>
      <c r="E1222" s="100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24"/>
      <c r="B1223" s="125"/>
      <c r="C1223" s="7"/>
      <c r="D1223" s="102"/>
      <c r="E1223" s="100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24"/>
      <c r="B1224" s="125"/>
      <c r="C1224" s="7"/>
      <c r="D1224" s="102"/>
      <c r="E1224" s="100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24"/>
      <c r="B1225" s="125"/>
      <c r="C1225" s="7"/>
      <c r="D1225" s="102"/>
      <c r="E1225" s="100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24"/>
      <c r="B1226" s="125"/>
      <c r="C1226" s="7"/>
      <c r="D1226" s="102"/>
      <c r="E1226" s="100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24"/>
      <c r="B1227" s="125"/>
      <c r="C1227" s="7"/>
      <c r="D1227" s="102"/>
      <c r="E1227" s="100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24"/>
      <c r="B1228" s="125"/>
      <c r="C1228" s="7"/>
      <c r="D1228" s="102"/>
      <c r="E1228" s="100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24"/>
      <c r="B1229" s="125"/>
      <c r="C1229" s="7"/>
      <c r="D1229" s="102"/>
      <c r="E1229" s="100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24"/>
      <c r="B1230" s="125"/>
      <c r="C1230" s="7"/>
      <c r="D1230" s="102"/>
      <c r="E1230" s="100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24"/>
      <c r="B1231" s="125"/>
      <c r="C1231" s="7"/>
      <c r="D1231" s="102"/>
      <c r="E1231" s="100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24"/>
      <c r="B1232" s="125"/>
      <c r="C1232" s="7"/>
      <c r="D1232" s="102"/>
      <c r="E1232" s="100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24"/>
      <c r="B1233" s="125"/>
      <c r="C1233" s="7"/>
      <c r="D1233" s="102"/>
      <c r="E1233" s="100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24"/>
      <c r="B1234" s="125"/>
      <c r="C1234" s="7"/>
      <c r="D1234" s="102"/>
      <c r="E1234" s="100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24"/>
      <c r="B1235" s="125"/>
      <c r="C1235" s="7"/>
      <c r="D1235" s="102"/>
      <c r="E1235" s="100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24"/>
      <c r="B1236" s="125"/>
      <c r="C1236" s="7"/>
      <c r="D1236" s="102"/>
      <c r="E1236" s="100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24"/>
      <c r="B1237" s="125"/>
      <c r="C1237" s="7"/>
      <c r="D1237" s="102"/>
      <c r="E1237" s="100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24"/>
      <c r="B1238" s="125"/>
      <c r="C1238" s="7"/>
      <c r="D1238" s="102"/>
      <c r="E1238" s="100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24"/>
      <c r="B1239" s="125"/>
      <c r="C1239" s="7"/>
      <c r="D1239" s="102"/>
      <c r="E1239" s="100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24"/>
      <c r="B1240" s="125"/>
      <c r="C1240" s="7"/>
      <c r="D1240" s="102"/>
      <c r="E1240" s="100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24"/>
      <c r="B1241" s="125"/>
      <c r="C1241" s="7"/>
      <c r="D1241" s="102"/>
      <c r="E1241" s="100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24"/>
      <c r="B1242" s="125"/>
      <c r="C1242" s="7"/>
      <c r="D1242" s="102"/>
      <c r="E1242" s="100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24"/>
      <c r="B1243" s="125"/>
      <c r="C1243" s="7"/>
      <c r="D1243" s="102"/>
      <c r="E1243" s="100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24"/>
      <c r="B1244" s="125"/>
      <c r="C1244" s="7"/>
      <c r="D1244" s="102"/>
      <c r="E1244" s="100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24"/>
      <c r="B1245" s="125"/>
      <c r="C1245" s="7"/>
      <c r="D1245" s="102"/>
      <c r="E1245" s="100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24"/>
      <c r="B1246" s="125"/>
      <c r="C1246" s="7"/>
      <c r="D1246" s="102"/>
      <c r="E1246" s="100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24"/>
      <c r="B1247" s="125"/>
      <c r="C1247" s="7"/>
      <c r="D1247" s="102"/>
      <c r="E1247" s="100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24"/>
      <c r="B1248" s="125"/>
      <c r="C1248" s="7"/>
      <c r="D1248" s="102"/>
      <c r="E1248" s="100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24"/>
      <c r="B1249" s="125"/>
      <c r="C1249" s="7"/>
      <c r="D1249" s="102"/>
      <c r="E1249" s="100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24"/>
      <c r="B1250" s="125"/>
      <c r="C1250" s="7"/>
      <c r="D1250" s="102"/>
      <c r="E1250" s="100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24"/>
      <c r="B1251" s="125"/>
      <c r="C1251" s="7"/>
      <c r="D1251" s="102"/>
      <c r="E1251" s="100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24"/>
      <c r="B1252" s="125"/>
      <c r="C1252" s="7"/>
      <c r="D1252" s="102"/>
      <c r="E1252" s="100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24"/>
      <c r="B1253" s="125"/>
      <c r="C1253" s="7"/>
      <c r="D1253" s="102"/>
      <c r="E1253" s="100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24"/>
      <c r="B1254" s="125"/>
      <c r="C1254" s="7"/>
      <c r="D1254" s="102"/>
      <c r="E1254" s="100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24"/>
      <c r="B1255" s="125"/>
      <c r="C1255" s="7"/>
      <c r="D1255" s="102"/>
      <c r="E1255" s="100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24"/>
      <c r="B1256" s="125"/>
      <c r="C1256" s="7"/>
      <c r="D1256" s="102"/>
      <c r="E1256" s="100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24"/>
      <c r="B1257" s="125"/>
      <c r="C1257" s="7"/>
      <c r="D1257" s="102"/>
      <c r="E1257" s="100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24"/>
      <c r="B1258" s="125"/>
      <c r="C1258" s="7"/>
      <c r="D1258" s="102"/>
      <c r="E1258" s="100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24"/>
      <c r="B1259" s="125"/>
      <c r="C1259" s="7"/>
      <c r="D1259" s="102"/>
      <c r="E1259" s="100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24"/>
      <c r="B1260" s="125"/>
      <c r="C1260" s="7"/>
      <c r="D1260" s="102"/>
      <c r="E1260" s="100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24"/>
      <c r="B1261" s="125"/>
      <c r="C1261" s="7"/>
      <c r="D1261" s="102"/>
      <c r="E1261" s="100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24"/>
      <c r="B1262" s="125"/>
      <c r="C1262" s="7"/>
      <c r="D1262" s="102"/>
      <c r="E1262" s="100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24"/>
      <c r="B1263" s="125"/>
      <c r="C1263" s="7"/>
      <c r="D1263" s="102"/>
      <c r="E1263" s="100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24"/>
      <c r="B1264" s="125"/>
      <c r="C1264" s="7"/>
      <c r="D1264" s="102"/>
      <c r="E1264" s="100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24"/>
      <c r="B1265" s="125"/>
      <c r="C1265" s="7"/>
      <c r="D1265" s="102"/>
      <c r="E1265" s="100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24"/>
      <c r="B1266" s="125"/>
      <c r="C1266" s="7"/>
      <c r="D1266" s="102"/>
      <c r="E1266" s="100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24"/>
      <c r="B1267" s="125"/>
      <c r="C1267" s="7"/>
      <c r="D1267" s="102"/>
      <c r="E1267" s="100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24"/>
      <c r="B1268" s="125"/>
      <c r="C1268" s="7"/>
      <c r="D1268" s="102"/>
      <c r="E1268" s="100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24"/>
      <c r="B1269" s="125"/>
      <c r="C1269" s="7"/>
      <c r="D1269" s="102"/>
      <c r="E1269" s="100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24"/>
      <c r="B1270" s="125"/>
      <c r="C1270" s="7"/>
      <c r="D1270" s="102"/>
      <c r="E1270" s="100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24"/>
      <c r="B1271" s="125"/>
      <c r="C1271" s="7"/>
      <c r="D1271" s="102"/>
      <c r="E1271" s="100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24"/>
      <c r="B1272" s="125"/>
      <c r="C1272" s="7"/>
      <c r="D1272" s="102"/>
      <c r="E1272" s="100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24"/>
      <c r="B1273" s="125"/>
      <c r="C1273" s="7"/>
      <c r="D1273" s="102"/>
      <c r="E1273" s="100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24"/>
      <c r="B1274" s="125"/>
      <c r="C1274" s="7"/>
      <c r="D1274" s="102"/>
      <c r="E1274" s="100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24"/>
      <c r="B1275" s="125"/>
      <c r="C1275" s="7"/>
      <c r="D1275" s="102"/>
      <c r="E1275" s="100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24"/>
      <c r="B1276" s="125"/>
      <c r="C1276" s="7"/>
      <c r="D1276" s="102"/>
      <c r="E1276" s="100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24"/>
      <c r="B1277" s="125"/>
      <c r="C1277" s="7"/>
      <c r="D1277" s="102"/>
      <c r="E1277" s="100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24"/>
      <c r="B1278" s="125"/>
      <c r="C1278" s="7"/>
      <c r="D1278" s="102"/>
      <c r="E1278" s="100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24"/>
      <c r="B1279" s="125"/>
      <c r="C1279" s="7"/>
      <c r="D1279" s="102"/>
      <c r="E1279" s="100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24"/>
      <c r="B1280" s="125"/>
      <c r="C1280" s="7"/>
      <c r="D1280" s="102"/>
      <c r="E1280" s="100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24"/>
      <c r="B1281" s="125"/>
      <c r="C1281" s="7"/>
      <c r="D1281" s="102"/>
      <c r="E1281" s="100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24"/>
      <c r="B1282" s="125"/>
      <c r="C1282" s="7"/>
      <c r="D1282" s="102"/>
      <c r="E1282" s="100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24"/>
      <c r="B1283" s="125"/>
      <c r="C1283" s="7"/>
      <c r="D1283" s="102"/>
      <c r="E1283" s="100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24"/>
      <c r="B1284" s="125"/>
      <c r="C1284" s="7"/>
      <c r="D1284" s="102"/>
      <c r="E1284" s="100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24"/>
      <c r="B1285" s="125"/>
      <c r="C1285" s="7"/>
      <c r="D1285" s="102"/>
      <c r="E1285" s="100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24"/>
      <c r="B1286" s="125"/>
      <c r="C1286" s="7"/>
      <c r="D1286" s="102"/>
      <c r="E1286" s="100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24"/>
      <c r="B1287" s="125"/>
      <c r="C1287" s="7"/>
      <c r="D1287" s="102"/>
      <c r="E1287" s="100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24"/>
      <c r="B1288" s="125"/>
      <c r="C1288" s="7"/>
      <c r="D1288" s="102"/>
      <c r="E1288" s="100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ht="15" x14ac:dyDescent="0.2">
      <c r="A1289" s="124"/>
      <c r="B1289" s="125"/>
      <c r="C1289" s="88"/>
      <c r="D1289" s="102"/>
      <c r="E1289" s="100"/>
      <c r="F1289" s="90"/>
      <c r="G1289" s="90"/>
      <c r="H1289" s="90"/>
      <c r="I1289" s="90"/>
      <c r="J1289" s="89"/>
      <c r="K1289" s="91"/>
      <c r="L1289" s="92"/>
      <c r="M1289" s="93"/>
      <c r="N1289" s="94"/>
      <c r="O1289" s="94"/>
      <c r="P1289" s="93"/>
      <c r="Q1289" s="90"/>
      <c r="R1289" s="95"/>
      <c r="S1289" s="14"/>
      <c r="T1289" s="96"/>
      <c r="U1289" s="91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</row>
    <row r="1290" spans="1:153" x14ac:dyDescent="0.15">
      <c r="A1290" s="124"/>
      <c r="B1290" s="125"/>
      <c r="C1290" s="7"/>
      <c r="D1290" s="102"/>
      <c r="E1290" s="100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</row>
    <row r="1291" spans="1:153" x14ac:dyDescent="0.15">
      <c r="A1291" s="124"/>
      <c r="B1291" s="125"/>
      <c r="C1291" s="7"/>
      <c r="D1291" s="102"/>
      <c r="E1291" s="100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</row>
    <row r="1292" spans="1:153" x14ac:dyDescent="0.15">
      <c r="A1292" s="124"/>
      <c r="B1292" s="125"/>
      <c r="C1292" s="7"/>
      <c r="D1292" s="102"/>
      <c r="E1292" s="100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24"/>
      <c r="B1293" s="125"/>
      <c r="C1293" s="7"/>
      <c r="D1293" s="102"/>
      <c r="E1293" s="100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24"/>
      <c r="B1294" s="125"/>
      <c r="C1294" s="7"/>
      <c r="D1294" s="102"/>
      <c r="E1294" s="100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24"/>
      <c r="B1295" s="125"/>
      <c r="C1295" s="7"/>
      <c r="D1295" s="102"/>
      <c r="E1295" s="100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24"/>
      <c r="B1296" s="125"/>
      <c r="C1296" s="7"/>
      <c r="D1296" s="102"/>
      <c r="E1296" s="100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24"/>
      <c r="B1297" s="125"/>
      <c r="C1297" s="7"/>
      <c r="D1297" s="102"/>
      <c r="E1297" s="100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24"/>
      <c r="B1298" s="125"/>
      <c r="C1298" s="7"/>
      <c r="D1298" s="102"/>
      <c r="E1298" s="100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24"/>
      <c r="B1299" s="125"/>
      <c r="C1299" s="7"/>
      <c r="D1299" s="102"/>
      <c r="E1299" s="100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24"/>
      <c r="B1300" s="125"/>
      <c r="C1300" s="7"/>
      <c r="D1300" s="102"/>
      <c r="E1300" s="100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24"/>
      <c r="B1301" s="125"/>
      <c r="C1301" s="7"/>
      <c r="D1301" s="102"/>
      <c r="E1301" s="100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24"/>
      <c r="B1302" s="125"/>
      <c r="C1302" s="7"/>
      <c r="D1302" s="102"/>
      <c r="E1302" s="100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24"/>
      <c r="B1303" s="125"/>
      <c r="C1303" s="7"/>
      <c r="D1303" s="102"/>
      <c r="E1303" s="100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24"/>
      <c r="B1304" s="125"/>
      <c r="C1304" s="7"/>
      <c r="D1304" s="102"/>
      <c r="E1304" s="100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24"/>
      <c r="B1305" s="125"/>
      <c r="C1305" s="7"/>
      <c r="D1305" s="102"/>
      <c r="E1305" s="100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24"/>
      <c r="B1306" s="125"/>
      <c r="C1306" s="7"/>
      <c r="D1306" s="102"/>
      <c r="E1306" s="100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24"/>
      <c r="B1307" s="125"/>
      <c r="C1307" s="7"/>
      <c r="D1307" s="102"/>
      <c r="E1307" s="100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24"/>
      <c r="B1308" s="125"/>
      <c r="C1308" s="7"/>
      <c r="D1308" s="102"/>
      <c r="E1308" s="100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24"/>
      <c r="B1309" s="125"/>
      <c r="C1309" s="7"/>
      <c r="D1309" s="102"/>
      <c r="E1309" s="100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24"/>
      <c r="B1310" s="125"/>
      <c r="C1310" s="7"/>
      <c r="D1310" s="102"/>
      <c r="E1310" s="100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24"/>
      <c r="B1311" s="125"/>
      <c r="C1311" s="7"/>
      <c r="D1311" s="102"/>
      <c r="E1311" s="100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24"/>
      <c r="B1312" s="125"/>
      <c r="C1312" s="7"/>
      <c r="D1312" s="102"/>
      <c r="E1312" s="100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24"/>
      <c r="B1313" s="125"/>
      <c r="C1313" s="7"/>
      <c r="D1313" s="102"/>
      <c r="E1313" s="100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24"/>
      <c r="B1314" s="125"/>
      <c r="C1314" s="7"/>
      <c r="D1314" s="102"/>
      <c r="E1314" s="100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24"/>
      <c r="B1315" s="125"/>
      <c r="C1315" s="7"/>
      <c r="D1315" s="102"/>
      <c r="E1315" s="100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24"/>
      <c r="B1316" s="125"/>
      <c r="C1316" s="7"/>
      <c r="D1316" s="102"/>
      <c r="E1316" s="100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24"/>
      <c r="B1317" s="125"/>
      <c r="C1317" s="7"/>
      <c r="D1317" s="102"/>
      <c r="E1317" s="100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24"/>
      <c r="B1318" s="125"/>
      <c r="C1318" s="7"/>
      <c r="D1318" s="102"/>
      <c r="E1318" s="100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24"/>
      <c r="B1319" s="125"/>
      <c r="C1319" s="7"/>
      <c r="D1319" s="102"/>
      <c r="E1319" s="100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24"/>
      <c r="B1320" s="125"/>
      <c r="C1320" s="7"/>
      <c r="D1320" s="102"/>
      <c r="E1320" s="100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24"/>
      <c r="B1321" s="125"/>
      <c r="C1321" s="7"/>
      <c r="D1321" s="102"/>
      <c r="E1321" s="100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24"/>
      <c r="B1322" s="125"/>
      <c r="C1322" s="7"/>
      <c r="D1322" s="102"/>
      <c r="E1322" s="100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24"/>
      <c r="B1323" s="125"/>
      <c r="C1323" s="7"/>
      <c r="D1323" s="102"/>
      <c r="E1323" s="100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24"/>
      <c r="B1324" s="125"/>
      <c r="C1324" s="7"/>
      <c r="D1324" s="102"/>
      <c r="E1324" s="100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24"/>
      <c r="B1325" s="125"/>
      <c r="C1325" s="7"/>
      <c r="D1325" s="102"/>
      <c r="E1325" s="100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24"/>
      <c r="B1326" s="125"/>
      <c r="C1326" s="7"/>
      <c r="D1326" s="102"/>
      <c r="E1326" s="100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24"/>
      <c r="B1327" s="125"/>
      <c r="C1327" s="7"/>
      <c r="D1327" s="102"/>
      <c r="E1327" s="100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24"/>
      <c r="B1328" s="125"/>
      <c r="C1328" s="7"/>
      <c r="D1328" s="102"/>
      <c r="E1328" s="100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24"/>
      <c r="B1329" s="125"/>
      <c r="C1329" s="7"/>
      <c r="D1329" s="102"/>
      <c r="E1329" s="100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24"/>
      <c r="B1330" s="125"/>
      <c r="C1330" s="7"/>
      <c r="D1330" s="102"/>
      <c r="E1330" s="100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24"/>
      <c r="B1331" s="125"/>
      <c r="C1331" s="7"/>
      <c r="D1331" s="102"/>
      <c r="E1331" s="100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24"/>
      <c r="B1332" s="125"/>
      <c r="C1332" s="7"/>
      <c r="D1332" s="102"/>
      <c r="E1332" s="100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24"/>
      <c r="B1333" s="125"/>
      <c r="C1333" s="7"/>
      <c r="D1333" s="102"/>
      <c r="E1333" s="100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24"/>
      <c r="B1334" s="125"/>
      <c r="C1334" s="7"/>
      <c r="D1334" s="102"/>
      <c r="E1334" s="100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24"/>
      <c r="B1335" s="125"/>
      <c r="C1335" s="7"/>
      <c r="D1335" s="102"/>
      <c r="E1335" s="100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24"/>
      <c r="B1336" s="125"/>
      <c r="C1336" s="7"/>
      <c r="D1336" s="102"/>
      <c r="E1336" s="100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24"/>
      <c r="B1337" s="125"/>
      <c r="C1337" s="7"/>
      <c r="D1337" s="102"/>
      <c r="E1337" s="100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24"/>
      <c r="B1338" s="125"/>
      <c r="C1338" s="7"/>
      <c r="D1338" s="102"/>
      <c r="E1338" s="100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24"/>
      <c r="B1339" s="125"/>
      <c r="C1339" s="7"/>
      <c r="D1339" s="102"/>
      <c r="E1339" s="100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24"/>
      <c r="B1340" s="125"/>
      <c r="C1340" s="7"/>
      <c r="D1340" s="102"/>
      <c r="E1340" s="100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24"/>
      <c r="B1341" s="125"/>
      <c r="C1341" s="7"/>
      <c r="D1341" s="102"/>
      <c r="E1341" s="100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24"/>
      <c r="B1342" s="125"/>
      <c r="C1342" s="7"/>
      <c r="D1342" s="102"/>
      <c r="E1342" s="100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24"/>
      <c r="B1343" s="125"/>
      <c r="C1343" s="7"/>
      <c r="D1343" s="102"/>
      <c r="E1343" s="100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24"/>
      <c r="B1344" s="125"/>
      <c r="C1344" s="7"/>
      <c r="D1344" s="102"/>
      <c r="E1344" s="100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24"/>
      <c r="B1345" s="125"/>
      <c r="C1345" s="7"/>
      <c r="D1345" s="102"/>
      <c r="E1345" s="100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24"/>
      <c r="B1346" s="125"/>
      <c r="C1346" s="7"/>
      <c r="D1346" s="102"/>
      <c r="E1346" s="100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24"/>
      <c r="B1347" s="125"/>
      <c r="C1347" s="7"/>
      <c r="D1347" s="102"/>
      <c r="E1347" s="100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24"/>
      <c r="B1348" s="125"/>
      <c r="C1348" s="7"/>
      <c r="D1348" s="102"/>
      <c r="E1348" s="100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24"/>
      <c r="B1349" s="125"/>
      <c r="C1349" s="7"/>
      <c r="D1349" s="102"/>
      <c r="E1349" s="100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24"/>
      <c r="B1350" s="125"/>
      <c r="C1350" s="7"/>
      <c r="D1350" s="102"/>
      <c r="E1350" s="100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24"/>
      <c r="B1351" s="125"/>
      <c r="C1351" s="7"/>
      <c r="D1351" s="102"/>
      <c r="E1351" s="100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24"/>
      <c r="B1352" s="125"/>
      <c r="C1352" s="7"/>
      <c r="D1352" s="102"/>
      <c r="E1352" s="100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24"/>
      <c r="B1353" s="125"/>
      <c r="C1353" s="7"/>
      <c r="D1353" s="102"/>
      <c r="E1353" s="100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24"/>
      <c r="B1354" s="125"/>
      <c r="C1354" s="7"/>
      <c r="D1354" s="102"/>
      <c r="E1354" s="100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24"/>
      <c r="B1355" s="125"/>
      <c r="C1355" s="7"/>
      <c r="D1355" s="102"/>
      <c r="E1355" s="100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24"/>
      <c r="B1356" s="125"/>
      <c r="C1356" s="7"/>
      <c r="D1356" s="102"/>
      <c r="E1356" s="100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24"/>
      <c r="B1357" s="125"/>
      <c r="C1357" s="7"/>
      <c r="D1357" s="102"/>
      <c r="E1357" s="100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24"/>
      <c r="B1358" s="125"/>
      <c r="C1358" s="7"/>
      <c r="D1358" s="102"/>
      <c r="E1358" s="100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24"/>
      <c r="B1359" s="125"/>
      <c r="C1359" s="7"/>
      <c r="D1359" s="102"/>
      <c r="E1359" s="100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24"/>
      <c r="B1360" s="125"/>
      <c r="C1360" s="7"/>
      <c r="D1360" s="102"/>
      <c r="E1360" s="100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24"/>
      <c r="B1361" s="125"/>
      <c r="C1361" s="7"/>
      <c r="D1361" s="102"/>
      <c r="E1361" s="100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24"/>
      <c r="B1362" s="125"/>
      <c r="C1362" s="7"/>
      <c r="D1362" s="102"/>
      <c r="E1362" s="100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24"/>
      <c r="B1363" s="125"/>
      <c r="C1363" s="7"/>
      <c r="D1363" s="102"/>
      <c r="E1363" s="100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24"/>
      <c r="B1364" s="125"/>
      <c r="C1364" s="7"/>
      <c r="D1364" s="102"/>
      <c r="E1364" s="100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24"/>
      <c r="B1365" s="125"/>
      <c r="C1365" s="7"/>
      <c r="D1365" s="102"/>
      <c r="E1365" s="100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24"/>
      <c r="B1366" s="125"/>
      <c r="C1366" s="7"/>
      <c r="D1366" s="102"/>
      <c r="E1366" s="100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24"/>
      <c r="B1367" s="125"/>
      <c r="C1367" s="7"/>
      <c r="D1367" s="102"/>
      <c r="E1367" s="100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24"/>
      <c r="B1368" s="125"/>
      <c r="C1368" s="7"/>
      <c r="D1368" s="102"/>
      <c r="E1368" s="100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24"/>
      <c r="B1369" s="125"/>
      <c r="C1369" s="7"/>
      <c r="D1369" s="102"/>
      <c r="E1369" s="100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24"/>
      <c r="B1370" s="125"/>
      <c r="C1370" s="7"/>
      <c r="D1370" s="102"/>
      <c r="E1370" s="100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24"/>
      <c r="B1371" s="125"/>
      <c r="C1371" s="7"/>
      <c r="D1371" s="102"/>
      <c r="E1371" s="100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24"/>
      <c r="B1372" s="125"/>
      <c r="C1372" s="7"/>
      <c r="D1372" s="102"/>
      <c r="E1372" s="100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24"/>
      <c r="B1373" s="125"/>
      <c r="C1373" s="7"/>
      <c r="D1373" s="102"/>
      <c r="E1373" s="100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24"/>
      <c r="B1374" s="125"/>
      <c r="C1374" s="7"/>
      <c r="D1374" s="102"/>
      <c r="E1374" s="100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24"/>
      <c r="B1375" s="125"/>
      <c r="C1375" s="7"/>
      <c r="D1375" s="102"/>
      <c r="E1375" s="100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24"/>
      <c r="B1376" s="125"/>
      <c r="C1376" s="7"/>
      <c r="D1376" s="102"/>
      <c r="E1376" s="100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24"/>
      <c r="B1377" s="125"/>
      <c r="C1377" s="7"/>
      <c r="D1377" s="102"/>
      <c r="E1377" s="100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24"/>
      <c r="B1378" s="125"/>
      <c r="C1378" s="7"/>
      <c r="D1378" s="102"/>
      <c r="E1378" s="100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24"/>
      <c r="B1379" s="125"/>
      <c r="C1379" s="7"/>
      <c r="D1379" s="102"/>
      <c r="E1379" s="100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24"/>
      <c r="B1380" s="125"/>
      <c r="C1380" s="7"/>
      <c r="D1380" s="102"/>
      <c r="E1380" s="100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24"/>
      <c r="B1381" s="125"/>
      <c r="C1381" s="7"/>
      <c r="D1381" s="102"/>
      <c r="E1381" s="100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24"/>
      <c r="B1382" s="125"/>
      <c r="C1382" s="7"/>
      <c r="D1382" s="102"/>
      <c r="E1382" s="100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24"/>
      <c r="B1383" s="125"/>
      <c r="C1383" s="7"/>
      <c r="D1383" s="102"/>
      <c r="E1383" s="100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24"/>
      <c r="B1384" s="125"/>
      <c r="C1384" s="7"/>
      <c r="D1384" s="102"/>
      <c r="E1384" s="100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24"/>
      <c r="B1385" s="125"/>
      <c r="C1385" s="7"/>
      <c r="D1385" s="102"/>
      <c r="E1385" s="100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24"/>
      <c r="B1386" s="125"/>
      <c r="C1386" s="7"/>
      <c r="D1386" s="102"/>
      <c r="E1386" s="100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24"/>
      <c r="B1387" s="125"/>
      <c r="C1387" s="7"/>
      <c r="D1387" s="102"/>
      <c r="E1387" s="100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24"/>
      <c r="B1388" s="125"/>
      <c r="C1388" s="7"/>
      <c r="D1388" s="102"/>
      <c r="E1388" s="100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24"/>
      <c r="B1389" s="125"/>
      <c r="C1389" s="7"/>
      <c r="D1389" s="102"/>
      <c r="E1389" s="100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24"/>
      <c r="B1390" s="125"/>
      <c r="C1390" s="7"/>
      <c r="D1390" s="102"/>
      <c r="E1390" s="100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24"/>
      <c r="B1391" s="125"/>
      <c r="C1391" s="7"/>
      <c r="D1391" s="102"/>
      <c r="E1391" s="100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24"/>
      <c r="B1392" s="125"/>
      <c r="C1392" s="7"/>
      <c r="D1392" s="102"/>
      <c r="E1392" s="100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24"/>
      <c r="B1393" s="125"/>
      <c r="C1393" s="7"/>
      <c r="D1393" s="102"/>
      <c r="E1393" s="100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24"/>
      <c r="B1394" s="125"/>
      <c r="C1394" s="7"/>
      <c r="D1394" s="102"/>
      <c r="E1394" s="100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24"/>
      <c r="B1395" s="125"/>
      <c r="C1395" s="7"/>
      <c r="D1395" s="102"/>
      <c r="E1395" s="100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24"/>
      <c r="B1396" s="125"/>
      <c r="C1396" s="7"/>
      <c r="D1396" s="102"/>
      <c r="E1396" s="100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24"/>
      <c r="B1397" s="125"/>
      <c r="C1397" s="7"/>
      <c r="D1397" s="102"/>
      <c r="E1397" s="100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24"/>
      <c r="B1398" s="125"/>
      <c r="C1398" s="7"/>
      <c r="D1398" s="102"/>
      <c r="E1398" s="100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24"/>
      <c r="B1399" s="125"/>
      <c r="C1399" s="7"/>
      <c r="D1399" s="102"/>
      <c r="E1399" s="100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24"/>
      <c r="B1400" s="125"/>
      <c r="C1400" s="7"/>
      <c r="D1400" s="102"/>
      <c r="E1400" s="100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24"/>
      <c r="B1401" s="125"/>
      <c r="C1401" s="7"/>
      <c r="D1401" s="102"/>
      <c r="E1401" s="100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24"/>
      <c r="B1402" s="125"/>
      <c r="C1402" s="7"/>
      <c r="D1402" s="102"/>
      <c r="E1402" s="100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24"/>
      <c r="B1403" s="125"/>
      <c r="C1403" s="7"/>
      <c r="D1403" s="102"/>
      <c r="E1403" s="100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24"/>
      <c r="B1404" s="125"/>
      <c r="C1404" s="7"/>
      <c r="D1404" s="102"/>
      <c r="E1404" s="100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24"/>
      <c r="B1405" s="125"/>
      <c r="C1405" s="7"/>
      <c r="D1405" s="102"/>
      <c r="E1405" s="100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24"/>
      <c r="B1406" s="125"/>
      <c r="C1406" s="7"/>
      <c r="D1406" s="102"/>
      <c r="E1406" s="100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24"/>
      <c r="B1407" s="125"/>
      <c r="C1407" s="7"/>
      <c r="D1407" s="102"/>
      <c r="E1407" s="100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24"/>
      <c r="B1408" s="125"/>
      <c r="C1408" s="7"/>
      <c r="D1408" s="102"/>
      <c r="E1408" s="100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24"/>
      <c r="B1409" s="125"/>
      <c r="C1409" s="7"/>
      <c r="D1409" s="102"/>
      <c r="E1409" s="100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24"/>
      <c r="B1410" s="125"/>
      <c r="C1410" s="7"/>
      <c r="D1410" s="102"/>
      <c r="E1410" s="100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24"/>
      <c r="B1411" s="125"/>
      <c r="C1411" s="7"/>
      <c r="D1411" s="102"/>
      <c r="E1411" s="100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24"/>
      <c r="B1412" s="125"/>
      <c r="C1412" s="7"/>
      <c r="D1412" s="102"/>
      <c r="E1412" s="100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24"/>
      <c r="B1413" s="125"/>
      <c r="C1413" s="7"/>
      <c r="D1413" s="102"/>
      <c r="E1413" s="100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24"/>
      <c r="B1414" s="125"/>
      <c r="C1414" s="7"/>
      <c r="D1414" s="102"/>
      <c r="E1414" s="100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24"/>
      <c r="B1415" s="125"/>
      <c r="C1415" s="7"/>
      <c r="D1415" s="102"/>
      <c r="E1415" s="100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24"/>
      <c r="B1416" s="125"/>
      <c r="C1416" s="7"/>
      <c r="D1416" s="102"/>
      <c r="E1416" s="100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24"/>
      <c r="B1417" s="125"/>
      <c r="C1417" s="7"/>
      <c r="D1417" s="102"/>
      <c r="E1417" s="100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24"/>
      <c r="B1418" s="125"/>
      <c r="C1418" s="7"/>
      <c r="D1418" s="102"/>
      <c r="E1418" s="100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24"/>
      <c r="B1419" s="125"/>
      <c r="C1419" s="7"/>
      <c r="D1419" s="102"/>
      <c r="E1419" s="100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24"/>
      <c r="B1420" s="125"/>
      <c r="C1420" s="7"/>
      <c r="D1420" s="102"/>
      <c r="E1420" s="100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24"/>
      <c r="B1421" s="125"/>
      <c r="C1421" s="7"/>
      <c r="D1421" s="102"/>
      <c r="E1421" s="100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24"/>
      <c r="B1422" s="125"/>
      <c r="C1422" s="7"/>
      <c r="D1422" s="102"/>
      <c r="E1422" s="100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24"/>
      <c r="B1423" s="125"/>
      <c r="C1423" s="7"/>
      <c r="D1423" s="102"/>
      <c r="E1423" s="100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24"/>
      <c r="B1424" s="125"/>
      <c r="C1424" s="7"/>
      <c r="D1424" s="102"/>
      <c r="E1424" s="100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24"/>
      <c r="B1425" s="125"/>
      <c r="C1425" s="7"/>
      <c r="D1425" s="102"/>
      <c r="E1425" s="100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24"/>
      <c r="B1426" s="125"/>
      <c r="C1426" s="7"/>
      <c r="D1426" s="102"/>
      <c r="E1426" s="100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24"/>
      <c r="B1427" s="125"/>
      <c r="C1427" s="7"/>
      <c r="D1427" s="102"/>
      <c r="E1427" s="100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24"/>
      <c r="B1428" s="125"/>
      <c r="C1428" s="7"/>
      <c r="D1428" s="102"/>
      <c r="E1428" s="100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24"/>
      <c r="B1429" s="125"/>
      <c r="C1429" s="7"/>
      <c r="D1429" s="102"/>
      <c r="E1429" s="100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24"/>
      <c r="B1430" s="125"/>
      <c r="C1430" s="7"/>
      <c r="D1430" s="102"/>
      <c r="E1430" s="100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24"/>
      <c r="B1431" s="125"/>
      <c r="C1431" s="7"/>
      <c r="D1431" s="102"/>
      <c r="E1431" s="100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24"/>
      <c r="B1432" s="125"/>
      <c r="C1432" s="7"/>
      <c r="D1432" s="102"/>
      <c r="E1432" s="100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24"/>
      <c r="B1433" s="125"/>
      <c r="C1433" s="7"/>
      <c r="D1433" s="102"/>
      <c r="E1433" s="100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24"/>
      <c r="B1434" s="125"/>
      <c r="C1434" s="7"/>
      <c r="D1434" s="102"/>
      <c r="E1434" s="100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24"/>
      <c r="B1435" s="125"/>
      <c r="C1435" s="7"/>
      <c r="D1435" s="102"/>
      <c r="E1435" s="100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24"/>
      <c r="B1436" s="125"/>
      <c r="C1436" s="7"/>
      <c r="D1436" s="102"/>
      <c r="E1436" s="100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24"/>
      <c r="B1437" s="125"/>
      <c r="C1437" s="7"/>
      <c r="D1437" s="102"/>
      <c r="E1437" s="100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24"/>
      <c r="B1438" s="125"/>
      <c r="C1438" s="7"/>
      <c r="D1438" s="102"/>
      <c r="E1438" s="100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24"/>
      <c r="B1439" s="125"/>
      <c r="C1439" s="7"/>
      <c r="D1439" s="102"/>
      <c r="E1439" s="100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24"/>
      <c r="B1440" s="125"/>
      <c r="C1440" s="7"/>
      <c r="D1440" s="102"/>
      <c r="E1440" s="100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24"/>
      <c r="B1441" s="125"/>
      <c r="C1441" s="7"/>
      <c r="D1441" s="102"/>
      <c r="E1441" s="100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24"/>
      <c r="B1442" s="125"/>
      <c r="C1442" s="7"/>
      <c r="D1442" s="102"/>
      <c r="E1442" s="100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24"/>
      <c r="B1443" s="125"/>
      <c r="C1443" s="7"/>
      <c r="D1443" s="102"/>
      <c r="E1443" s="100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24"/>
      <c r="B1444" s="125"/>
      <c r="C1444" s="7"/>
      <c r="D1444" s="102"/>
      <c r="E1444" s="100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24"/>
      <c r="B1445" s="125"/>
      <c r="C1445" s="7"/>
      <c r="D1445" s="102"/>
      <c r="E1445" s="100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24"/>
      <c r="B1446" s="125"/>
      <c r="C1446" s="7"/>
      <c r="D1446" s="102"/>
      <c r="E1446" s="100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24"/>
      <c r="B1447" s="125"/>
      <c r="C1447" s="7"/>
      <c r="D1447" s="102"/>
      <c r="E1447" s="100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24"/>
      <c r="B1448" s="125"/>
      <c r="C1448" s="7"/>
      <c r="D1448" s="102"/>
      <c r="E1448" s="100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24"/>
      <c r="B1449" s="125"/>
      <c r="C1449" s="7"/>
      <c r="D1449" s="102"/>
      <c r="E1449" s="100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24"/>
      <c r="B1450" s="125"/>
      <c r="C1450" s="7"/>
      <c r="D1450" s="102"/>
      <c r="E1450" s="100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24"/>
      <c r="B1451" s="125"/>
      <c r="C1451" s="7"/>
      <c r="D1451" s="102"/>
      <c r="E1451" s="100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24"/>
      <c r="B1452" s="125"/>
      <c r="C1452" s="7"/>
      <c r="D1452" s="102"/>
      <c r="E1452" s="100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24"/>
      <c r="B1453" s="125"/>
      <c r="C1453" s="7"/>
      <c r="D1453" s="102"/>
      <c r="E1453" s="100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24"/>
      <c r="B1454" s="125"/>
      <c r="C1454" s="7"/>
      <c r="D1454" s="102"/>
      <c r="E1454" s="100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24"/>
      <c r="B1455" s="125"/>
      <c r="C1455" s="7"/>
      <c r="D1455" s="102"/>
      <c r="E1455" s="100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24"/>
      <c r="B1456" s="125"/>
      <c r="C1456" s="7"/>
      <c r="D1456" s="102"/>
      <c r="E1456" s="100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24"/>
      <c r="B1457" s="125"/>
      <c r="C1457" s="7"/>
      <c r="D1457" s="102"/>
      <c r="E1457" s="100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24"/>
      <c r="B1458" s="125"/>
      <c r="C1458" s="7"/>
      <c r="D1458" s="102"/>
      <c r="E1458" s="100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24"/>
      <c r="B1459" s="125"/>
      <c r="C1459" s="7"/>
      <c r="D1459" s="102"/>
      <c r="E1459" s="100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24"/>
      <c r="B1460" s="125"/>
      <c r="C1460" s="7"/>
      <c r="D1460" s="102"/>
      <c r="E1460" s="100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24"/>
      <c r="B1461" s="125"/>
      <c r="C1461" s="7"/>
      <c r="D1461" s="102"/>
      <c r="E1461" s="100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24"/>
      <c r="B1462" s="125"/>
      <c r="C1462" s="7"/>
      <c r="D1462" s="102"/>
      <c r="E1462" s="100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24"/>
      <c r="B1463" s="125"/>
      <c r="C1463" s="7"/>
      <c r="D1463" s="102"/>
      <c r="E1463" s="100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24"/>
      <c r="B1464" s="125"/>
      <c r="C1464" s="7"/>
      <c r="D1464" s="102"/>
      <c r="E1464" s="100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24"/>
      <c r="B1465" s="125"/>
      <c r="C1465" s="7"/>
      <c r="D1465" s="102"/>
      <c r="E1465" s="100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24"/>
      <c r="B1466" s="125"/>
      <c r="C1466" s="7"/>
      <c r="D1466" s="102"/>
      <c r="E1466" s="100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24"/>
      <c r="B1467" s="125"/>
      <c r="C1467" s="7"/>
      <c r="D1467" s="102"/>
      <c r="E1467" s="100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24"/>
      <c r="B1468" s="125"/>
      <c r="C1468" s="7"/>
      <c r="D1468" s="102"/>
      <c r="E1468" s="100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24"/>
      <c r="B1469" s="125"/>
      <c r="C1469" s="7"/>
      <c r="D1469" s="102"/>
      <c r="E1469" s="100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24"/>
      <c r="B1470" s="125"/>
      <c r="C1470" s="7"/>
      <c r="D1470" s="102"/>
      <c r="E1470" s="100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24"/>
      <c r="B1471" s="125"/>
      <c r="C1471" s="7"/>
      <c r="D1471" s="102"/>
      <c r="E1471" s="100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24"/>
      <c r="B1472" s="125"/>
      <c r="C1472" s="7"/>
      <c r="D1472" s="102"/>
      <c r="E1472" s="100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24"/>
      <c r="B1473" s="125"/>
      <c r="C1473" s="7"/>
      <c r="D1473" s="102"/>
      <c r="E1473" s="100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</row>
    <row r="1474" spans="1:153" ht="15" x14ac:dyDescent="0.2">
      <c r="A1474" s="124"/>
      <c r="B1474" s="125"/>
      <c r="C1474" s="88"/>
      <c r="D1474" s="102"/>
      <c r="E1474" s="100"/>
      <c r="F1474" s="90"/>
      <c r="G1474" s="90"/>
      <c r="H1474" s="90"/>
      <c r="I1474" s="90"/>
      <c r="J1474" s="89"/>
      <c r="K1474" s="91"/>
      <c r="L1474" s="92"/>
      <c r="M1474" s="93"/>
      <c r="N1474" s="94"/>
      <c r="O1474" s="94"/>
      <c r="P1474" s="93"/>
      <c r="Q1474" s="90"/>
      <c r="R1474" s="95"/>
      <c r="S1474" s="14"/>
      <c r="T1474" s="96"/>
      <c r="U1474" s="91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24"/>
      <c r="B1475" s="125"/>
      <c r="C1475" s="7"/>
      <c r="D1475" s="102"/>
      <c r="E1475" s="100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</row>
    <row r="1476" spans="1:153" x14ac:dyDescent="0.15">
      <c r="A1476" s="124"/>
      <c r="B1476" s="125"/>
      <c r="C1476" s="7"/>
      <c r="D1476" s="102"/>
      <c r="E1476" s="100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24"/>
      <c r="B1477" s="125"/>
      <c r="C1477" s="7"/>
      <c r="D1477" s="102"/>
      <c r="E1477" s="100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24"/>
      <c r="B1478" s="125"/>
      <c r="C1478" s="7"/>
      <c r="D1478" s="102"/>
      <c r="E1478" s="100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24"/>
      <c r="B1479" s="125"/>
      <c r="C1479" s="7"/>
      <c r="D1479" s="102"/>
      <c r="E1479" s="100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24"/>
      <c r="B1480" s="125"/>
      <c r="C1480" s="7"/>
      <c r="D1480" s="102"/>
      <c r="E1480" s="100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24"/>
      <c r="B1481" s="125"/>
      <c r="C1481" s="7"/>
      <c r="D1481" s="102"/>
      <c r="E1481" s="100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24"/>
      <c r="B1482" s="125"/>
      <c r="C1482" s="7"/>
      <c r="D1482" s="102"/>
      <c r="E1482" s="100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24"/>
      <c r="B1483" s="125"/>
      <c r="C1483" s="7"/>
      <c r="D1483" s="102"/>
      <c r="E1483" s="100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24"/>
      <c r="B1484" s="125"/>
      <c r="C1484" s="7"/>
      <c r="D1484" s="102"/>
      <c r="E1484" s="100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24"/>
      <c r="B1485" s="125"/>
      <c r="C1485" s="7"/>
      <c r="D1485" s="102"/>
      <c r="E1485" s="100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24"/>
      <c r="B1486" s="125"/>
      <c r="C1486" s="7"/>
      <c r="D1486" s="102"/>
      <c r="E1486" s="100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24"/>
      <c r="B1487" s="125"/>
      <c r="C1487" s="7"/>
      <c r="D1487" s="102"/>
      <c r="E1487" s="100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24"/>
      <c r="B1488" s="125"/>
      <c r="C1488" s="7"/>
      <c r="D1488" s="102"/>
      <c r="E1488" s="100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24"/>
      <c r="B1489" s="125"/>
      <c r="C1489" s="7"/>
      <c r="D1489" s="102"/>
      <c r="E1489" s="100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24"/>
      <c r="B1490" s="125"/>
      <c r="C1490" s="7"/>
      <c r="D1490" s="102"/>
      <c r="E1490" s="100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24"/>
      <c r="B1491" s="125"/>
      <c r="C1491" s="7"/>
      <c r="D1491" s="102"/>
      <c r="E1491" s="100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24"/>
      <c r="B1492" s="125"/>
      <c r="C1492" s="7"/>
      <c r="D1492" s="102"/>
      <c r="E1492" s="100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24"/>
      <c r="B1493" s="125"/>
      <c r="C1493" s="7"/>
      <c r="D1493" s="102"/>
      <c r="E1493" s="100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24"/>
      <c r="B1494" s="125"/>
      <c r="C1494" s="7"/>
      <c r="D1494" s="102"/>
      <c r="E1494" s="100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24"/>
      <c r="B1495" s="125"/>
      <c r="C1495" s="7"/>
      <c r="D1495" s="102"/>
      <c r="E1495" s="100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24"/>
      <c r="B1496" s="125"/>
      <c r="C1496" s="7"/>
      <c r="D1496" s="102"/>
      <c r="E1496" s="100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24"/>
      <c r="B1497" s="125"/>
      <c r="C1497" s="7"/>
      <c r="D1497" s="102"/>
      <c r="E1497" s="100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24"/>
      <c r="B1498" s="125"/>
      <c r="C1498" s="7"/>
      <c r="D1498" s="102"/>
      <c r="E1498" s="100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24"/>
      <c r="B1499" s="125"/>
      <c r="C1499" s="7"/>
      <c r="D1499" s="102"/>
      <c r="E1499" s="100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24"/>
      <c r="B1500" s="125"/>
      <c r="C1500" s="7"/>
      <c r="D1500" s="102"/>
      <c r="E1500" s="100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24"/>
      <c r="B1501" s="125"/>
      <c r="C1501" s="7"/>
      <c r="D1501" s="102"/>
      <c r="E1501" s="100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24"/>
      <c r="B1502" s="125"/>
      <c r="C1502" s="7"/>
      <c r="D1502" s="102"/>
      <c r="E1502" s="100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24"/>
      <c r="B1503" s="125"/>
      <c r="C1503" s="7"/>
      <c r="D1503" s="102"/>
      <c r="E1503" s="100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24"/>
      <c r="B1504" s="125"/>
      <c r="C1504" s="7"/>
      <c r="D1504" s="102"/>
      <c r="E1504" s="100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24"/>
      <c r="B1505" s="125"/>
      <c r="C1505" s="7"/>
      <c r="D1505" s="102"/>
      <c r="E1505" s="100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24"/>
      <c r="B1506" s="125"/>
      <c r="C1506" s="7"/>
      <c r="D1506" s="102"/>
      <c r="E1506" s="100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24"/>
      <c r="B1507" s="125"/>
      <c r="C1507" s="7"/>
      <c r="D1507" s="102"/>
      <c r="E1507" s="100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24"/>
      <c r="B1508" s="125"/>
      <c r="C1508" s="7"/>
      <c r="D1508" s="102"/>
      <c r="E1508" s="100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24"/>
      <c r="B1509" s="125"/>
      <c r="C1509" s="7"/>
      <c r="D1509" s="102"/>
      <c r="E1509" s="100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24"/>
      <c r="B1510" s="125"/>
      <c r="C1510" s="7"/>
      <c r="D1510" s="102"/>
      <c r="E1510" s="100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24"/>
      <c r="B1511" s="125"/>
      <c r="C1511" s="7"/>
      <c r="D1511" s="102"/>
      <c r="E1511" s="100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24"/>
      <c r="B1512" s="125"/>
      <c r="C1512" s="7"/>
      <c r="D1512" s="102"/>
      <c r="E1512" s="100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24"/>
      <c r="B1513" s="125"/>
      <c r="C1513" s="7"/>
      <c r="D1513" s="102"/>
      <c r="E1513" s="100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24"/>
      <c r="B1514" s="125"/>
      <c r="C1514" s="7"/>
      <c r="D1514" s="102"/>
      <c r="E1514" s="100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24"/>
      <c r="B1515" s="125"/>
      <c r="C1515" s="7"/>
      <c r="D1515" s="102"/>
      <c r="E1515" s="100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24"/>
      <c r="B1516" s="125"/>
      <c r="C1516" s="7"/>
      <c r="D1516" s="102"/>
      <c r="E1516" s="100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24"/>
      <c r="B1517" s="125"/>
      <c r="C1517" s="7"/>
      <c r="D1517" s="102"/>
      <c r="E1517" s="100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24"/>
      <c r="B1518" s="125"/>
      <c r="C1518" s="7"/>
      <c r="D1518" s="102"/>
      <c r="E1518" s="100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24"/>
      <c r="B1519" s="125"/>
      <c r="C1519" s="7"/>
      <c r="D1519" s="102"/>
      <c r="E1519" s="100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24"/>
      <c r="B1520" s="125"/>
      <c r="C1520" s="7"/>
      <c r="D1520" s="102"/>
      <c r="E1520" s="100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24"/>
      <c r="B1521" s="125"/>
      <c r="C1521" s="7"/>
      <c r="D1521" s="102"/>
      <c r="E1521" s="100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24"/>
      <c r="B1522" s="125"/>
      <c r="C1522" s="7"/>
      <c r="D1522" s="102"/>
      <c r="E1522" s="100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24"/>
      <c r="B1523" s="125"/>
      <c r="C1523" s="7"/>
      <c r="D1523" s="102"/>
      <c r="E1523" s="100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24"/>
      <c r="B1524" s="125"/>
      <c r="C1524" s="7"/>
      <c r="D1524" s="102"/>
      <c r="E1524" s="100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24"/>
      <c r="B1525" s="125"/>
      <c r="C1525" s="7"/>
      <c r="D1525" s="102"/>
      <c r="E1525" s="100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24"/>
      <c r="B1526" s="125"/>
      <c r="C1526" s="7"/>
      <c r="D1526" s="102"/>
      <c r="E1526" s="100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24"/>
      <c r="B1527" s="125"/>
      <c r="C1527" s="7"/>
      <c r="D1527" s="102"/>
      <c r="E1527" s="100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24"/>
      <c r="B1528" s="125"/>
      <c r="C1528" s="7"/>
      <c r="D1528" s="102"/>
      <c r="E1528" s="100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24"/>
      <c r="B1529" s="125"/>
      <c r="C1529" s="7"/>
      <c r="D1529" s="102"/>
      <c r="E1529" s="100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24"/>
      <c r="B1530" s="125"/>
      <c r="C1530" s="7"/>
      <c r="D1530" s="102"/>
      <c r="E1530" s="100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24"/>
      <c r="B1531" s="125"/>
      <c r="C1531" s="7"/>
      <c r="D1531" s="102"/>
      <c r="E1531" s="100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24"/>
      <c r="B1532" s="125"/>
      <c r="C1532" s="7"/>
      <c r="D1532" s="102"/>
      <c r="E1532" s="100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24"/>
      <c r="B1533" s="125"/>
      <c r="C1533" s="7"/>
      <c r="D1533" s="102"/>
      <c r="E1533" s="100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24"/>
      <c r="B1534" s="125"/>
      <c r="C1534" s="7"/>
      <c r="D1534" s="102"/>
      <c r="E1534" s="100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24"/>
      <c r="B1535" s="125"/>
      <c r="C1535" s="7"/>
      <c r="D1535" s="102"/>
      <c r="E1535" s="100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24"/>
      <c r="B1536" s="125"/>
      <c r="C1536" s="7"/>
      <c r="D1536" s="102"/>
      <c r="E1536" s="100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24"/>
      <c r="B1537" s="125"/>
      <c r="C1537" s="7"/>
      <c r="D1537" s="102"/>
      <c r="E1537" s="100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24"/>
      <c r="B1538" s="125"/>
      <c r="C1538" s="7"/>
      <c r="D1538" s="102"/>
      <c r="E1538" s="100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24"/>
      <c r="B1539" s="125"/>
      <c r="C1539" s="7"/>
      <c r="D1539" s="102"/>
      <c r="E1539" s="100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24"/>
      <c r="B1540" s="125"/>
      <c r="C1540" s="7"/>
      <c r="D1540" s="102"/>
      <c r="E1540" s="100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24"/>
      <c r="B1541" s="125"/>
      <c r="C1541" s="7"/>
      <c r="D1541" s="102"/>
      <c r="E1541" s="100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24"/>
      <c r="B1542" s="125"/>
      <c r="C1542" s="7"/>
      <c r="D1542" s="102"/>
      <c r="E1542" s="100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24"/>
      <c r="B1543" s="125"/>
      <c r="C1543" s="7"/>
      <c r="D1543" s="102"/>
      <c r="E1543" s="100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24"/>
      <c r="B1544" s="125"/>
      <c r="C1544" s="7"/>
      <c r="D1544" s="102"/>
      <c r="E1544" s="100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24"/>
      <c r="B1545" s="125"/>
      <c r="C1545" s="7"/>
      <c r="D1545" s="102"/>
      <c r="E1545" s="100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24"/>
      <c r="B1546" s="125"/>
      <c r="C1546" s="7"/>
      <c r="D1546" s="102"/>
      <c r="E1546" s="100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24"/>
      <c r="B1547" s="125"/>
      <c r="C1547" s="7"/>
      <c r="D1547" s="102"/>
      <c r="E1547" s="100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24"/>
      <c r="B1548" s="125"/>
      <c r="C1548" s="7"/>
      <c r="D1548" s="102"/>
      <c r="E1548" s="100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24"/>
      <c r="B1549" s="125"/>
      <c r="C1549" s="7"/>
      <c r="D1549" s="102"/>
      <c r="E1549" s="100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24"/>
      <c r="B1550" s="125"/>
      <c r="C1550" s="7"/>
      <c r="D1550" s="102"/>
      <c r="E1550" s="100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24"/>
      <c r="B1551" s="125"/>
      <c r="C1551" s="7"/>
      <c r="D1551" s="102"/>
      <c r="E1551" s="100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24"/>
      <c r="B1552" s="125"/>
      <c r="C1552" s="7"/>
      <c r="D1552" s="102"/>
      <c r="E1552" s="100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24"/>
      <c r="B1553" s="125"/>
      <c r="C1553" s="7"/>
      <c r="D1553" s="102"/>
      <c r="E1553" s="100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24"/>
      <c r="B1554" s="125"/>
      <c r="C1554" s="7"/>
      <c r="D1554" s="102"/>
      <c r="E1554" s="100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24"/>
      <c r="B1555" s="125"/>
      <c r="C1555" s="7"/>
      <c r="D1555" s="102"/>
      <c r="E1555" s="100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24"/>
      <c r="B1556" s="125"/>
      <c r="C1556" s="7"/>
      <c r="D1556" s="102"/>
      <c r="E1556" s="100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24"/>
      <c r="B1557" s="125"/>
      <c r="C1557" s="7"/>
      <c r="D1557" s="102"/>
      <c r="E1557" s="100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24"/>
      <c r="B1558" s="125"/>
      <c r="C1558" s="7"/>
      <c r="D1558" s="102"/>
      <c r="E1558" s="100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24"/>
      <c r="B1559" s="125"/>
      <c r="C1559" s="7"/>
      <c r="D1559" s="102"/>
      <c r="E1559" s="100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24"/>
      <c r="B1560" s="125"/>
      <c r="C1560" s="7"/>
      <c r="D1560" s="102"/>
      <c r="E1560" s="100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24"/>
      <c r="B1561" s="125"/>
      <c r="C1561" s="7"/>
      <c r="D1561" s="102"/>
      <c r="E1561" s="100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24"/>
      <c r="B1562" s="125"/>
      <c r="C1562" s="7"/>
      <c r="D1562" s="102"/>
      <c r="E1562" s="100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24"/>
      <c r="B1563" s="125"/>
      <c r="C1563" s="7"/>
      <c r="D1563" s="102"/>
      <c r="E1563" s="100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24"/>
      <c r="B1564" s="125"/>
      <c r="C1564" s="7"/>
      <c r="D1564" s="102"/>
      <c r="E1564" s="100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24"/>
      <c r="B1565" s="125"/>
      <c r="C1565" s="7"/>
      <c r="D1565" s="102"/>
      <c r="E1565" s="100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24"/>
      <c r="B1566" s="125"/>
      <c r="C1566" s="7"/>
      <c r="D1566" s="102"/>
      <c r="E1566" s="100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24"/>
      <c r="B1567" s="125"/>
      <c r="C1567" s="7"/>
      <c r="D1567" s="102"/>
      <c r="E1567" s="100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24"/>
      <c r="B1568" s="125"/>
      <c r="C1568" s="7"/>
      <c r="D1568" s="102"/>
      <c r="E1568" s="100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24"/>
      <c r="B1569" s="125"/>
      <c r="C1569" s="7"/>
      <c r="D1569" s="102"/>
      <c r="E1569" s="100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24"/>
      <c r="B1570" s="125"/>
      <c r="C1570" s="7"/>
      <c r="D1570" s="102"/>
      <c r="E1570" s="100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24"/>
      <c r="B1571" s="125"/>
      <c r="C1571" s="7"/>
      <c r="D1571" s="102"/>
      <c r="E1571" s="100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24"/>
      <c r="B1572" s="125"/>
      <c r="C1572" s="7"/>
      <c r="D1572" s="102"/>
      <c r="E1572" s="100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24"/>
      <c r="B1573" s="125"/>
      <c r="C1573" s="7"/>
      <c r="D1573" s="102"/>
      <c r="E1573" s="100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24"/>
      <c r="B1574" s="125"/>
      <c r="C1574" s="7"/>
      <c r="D1574" s="102"/>
      <c r="E1574" s="100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24"/>
      <c r="B1575" s="125"/>
      <c r="C1575" s="7"/>
      <c r="D1575" s="102"/>
      <c r="E1575" s="100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24"/>
      <c r="B1576" s="125"/>
      <c r="C1576" s="7"/>
      <c r="D1576" s="102"/>
      <c r="E1576" s="100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24"/>
      <c r="B1577" s="125"/>
      <c r="C1577" s="7"/>
      <c r="D1577" s="102"/>
      <c r="E1577" s="100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24"/>
      <c r="B1578" s="125"/>
      <c r="C1578" s="7"/>
      <c r="D1578" s="102"/>
      <c r="E1578" s="100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24"/>
      <c r="B1579" s="125"/>
      <c r="C1579" s="7"/>
      <c r="D1579" s="102"/>
      <c r="E1579" s="100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24"/>
      <c r="B1580" s="125"/>
      <c r="C1580" s="7"/>
      <c r="D1580" s="102"/>
      <c r="E1580" s="100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24"/>
      <c r="B1581" s="125"/>
      <c r="C1581" s="7"/>
      <c r="D1581" s="102"/>
      <c r="E1581" s="100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24"/>
      <c r="B1582" s="125"/>
      <c r="C1582" s="7"/>
      <c r="D1582" s="102"/>
      <c r="E1582" s="100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24"/>
      <c r="B1583" s="125"/>
      <c r="C1583" s="7"/>
      <c r="D1583" s="102"/>
      <c r="E1583" s="100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24"/>
      <c r="B1584" s="125"/>
      <c r="C1584" s="7"/>
      <c r="D1584" s="102"/>
      <c r="E1584" s="100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24"/>
      <c r="B1585" s="125"/>
      <c r="C1585" s="7"/>
      <c r="D1585" s="102"/>
      <c r="E1585" s="100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24"/>
      <c r="B1586" s="125"/>
      <c r="C1586" s="7"/>
      <c r="D1586" s="102"/>
      <c r="E1586" s="100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24"/>
      <c r="B1587" s="125"/>
      <c r="C1587" s="7"/>
      <c r="D1587" s="102"/>
      <c r="E1587" s="100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24"/>
      <c r="B1588" s="125"/>
      <c r="C1588" s="7"/>
      <c r="D1588" s="102"/>
      <c r="E1588" s="100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24"/>
      <c r="B1589" s="125"/>
      <c r="C1589" s="7"/>
      <c r="D1589" s="102"/>
      <c r="E1589" s="100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24"/>
      <c r="B1590" s="125"/>
      <c r="C1590" s="7"/>
      <c r="D1590" s="102"/>
      <c r="E1590" s="100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24"/>
      <c r="B1591" s="125"/>
      <c r="C1591" s="7"/>
      <c r="D1591" s="102"/>
      <c r="E1591" s="100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24"/>
      <c r="B1592" s="125"/>
      <c r="C1592" s="7"/>
      <c r="D1592" s="102"/>
      <c r="E1592" s="100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24"/>
      <c r="B1593" s="125"/>
      <c r="C1593" s="7"/>
      <c r="D1593" s="102"/>
      <c r="E1593" s="100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24"/>
      <c r="B1594" s="125"/>
      <c r="C1594" s="7"/>
      <c r="D1594" s="102"/>
      <c r="E1594" s="100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24"/>
      <c r="B1595" s="125"/>
      <c r="C1595" s="7"/>
      <c r="D1595" s="102"/>
      <c r="E1595" s="100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24"/>
      <c r="B1596" s="125"/>
      <c r="C1596" s="7"/>
      <c r="D1596" s="102"/>
      <c r="E1596" s="100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24"/>
      <c r="B1597" s="125"/>
      <c r="C1597" s="7"/>
      <c r="D1597" s="102"/>
      <c r="E1597" s="100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24"/>
      <c r="B1598" s="125"/>
      <c r="C1598" s="7"/>
      <c r="D1598" s="102"/>
      <c r="E1598" s="100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24"/>
      <c r="B1599" s="125"/>
      <c r="C1599" s="7"/>
      <c r="D1599" s="102"/>
      <c r="E1599" s="100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24"/>
      <c r="B1600" s="125"/>
      <c r="C1600" s="7"/>
      <c r="D1600" s="102"/>
      <c r="E1600" s="100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24"/>
      <c r="B1601" s="125"/>
      <c r="C1601" s="7"/>
      <c r="D1601" s="102"/>
      <c r="E1601" s="100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24"/>
      <c r="B1602" s="125"/>
      <c r="C1602" s="7"/>
      <c r="D1602" s="102"/>
      <c r="E1602" s="100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24"/>
      <c r="B1603" s="125"/>
      <c r="C1603" s="7"/>
      <c r="D1603" s="102"/>
      <c r="E1603" s="100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24"/>
      <c r="B1604" s="125"/>
      <c r="C1604" s="7"/>
      <c r="D1604" s="102"/>
      <c r="E1604" s="100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24"/>
      <c r="B1605" s="125"/>
      <c r="C1605" s="7"/>
      <c r="D1605" s="102"/>
      <c r="E1605" s="100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24"/>
      <c r="B1606" s="125"/>
      <c r="C1606" s="7"/>
      <c r="D1606" s="102"/>
      <c r="E1606" s="100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24"/>
      <c r="B1607" s="125"/>
      <c r="C1607" s="7"/>
      <c r="D1607" s="102"/>
      <c r="E1607" s="100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24"/>
      <c r="B1608" s="125"/>
      <c r="C1608" s="7"/>
      <c r="D1608" s="102"/>
      <c r="E1608" s="100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24"/>
      <c r="B1609" s="125"/>
      <c r="C1609" s="7"/>
      <c r="D1609" s="102"/>
      <c r="E1609" s="100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24"/>
      <c r="B1610" s="125"/>
      <c r="C1610" s="7"/>
      <c r="D1610" s="102"/>
      <c r="E1610" s="100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24"/>
      <c r="B1611" s="125"/>
      <c r="C1611" s="7"/>
      <c r="D1611" s="102"/>
      <c r="E1611" s="100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24"/>
      <c r="B1612" s="125"/>
      <c r="C1612" s="7"/>
      <c r="D1612" s="102"/>
      <c r="E1612" s="100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24"/>
      <c r="B1613" s="125"/>
      <c r="C1613" s="7"/>
      <c r="D1613" s="102"/>
      <c r="E1613" s="100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24"/>
      <c r="B1614" s="125"/>
      <c r="C1614" s="7"/>
      <c r="D1614" s="102"/>
      <c r="E1614" s="100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24"/>
      <c r="B1615" s="125"/>
      <c r="C1615" s="7"/>
      <c r="D1615" s="102"/>
      <c r="E1615" s="100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24"/>
      <c r="B1616" s="125"/>
      <c r="C1616" s="7"/>
      <c r="D1616" s="102"/>
      <c r="E1616" s="100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24"/>
      <c r="B1617" s="125"/>
      <c r="C1617" s="7"/>
      <c r="D1617" s="102"/>
      <c r="E1617" s="100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24"/>
      <c r="B1618" s="125"/>
      <c r="C1618" s="7"/>
      <c r="D1618" s="102"/>
      <c r="E1618" s="100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24"/>
      <c r="B1619" s="125"/>
      <c r="C1619" s="7"/>
      <c r="D1619" s="102"/>
      <c r="E1619" s="100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24"/>
      <c r="B1620" s="125"/>
      <c r="C1620" s="7"/>
      <c r="D1620" s="102"/>
      <c r="E1620" s="100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24"/>
      <c r="B1621" s="125"/>
      <c r="C1621" s="7"/>
      <c r="D1621" s="102"/>
      <c r="E1621" s="100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24"/>
      <c r="B1622" s="125"/>
      <c r="C1622" s="7"/>
      <c r="D1622" s="102"/>
      <c r="E1622" s="100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24"/>
      <c r="B1623" s="125"/>
      <c r="C1623" s="7"/>
      <c r="D1623" s="102"/>
      <c r="E1623" s="100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24"/>
      <c r="B1624" s="125"/>
      <c r="C1624" s="7"/>
      <c r="D1624" s="102"/>
      <c r="E1624" s="100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24"/>
      <c r="B1625" s="125"/>
      <c r="C1625" s="7"/>
      <c r="D1625" s="102"/>
      <c r="E1625" s="100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24"/>
      <c r="B1626" s="125"/>
      <c r="C1626" s="7"/>
      <c r="D1626" s="102"/>
      <c r="E1626" s="100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24"/>
      <c r="B1627" s="125"/>
      <c r="C1627" s="7"/>
      <c r="D1627" s="102"/>
      <c r="E1627" s="100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24"/>
      <c r="B1628" s="125"/>
      <c r="C1628" s="7"/>
      <c r="D1628" s="102"/>
      <c r="E1628" s="100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24"/>
      <c r="B1629" s="125"/>
      <c r="C1629" s="7"/>
      <c r="D1629" s="102"/>
      <c r="E1629" s="100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24"/>
      <c r="B1630" s="125"/>
      <c r="C1630" s="7"/>
      <c r="D1630" s="102"/>
      <c r="E1630" s="100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24"/>
      <c r="B1631" s="125"/>
      <c r="C1631" s="7"/>
      <c r="D1631" s="102"/>
      <c r="E1631" s="100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24"/>
      <c r="B1632" s="125"/>
      <c r="C1632" s="7"/>
      <c r="D1632" s="102"/>
      <c r="E1632" s="100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24"/>
      <c r="B1633" s="125"/>
      <c r="C1633" s="7"/>
      <c r="D1633" s="102"/>
      <c r="E1633" s="100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24"/>
      <c r="B1634" s="125"/>
      <c r="C1634" s="7"/>
      <c r="D1634" s="102"/>
      <c r="E1634" s="100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24"/>
      <c r="B1635" s="125"/>
      <c r="C1635" s="7"/>
      <c r="D1635" s="102"/>
      <c r="E1635" s="100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24"/>
      <c r="B1636" s="125"/>
      <c r="C1636" s="7"/>
      <c r="D1636" s="102"/>
      <c r="E1636" s="100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24"/>
      <c r="B1637" s="125"/>
      <c r="C1637" s="7"/>
      <c r="D1637" s="102"/>
      <c r="E1637" s="100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24"/>
      <c r="B1638" s="125"/>
      <c r="C1638" s="7"/>
      <c r="D1638" s="102"/>
      <c r="E1638" s="100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24"/>
      <c r="B1639" s="125"/>
      <c r="C1639" s="7"/>
      <c r="D1639" s="102"/>
      <c r="E1639" s="100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24"/>
      <c r="B1640" s="125"/>
      <c r="C1640" s="7"/>
      <c r="D1640" s="102"/>
      <c r="E1640" s="100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24"/>
      <c r="B1641" s="125"/>
      <c r="C1641" s="7"/>
      <c r="D1641" s="102"/>
      <c r="E1641" s="100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24"/>
      <c r="B1642" s="125"/>
      <c r="C1642" s="7"/>
      <c r="D1642" s="102"/>
      <c r="E1642" s="100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24"/>
      <c r="B1643" s="125"/>
      <c r="C1643" s="7"/>
      <c r="D1643" s="102"/>
      <c r="E1643" s="100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24"/>
      <c r="B1644" s="125"/>
      <c r="C1644" s="7"/>
      <c r="D1644" s="102"/>
      <c r="E1644" s="100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24"/>
      <c r="B1645" s="125"/>
      <c r="C1645" s="7"/>
      <c r="D1645" s="102"/>
      <c r="E1645" s="100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24"/>
      <c r="B1646" s="125"/>
      <c r="C1646" s="7"/>
      <c r="D1646" s="102"/>
      <c r="E1646" s="100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24"/>
      <c r="B1647" s="125"/>
      <c r="C1647" s="7"/>
      <c r="D1647" s="102"/>
      <c r="E1647" s="100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24"/>
      <c r="B1648" s="125"/>
      <c r="C1648" s="7"/>
      <c r="D1648" s="102"/>
      <c r="E1648" s="100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24"/>
      <c r="B1649" s="125"/>
      <c r="C1649" s="7"/>
      <c r="D1649" s="102"/>
      <c r="E1649" s="100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24"/>
      <c r="B1650" s="125"/>
      <c r="C1650" s="7"/>
      <c r="D1650" s="102"/>
      <c r="E1650" s="100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24"/>
      <c r="B1651" s="125"/>
      <c r="C1651" s="7"/>
      <c r="D1651" s="102"/>
      <c r="E1651" s="100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24"/>
      <c r="B1652" s="125"/>
      <c r="C1652" s="7"/>
      <c r="D1652" s="102"/>
      <c r="E1652" s="100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24"/>
      <c r="B1653" s="125"/>
      <c r="C1653" s="7"/>
      <c r="D1653" s="102"/>
      <c r="E1653" s="100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24"/>
      <c r="B1654" s="125"/>
      <c r="C1654" s="7"/>
      <c r="D1654" s="102"/>
      <c r="E1654" s="100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24"/>
      <c r="B1655" s="125"/>
      <c r="C1655" s="7"/>
      <c r="D1655" s="102"/>
      <c r="E1655" s="100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24"/>
      <c r="B1656" s="125"/>
      <c r="C1656" s="88"/>
      <c r="D1656" s="102"/>
      <c r="E1656" s="100"/>
      <c r="F1656" s="90"/>
      <c r="G1656" s="90"/>
      <c r="H1656" s="90"/>
      <c r="I1656" s="90"/>
      <c r="J1656" s="89"/>
      <c r="K1656" s="91"/>
      <c r="L1656" s="92"/>
      <c r="M1656" s="93"/>
      <c r="N1656" s="94"/>
      <c r="O1656" s="94"/>
      <c r="P1656" s="93"/>
      <c r="Q1656" s="90"/>
      <c r="R1656" s="95"/>
      <c r="S1656" s="14"/>
      <c r="T1656" s="96"/>
      <c r="U1656" s="91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24"/>
      <c r="B1657" s="125"/>
      <c r="C1657" s="7"/>
      <c r="D1657" s="102"/>
      <c r="E1657" s="100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</row>
    <row r="1658" spans="1:153" x14ac:dyDescent="0.15">
      <c r="A1658" s="124"/>
      <c r="B1658" s="125"/>
      <c r="C1658" s="7"/>
      <c r="D1658" s="102"/>
      <c r="E1658" s="100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24"/>
      <c r="B1659" s="125"/>
      <c r="C1659" s="7"/>
      <c r="D1659" s="102"/>
      <c r="E1659" s="100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24"/>
      <c r="B1660" s="125"/>
      <c r="C1660" s="7"/>
      <c r="D1660" s="102"/>
      <c r="E1660" s="100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24"/>
      <c r="B1661" s="125"/>
      <c r="C1661" s="7"/>
      <c r="D1661" s="102"/>
      <c r="E1661" s="100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24"/>
      <c r="B1662" s="125"/>
      <c r="C1662" s="7"/>
      <c r="D1662" s="102"/>
      <c r="E1662" s="100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24"/>
      <c r="B1663" s="125"/>
      <c r="C1663" s="7"/>
      <c r="D1663" s="102"/>
      <c r="E1663" s="100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24"/>
      <c r="B1664" s="125"/>
      <c r="C1664" s="7"/>
      <c r="D1664" s="102"/>
      <c r="E1664" s="100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24"/>
      <c r="B1665" s="125"/>
      <c r="C1665" s="7"/>
      <c r="D1665" s="102"/>
      <c r="E1665" s="100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24"/>
      <c r="B1666" s="125"/>
      <c r="C1666" s="7"/>
      <c r="D1666" s="102"/>
      <c r="E1666" s="100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24"/>
      <c r="B1667" s="125"/>
      <c r="C1667" s="7"/>
      <c r="D1667" s="102"/>
      <c r="E1667" s="100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24"/>
      <c r="B1668" s="125"/>
      <c r="C1668" s="7"/>
      <c r="D1668" s="102"/>
      <c r="E1668" s="100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24"/>
      <c r="B1669" s="125"/>
      <c r="C1669" s="7"/>
      <c r="D1669" s="102"/>
      <c r="E1669" s="100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24"/>
      <c r="B1670" s="125"/>
      <c r="C1670" s="7"/>
      <c r="D1670" s="102"/>
      <c r="E1670" s="100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24"/>
      <c r="B1671" s="125"/>
      <c r="C1671" s="7"/>
      <c r="D1671" s="102"/>
      <c r="E1671" s="100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24"/>
      <c r="B1672" s="125"/>
      <c r="C1672" s="7"/>
      <c r="D1672" s="102"/>
      <c r="E1672" s="100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24"/>
      <c r="B1673" s="125"/>
      <c r="C1673" s="7"/>
      <c r="D1673" s="102"/>
      <c r="E1673" s="100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24"/>
      <c r="B1674" s="125"/>
      <c r="C1674" s="7"/>
      <c r="D1674" s="102"/>
      <c r="E1674" s="100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24"/>
      <c r="B1675" s="125"/>
      <c r="C1675" s="7"/>
      <c r="D1675" s="102"/>
      <c r="E1675" s="100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24"/>
      <c r="B1676" s="125"/>
      <c r="C1676" s="7"/>
      <c r="D1676" s="102"/>
      <c r="E1676" s="100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24"/>
      <c r="B1677" s="125"/>
      <c r="C1677" s="7"/>
      <c r="D1677" s="102"/>
      <c r="E1677" s="100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24"/>
      <c r="B1678" s="125"/>
      <c r="C1678" s="7"/>
      <c r="D1678" s="102"/>
      <c r="E1678" s="100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24"/>
      <c r="B1679" s="125"/>
      <c r="C1679" s="7"/>
      <c r="D1679" s="102"/>
      <c r="E1679" s="100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24"/>
      <c r="B1680" s="125"/>
      <c r="C1680" s="7"/>
      <c r="D1680" s="102"/>
      <c r="E1680" s="100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24"/>
      <c r="B1681" s="125"/>
      <c r="C1681" s="7"/>
      <c r="D1681" s="102"/>
      <c r="E1681" s="100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24"/>
      <c r="B1682" s="125"/>
      <c r="C1682" s="7"/>
      <c r="D1682" s="102"/>
      <c r="E1682" s="100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24"/>
      <c r="B1683" s="125"/>
      <c r="C1683" s="7"/>
      <c r="D1683" s="102"/>
      <c r="E1683" s="100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24"/>
      <c r="B1684" s="125"/>
      <c r="C1684" s="7"/>
      <c r="D1684" s="102"/>
      <c r="E1684" s="100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24"/>
      <c r="B1685" s="125"/>
      <c r="C1685" s="7"/>
      <c r="D1685" s="102"/>
      <c r="E1685" s="100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24"/>
      <c r="B1686" s="125"/>
      <c r="C1686" s="7"/>
      <c r="D1686" s="102"/>
      <c r="E1686" s="100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24"/>
      <c r="B1687" s="125"/>
      <c r="C1687" s="7"/>
      <c r="D1687" s="102"/>
      <c r="E1687" s="100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24"/>
      <c r="B1688" s="125"/>
      <c r="C1688" s="7"/>
      <c r="D1688" s="102"/>
      <c r="E1688" s="100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24"/>
      <c r="B1689" s="125"/>
      <c r="C1689" s="7"/>
      <c r="D1689" s="102"/>
      <c r="E1689" s="100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24"/>
      <c r="B1690" s="125"/>
      <c r="C1690" s="7"/>
      <c r="D1690" s="102"/>
      <c r="E1690" s="100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24"/>
      <c r="B1691" s="125"/>
      <c r="C1691" s="7"/>
      <c r="D1691" s="102"/>
      <c r="E1691" s="100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24"/>
      <c r="B1692" s="125"/>
      <c r="C1692" s="7"/>
      <c r="D1692" s="102"/>
      <c r="E1692" s="100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24"/>
      <c r="B1693" s="125"/>
      <c r="C1693" s="7"/>
      <c r="D1693" s="102"/>
      <c r="E1693" s="100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24"/>
      <c r="B1694" s="125"/>
      <c r="C1694" s="7"/>
      <c r="D1694" s="102"/>
      <c r="E1694" s="100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24"/>
      <c r="B1695" s="125"/>
      <c r="C1695" s="7"/>
      <c r="D1695" s="102"/>
      <c r="E1695" s="100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24"/>
      <c r="B1696" s="125"/>
      <c r="C1696" s="7"/>
      <c r="D1696" s="102"/>
      <c r="E1696" s="100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24"/>
      <c r="B1697" s="125"/>
      <c r="C1697" s="7"/>
      <c r="D1697" s="102"/>
      <c r="E1697" s="100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24"/>
      <c r="B1698" s="125"/>
      <c r="C1698" s="7"/>
      <c r="D1698" s="102"/>
      <c r="E1698" s="100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24"/>
      <c r="B1699" s="125"/>
      <c r="C1699" s="7"/>
      <c r="D1699" s="102"/>
      <c r="E1699" s="100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24"/>
      <c r="B1700" s="125"/>
      <c r="C1700" s="7"/>
      <c r="D1700" s="102"/>
      <c r="E1700" s="100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24"/>
      <c r="B1701" s="125"/>
      <c r="C1701" s="7"/>
      <c r="D1701" s="102"/>
      <c r="E1701" s="100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24"/>
      <c r="B1702" s="125"/>
      <c r="C1702" s="7"/>
      <c r="D1702" s="102"/>
      <c r="E1702" s="100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24"/>
      <c r="B1703" s="125"/>
      <c r="C1703" s="7"/>
      <c r="D1703" s="102"/>
      <c r="E1703" s="100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24"/>
      <c r="B1704" s="125"/>
      <c r="C1704" s="7"/>
      <c r="D1704" s="102"/>
      <c r="E1704" s="100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24"/>
      <c r="B1705" s="125"/>
      <c r="C1705" s="7"/>
      <c r="D1705" s="102"/>
      <c r="E1705" s="100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24"/>
      <c r="B1706" s="125"/>
      <c r="C1706" s="7"/>
      <c r="D1706" s="102"/>
      <c r="E1706" s="100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24"/>
      <c r="B1707" s="125"/>
      <c r="C1707" s="7"/>
      <c r="D1707" s="102"/>
      <c r="E1707" s="100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24"/>
      <c r="B1708" s="125"/>
      <c r="C1708" s="7"/>
      <c r="D1708" s="102"/>
      <c r="E1708" s="100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24"/>
      <c r="B1709" s="125"/>
      <c r="C1709" s="7"/>
      <c r="D1709" s="102"/>
      <c r="E1709" s="100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24"/>
      <c r="B1710" s="125"/>
      <c r="C1710" s="7"/>
      <c r="D1710" s="102"/>
      <c r="E1710" s="100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24"/>
      <c r="B1711" s="125"/>
      <c r="C1711" s="7"/>
      <c r="D1711" s="102"/>
      <c r="E1711" s="100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24"/>
      <c r="B1712" s="125"/>
      <c r="C1712" s="7"/>
      <c r="D1712" s="102"/>
      <c r="E1712" s="100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24"/>
      <c r="B1713" s="125"/>
      <c r="C1713" s="7"/>
      <c r="D1713" s="102"/>
      <c r="E1713" s="100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24"/>
      <c r="B1714" s="125"/>
      <c r="C1714" s="7"/>
      <c r="D1714" s="102"/>
      <c r="E1714" s="100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24"/>
      <c r="B1715" s="125"/>
      <c r="C1715" s="7"/>
      <c r="D1715" s="102"/>
      <c r="E1715" s="100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24"/>
      <c r="B1716" s="125"/>
      <c r="C1716" s="7"/>
      <c r="D1716" s="102"/>
      <c r="E1716" s="100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24"/>
      <c r="B1717" s="125"/>
      <c r="C1717" s="7"/>
      <c r="D1717" s="102"/>
      <c r="E1717" s="100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24"/>
      <c r="B1718" s="125"/>
      <c r="C1718" s="7"/>
      <c r="D1718" s="102"/>
      <c r="E1718" s="100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24"/>
      <c r="B1719" s="125"/>
      <c r="C1719" s="7"/>
      <c r="D1719" s="102"/>
      <c r="E1719" s="100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24"/>
      <c r="B1720" s="125"/>
      <c r="C1720" s="7"/>
      <c r="D1720" s="102"/>
      <c r="E1720" s="100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24"/>
      <c r="B1721" s="125"/>
      <c r="C1721" s="7"/>
      <c r="D1721" s="102"/>
      <c r="E1721" s="100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24"/>
      <c r="B1722" s="125"/>
      <c r="C1722" s="7"/>
      <c r="D1722" s="102"/>
      <c r="E1722" s="100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24"/>
      <c r="B1723" s="125"/>
      <c r="C1723" s="7"/>
      <c r="D1723" s="102"/>
      <c r="E1723" s="100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24"/>
      <c r="B1724" s="125"/>
      <c r="C1724" s="7"/>
      <c r="D1724" s="102"/>
      <c r="E1724" s="100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24"/>
      <c r="B1725" s="125"/>
      <c r="C1725" s="7"/>
      <c r="D1725" s="102"/>
      <c r="E1725" s="100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24"/>
      <c r="B1726" s="125"/>
      <c r="C1726" s="7"/>
      <c r="D1726" s="102"/>
      <c r="E1726" s="100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24"/>
      <c r="B1727" s="125"/>
      <c r="C1727" s="7"/>
      <c r="D1727" s="102"/>
      <c r="E1727" s="100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24"/>
      <c r="B1728" s="125"/>
      <c r="C1728" s="7"/>
      <c r="D1728" s="102"/>
      <c r="E1728" s="100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24"/>
      <c r="B1729" s="125"/>
      <c r="C1729" s="7"/>
      <c r="D1729" s="102"/>
      <c r="E1729" s="100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24"/>
      <c r="B1730" s="125"/>
      <c r="C1730" s="7"/>
      <c r="D1730" s="102"/>
      <c r="E1730" s="100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24"/>
      <c r="B1731" s="125"/>
      <c r="C1731" s="7"/>
      <c r="D1731" s="102"/>
      <c r="E1731" s="100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24"/>
      <c r="B1732" s="125"/>
      <c r="C1732" s="7"/>
      <c r="D1732" s="102"/>
      <c r="E1732" s="100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24"/>
      <c r="B1733" s="125"/>
      <c r="C1733" s="7"/>
      <c r="D1733" s="102"/>
      <c r="E1733" s="100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24"/>
      <c r="B1734" s="125"/>
      <c r="C1734" s="7"/>
      <c r="D1734" s="102"/>
      <c r="E1734" s="100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24"/>
      <c r="B1735" s="125"/>
      <c r="C1735" s="7"/>
      <c r="D1735" s="102"/>
      <c r="E1735" s="100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24"/>
      <c r="B1736" s="125"/>
      <c r="C1736" s="7"/>
      <c r="D1736" s="102"/>
      <c r="E1736" s="100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24"/>
      <c r="B1737" s="125"/>
      <c r="C1737" s="7"/>
      <c r="D1737" s="102"/>
      <c r="E1737" s="100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24"/>
      <c r="B1738" s="125"/>
      <c r="C1738" s="7"/>
      <c r="D1738" s="102"/>
      <c r="E1738" s="100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24"/>
      <c r="B1739" s="125"/>
      <c r="C1739" s="7"/>
      <c r="D1739" s="102"/>
      <c r="E1739" s="100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24"/>
      <c r="B1740" s="125"/>
      <c r="C1740" s="7"/>
      <c r="D1740" s="102"/>
      <c r="E1740" s="100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24"/>
      <c r="B1741" s="125"/>
      <c r="C1741" s="7"/>
      <c r="D1741" s="102"/>
      <c r="E1741" s="100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24"/>
      <c r="B1742" s="125"/>
      <c r="C1742" s="7"/>
      <c r="D1742" s="102"/>
      <c r="E1742" s="100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24"/>
      <c r="B1743" s="125"/>
      <c r="C1743" s="7"/>
      <c r="D1743" s="102"/>
      <c r="E1743" s="100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24"/>
      <c r="B1744" s="125"/>
      <c r="C1744" s="7"/>
      <c r="D1744" s="102"/>
      <c r="E1744" s="100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24"/>
      <c r="B1745" s="125"/>
      <c r="C1745" s="7"/>
      <c r="D1745" s="102"/>
      <c r="E1745" s="100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24"/>
      <c r="B1746" s="125"/>
      <c r="C1746" s="7"/>
      <c r="D1746" s="102"/>
      <c r="E1746" s="100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24"/>
      <c r="B1747" s="125"/>
      <c r="C1747" s="7"/>
      <c r="D1747" s="102"/>
      <c r="E1747" s="100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24"/>
      <c r="B1748" s="125"/>
      <c r="C1748" s="7"/>
      <c r="D1748" s="102"/>
      <c r="E1748" s="100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24"/>
      <c r="B1749" s="125"/>
      <c r="C1749" s="7"/>
      <c r="D1749" s="102"/>
      <c r="E1749" s="100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24"/>
      <c r="B1750" s="125"/>
      <c r="C1750" s="7"/>
      <c r="D1750" s="102"/>
      <c r="E1750" s="100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24"/>
      <c r="B1751" s="125"/>
      <c r="C1751" s="7"/>
      <c r="D1751" s="102"/>
      <c r="E1751" s="100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24"/>
      <c r="B1752" s="125"/>
      <c r="C1752" s="7"/>
      <c r="D1752" s="102"/>
      <c r="E1752" s="100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24"/>
      <c r="B1753" s="125"/>
      <c r="C1753" s="7"/>
      <c r="D1753" s="102"/>
      <c r="E1753" s="100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24"/>
      <c r="B1754" s="125"/>
      <c r="C1754" s="7"/>
      <c r="D1754" s="102"/>
      <c r="E1754" s="100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24"/>
      <c r="B1755" s="125"/>
      <c r="C1755" s="7"/>
      <c r="D1755" s="102"/>
      <c r="E1755" s="100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24"/>
      <c r="B1756" s="125"/>
      <c r="C1756" s="7"/>
      <c r="D1756" s="102"/>
      <c r="E1756" s="100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24"/>
      <c r="B1757" s="125"/>
      <c r="C1757" s="7"/>
      <c r="D1757" s="102"/>
      <c r="E1757" s="100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24"/>
      <c r="B1758" s="125"/>
      <c r="C1758" s="7"/>
      <c r="D1758" s="102"/>
      <c r="E1758" s="100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24"/>
      <c r="B1759" s="125"/>
      <c r="C1759" s="7"/>
      <c r="D1759" s="102"/>
      <c r="E1759" s="100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24"/>
      <c r="B1760" s="125"/>
      <c r="C1760" s="7"/>
      <c r="D1760" s="102"/>
      <c r="E1760" s="100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24"/>
      <c r="B1761" s="125"/>
      <c r="C1761" s="7"/>
      <c r="D1761" s="102"/>
      <c r="E1761" s="100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24"/>
      <c r="B1762" s="125"/>
      <c r="C1762" s="7"/>
      <c r="D1762" s="102"/>
      <c r="E1762" s="100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24"/>
      <c r="B1763" s="125"/>
      <c r="C1763" s="7"/>
      <c r="D1763" s="102"/>
      <c r="E1763" s="100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24"/>
      <c r="B1764" s="125"/>
      <c r="C1764" s="7"/>
      <c r="D1764" s="102"/>
      <c r="E1764" s="100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24"/>
      <c r="B1765" s="125"/>
      <c r="C1765" s="7"/>
      <c r="D1765" s="102"/>
      <c r="E1765" s="100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24"/>
      <c r="B1766" s="125"/>
      <c r="C1766" s="7"/>
      <c r="D1766" s="102"/>
      <c r="E1766" s="100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24"/>
      <c r="B1767" s="125"/>
      <c r="C1767" s="7"/>
      <c r="D1767" s="102"/>
      <c r="E1767" s="100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24"/>
      <c r="B1768" s="125"/>
      <c r="C1768" s="7"/>
      <c r="D1768" s="102"/>
      <c r="E1768" s="100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24"/>
      <c r="B1769" s="125"/>
      <c r="C1769" s="7"/>
      <c r="D1769" s="102"/>
      <c r="E1769" s="100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24"/>
      <c r="B1770" s="125"/>
      <c r="C1770" s="7"/>
      <c r="D1770" s="102"/>
      <c r="E1770" s="100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24"/>
      <c r="B1771" s="125"/>
      <c r="C1771" s="7"/>
      <c r="D1771" s="102"/>
      <c r="E1771" s="100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24"/>
      <c r="B1772" s="125"/>
      <c r="C1772" s="7"/>
      <c r="D1772" s="102"/>
      <c r="E1772" s="100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24"/>
      <c r="B1773" s="125"/>
      <c r="C1773" s="7"/>
      <c r="D1773" s="102"/>
      <c r="E1773" s="100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24"/>
      <c r="B1774" s="125"/>
      <c r="C1774" s="7"/>
      <c r="D1774" s="102"/>
      <c r="E1774" s="100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24"/>
      <c r="B1775" s="125"/>
      <c r="C1775" s="7"/>
      <c r="D1775" s="102"/>
      <c r="E1775" s="100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24"/>
      <c r="B1776" s="125"/>
      <c r="C1776" s="7"/>
      <c r="D1776" s="102"/>
      <c r="E1776" s="100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24"/>
      <c r="B1777" s="125"/>
      <c r="C1777" s="7"/>
      <c r="D1777" s="102"/>
      <c r="E1777" s="100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24"/>
      <c r="B1778" s="125"/>
      <c r="C1778" s="7"/>
      <c r="D1778" s="102"/>
      <c r="E1778" s="100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24"/>
      <c r="B1779" s="125"/>
      <c r="C1779" s="7"/>
      <c r="D1779" s="102"/>
      <c r="E1779" s="100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24"/>
      <c r="B1780" s="125"/>
      <c r="C1780" s="7"/>
      <c r="D1780" s="102"/>
      <c r="E1780" s="100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24"/>
      <c r="B1781" s="125"/>
      <c r="C1781" s="7"/>
      <c r="D1781" s="102"/>
      <c r="E1781" s="100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24"/>
      <c r="B1782" s="125"/>
      <c r="C1782" s="7"/>
      <c r="D1782" s="102"/>
      <c r="E1782" s="100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24"/>
      <c r="B1783" s="125"/>
      <c r="C1783" s="7"/>
      <c r="D1783" s="102"/>
      <c r="E1783" s="100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24"/>
      <c r="B1784" s="125"/>
      <c r="C1784" s="7"/>
      <c r="D1784" s="102"/>
      <c r="E1784" s="100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24"/>
      <c r="B1785" s="125"/>
      <c r="C1785" s="7"/>
      <c r="D1785" s="102"/>
      <c r="E1785" s="100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24"/>
      <c r="B1786" s="125"/>
      <c r="C1786" s="7"/>
      <c r="D1786" s="102"/>
      <c r="E1786" s="100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24"/>
      <c r="B1787" s="125"/>
      <c r="C1787" s="7"/>
      <c r="D1787" s="102"/>
      <c r="E1787" s="100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24"/>
      <c r="B1788" s="125"/>
      <c r="C1788" s="7"/>
      <c r="D1788" s="102"/>
      <c r="E1788" s="100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24"/>
      <c r="B1789" s="125"/>
      <c r="C1789" s="7"/>
      <c r="D1789" s="102"/>
      <c r="E1789" s="100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24"/>
      <c r="B1790" s="125"/>
      <c r="C1790" s="7"/>
      <c r="D1790" s="102"/>
      <c r="E1790" s="100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24"/>
      <c r="B1791" s="125"/>
      <c r="C1791" s="7"/>
      <c r="D1791" s="102"/>
      <c r="E1791" s="100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24"/>
      <c r="B1792" s="125"/>
      <c r="C1792" s="7"/>
      <c r="D1792" s="102"/>
      <c r="E1792" s="100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24"/>
      <c r="B1793" s="125"/>
      <c r="C1793" s="7"/>
      <c r="D1793" s="102"/>
      <c r="E1793" s="100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24"/>
      <c r="B1794" s="125"/>
      <c r="C1794" s="7"/>
      <c r="D1794" s="102"/>
      <c r="E1794" s="100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24"/>
      <c r="B1795" s="125"/>
      <c r="C1795" s="7"/>
      <c r="D1795" s="102"/>
      <c r="E1795" s="100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24"/>
      <c r="B1796" s="125"/>
      <c r="C1796" s="7"/>
      <c r="D1796" s="102"/>
      <c r="E1796" s="100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24"/>
      <c r="B1797" s="125"/>
      <c r="C1797" s="7"/>
      <c r="D1797" s="102"/>
      <c r="E1797" s="100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24"/>
      <c r="B1798" s="125"/>
      <c r="C1798" s="7"/>
      <c r="D1798" s="102"/>
      <c r="E1798" s="100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24"/>
      <c r="B1799" s="15"/>
      <c r="C1799" s="7"/>
      <c r="D1799" s="102"/>
      <c r="E1799" s="123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24"/>
      <c r="B1800" s="15"/>
      <c r="C1800" s="7"/>
      <c r="D1800" s="102"/>
      <c r="E1800" s="123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24"/>
      <c r="B1801" s="15"/>
      <c r="C1801" s="7"/>
      <c r="D1801" s="102"/>
      <c r="E1801" s="123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24"/>
      <c r="B1802" s="15"/>
      <c r="C1802" s="7"/>
      <c r="D1802" s="102"/>
      <c r="E1802" s="123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24"/>
      <c r="B1803" s="15"/>
      <c r="C1803" s="7"/>
      <c r="D1803" s="102"/>
      <c r="E1803" s="123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24"/>
      <c r="B1804" s="15"/>
      <c r="C1804" s="7"/>
      <c r="D1804" s="102"/>
      <c r="E1804" s="123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24"/>
      <c r="B1805" s="15"/>
      <c r="C1805" s="7"/>
      <c r="D1805" s="102"/>
      <c r="E1805" s="123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24"/>
      <c r="B1806" s="15"/>
      <c r="C1806" s="7"/>
      <c r="D1806" s="102"/>
      <c r="E1806" s="123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24"/>
      <c r="B1807" s="15"/>
      <c r="C1807" s="7"/>
      <c r="D1807" s="102"/>
      <c r="E1807" s="123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24"/>
      <c r="B1808" s="15"/>
      <c r="C1808" s="7"/>
      <c r="D1808" s="102"/>
      <c r="E1808" s="123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24"/>
      <c r="B1809" s="15"/>
      <c r="C1809" s="7"/>
      <c r="D1809" s="102"/>
      <c r="E1809" s="123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24"/>
      <c r="B1810" s="15"/>
      <c r="C1810" s="7"/>
      <c r="D1810" s="102"/>
      <c r="E1810" s="123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24"/>
      <c r="B1811" s="15"/>
      <c r="C1811" s="7"/>
      <c r="D1811" s="102"/>
      <c r="E1811" s="123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24"/>
      <c r="B1812" s="15"/>
      <c r="C1812" s="7"/>
      <c r="D1812" s="102"/>
      <c r="E1812" s="123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24"/>
      <c r="B1813" s="15"/>
      <c r="C1813" s="7"/>
      <c r="D1813" s="102"/>
      <c r="E1813" s="123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24"/>
      <c r="B1814" s="15"/>
      <c r="C1814" s="7"/>
      <c r="D1814" s="102"/>
      <c r="E1814" s="123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24"/>
      <c r="B1815" s="15"/>
      <c r="C1815" s="7"/>
      <c r="D1815" s="102"/>
      <c r="E1815" s="123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24"/>
      <c r="B1816" s="15"/>
      <c r="C1816" s="7"/>
      <c r="D1816" s="102"/>
      <c r="E1816" s="123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24"/>
      <c r="B1817" s="15"/>
      <c r="C1817" s="7"/>
      <c r="D1817" s="102"/>
      <c r="E1817" s="123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24"/>
      <c r="B1818" s="15"/>
      <c r="C1818" s="7"/>
      <c r="D1818" s="102"/>
      <c r="E1818" s="123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24"/>
      <c r="B1819" s="15"/>
      <c r="C1819" s="7"/>
      <c r="D1819" s="102"/>
      <c r="E1819" s="123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24"/>
      <c r="B1820" s="15"/>
      <c r="C1820" s="7"/>
      <c r="D1820" s="102"/>
      <c r="E1820" s="123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24"/>
      <c r="B1821" s="15"/>
      <c r="C1821" s="7"/>
      <c r="D1821" s="102"/>
      <c r="E1821" s="123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24"/>
      <c r="B1822" s="15"/>
      <c r="C1822" s="7"/>
      <c r="D1822" s="102"/>
      <c r="E1822" s="123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24"/>
      <c r="B1823" s="15"/>
      <c r="C1823" s="7"/>
      <c r="D1823" s="102"/>
      <c r="E1823" s="123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24"/>
      <c r="B1824" s="15"/>
      <c r="C1824" s="7"/>
      <c r="D1824" s="102"/>
      <c r="E1824" s="123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24"/>
      <c r="B1825" s="15"/>
      <c r="C1825" s="7"/>
      <c r="D1825" s="102"/>
      <c r="E1825" s="123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24"/>
      <c r="B1826" s="15"/>
      <c r="C1826" s="7"/>
      <c r="D1826" s="102"/>
      <c r="E1826" s="123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24"/>
      <c r="B1827" s="15"/>
      <c r="C1827" s="7"/>
      <c r="D1827" s="102"/>
      <c r="E1827" s="123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24"/>
      <c r="B1828" s="15"/>
      <c r="C1828" s="7"/>
      <c r="D1828" s="102"/>
      <c r="E1828" s="123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24"/>
      <c r="B1829" s="15"/>
      <c r="C1829" s="7"/>
      <c r="D1829" s="102"/>
      <c r="E1829" s="123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24"/>
      <c r="B1830" s="15"/>
      <c r="C1830" s="7"/>
      <c r="D1830" s="102"/>
      <c r="E1830" s="123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24"/>
      <c r="B1831" s="98"/>
      <c r="C1831" s="99"/>
      <c r="D1831" s="102"/>
      <c r="E1831" s="123"/>
      <c r="F1831" s="101"/>
      <c r="G1831" s="101"/>
      <c r="H1831" s="101"/>
      <c r="I1831" s="101"/>
      <c r="J1831" s="100"/>
      <c r="K1831" s="102"/>
      <c r="L1831" s="103"/>
      <c r="M1831" s="104"/>
      <c r="N1831" s="105"/>
      <c r="O1831" s="105"/>
      <c r="P1831" s="104"/>
      <c r="Q1831" s="101"/>
      <c r="R1831" s="106"/>
      <c r="S1831" s="14"/>
      <c r="T1831" s="107"/>
      <c r="U1831" s="102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24"/>
      <c r="B1832" s="15"/>
      <c r="C1832" s="7"/>
      <c r="D1832" s="102"/>
      <c r="E1832" s="123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24"/>
      <c r="B1833" s="15"/>
      <c r="C1833" s="7"/>
      <c r="D1833" s="102"/>
      <c r="E1833" s="123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24"/>
      <c r="B1834" s="15"/>
      <c r="C1834" s="7"/>
      <c r="D1834" s="102"/>
      <c r="E1834" s="123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24"/>
      <c r="B1835" s="15"/>
      <c r="C1835" s="7"/>
      <c r="D1835" s="102"/>
      <c r="E1835" s="123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24"/>
      <c r="B1836" s="15"/>
      <c r="C1836" s="7"/>
      <c r="D1836" s="102"/>
      <c r="E1836" s="123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24"/>
      <c r="B1837" s="15"/>
      <c r="C1837" s="7"/>
      <c r="D1837" s="102"/>
      <c r="E1837" s="123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24"/>
      <c r="B1838" s="87"/>
      <c r="C1838" s="88"/>
      <c r="D1838" s="102"/>
      <c r="E1838" s="123"/>
      <c r="F1838" s="90"/>
      <c r="G1838" s="90"/>
      <c r="H1838" s="90"/>
      <c r="I1838" s="90"/>
      <c r="J1838" s="89"/>
      <c r="K1838" s="91"/>
      <c r="L1838" s="92"/>
      <c r="M1838" s="93"/>
      <c r="N1838" s="94"/>
      <c r="O1838" s="94"/>
      <c r="P1838" s="93"/>
      <c r="Q1838" s="90"/>
      <c r="R1838" s="95"/>
      <c r="S1838" s="14"/>
      <c r="T1838" s="96"/>
      <c r="U1838" s="91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</row>
    <row r="1839" spans="1:153" x14ac:dyDescent="0.15">
      <c r="A1839" s="124"/>
      <c r="B1839" s="98"/>
      <c r="C1839" s="99"/>
      <c r="D1839" s="102"/>
      <c r="E1839" s="123"/>
      <c r="F1839" s="101"/>
      <c r="G1839" s="101"/>
      <c r="H1839" s="101"/>
      <c r="I1839" s="101"/>
      <c r="J1839" s="100"/>
      <c r="K1839" s="102"/>
      <c r="L1839" s="103"/>
      <c r="M1839" s="104"/>
      <c r="N1839" s="105"/>
      <c r="O1839" s="105"/>
      <c r="P1839" s="104"/>
      <c r="Q1839" s="101"/>
      <c r="R1839" s="106"/>
      <c r="S1839" s="14"/>
      <c r="T1839" s="107"/>
      <c r="U1839" s="102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</row>
    <row r="1840" spans="1:153" x14ac:dyDescent="0.15">
      <c r="A1840" s="124"/>
      <c r="B1840" s="98"/>
      <c r="C1840" s="99"/>
      <c r="D1840" s="102"/>
      <c r="E1840" s="123"/>
      <c r="F1840" s="101"/>
      <c r="G1840" s="101"/>
      <c r="H1840" s="101"/>
      <c r="I1840" s="101"/>
      <c r="J1840" s="100"/>
      <c r="K1840" s="102"/>
      <c r="L1840" s="103"/>
      <c r="M1840" s="104"/>
      <c r="N1840" s="105"/>
      <c r="O1840" s="105"/>
      <c r="P1840" s="104"/>
      <c r="Q1840" s="101"/>
      <c r="R1840" s="106"/>
      <c r="S1840" s="14"/>
      <c r="T1840" s="107"/>
      <c r="U1840" s="102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24"/>
      <c r="B1841" s="98"/>
      <c r="C1841" s="99"/>
      <c r="D1841" s="102"/>
      <c r="E1841" s="123"/>
      <c r="F1841" s="101"/>
      <c r="G1841" s="101"/>
      <c r="H1841" s="101"/>
      <c r="I1841" s="101"/>
      <c r="J1841" s="100"/>
      <c r="K1841" s="102"/>
      <c r="L1841" s="103"/>
      <c r="M1841" s="104"/>
      <c r="N1841" s="105"/>
      <c r="O1841" s="105"/>
      <c r="P1841" s="104"/>
      <c r="Q1841" s="101"/>
      <c r="R1841" s="106"/>
      <c r="S1841" s="14"/>
      <c r="T1841" s="107"/>
      <c r="U1841" s="102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24"/>
      <c r="B1842" s="98"/>
      <c r="C1842" s="99"/>
      <c r="D1842" s="102"/>
      <c r="E1842" s="123"/>
      <c r="F1842" s="101"/>
      <c r="G1842" s="101"/>
      <c r="H1842" s="101"/>
      <c r="I1842" s="101"/>
      <c r="J1842" s="100"/>
      <c r="K1842" s="102"/>
      <c r="L1842" s="103"/>
      <c r="M1842" s="104"/>
      <c r="N1842" s="105"/>
      <c r="O1842" s="105"/>
      <c r="P1842" s="104"/>
      <c r="Q1842" s="101"/>
      <c r="R1842" s="106"/>
      <c r="S1842" s="14"/>
      <c r="T1842" s="107"/>
      <c r="U1842" s="102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24"/>
      <c r="B1843" s="98"/>
      <c r="C1843" s="99"/>
      <c r="D1843" s="102"/>
      <c r="E1843" s="123"/>
      <c r="F1843" s="101"/>
      <c r="G1843" s="101"/>
      <c r="H1843" s="101"/>
      <c r="I1843" s="101"/>
      <c r="J1843" s="100"/>
      <c r="K1843" s="102"/>
      <c r="L1843" s="103"/>
      <c r="M1843" s="104"/>
      <c r="N1843" s="105"/>
      <c r="O1843" s="105"/>
      <c r="P1843" s="104"/>
      <c r="Q1843" s="101"/>
      <c r="R1843" s="106"/>
      <c r="S1843" s="14"/>
      <c r="T1843" s="107"/>
      <c r="U1843" s="102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24"/>
      <c r="B1844" s="98"/>
      <c r="C1844" s="99"/>
      <c r="D1844" s="102"/>
      <c r="E1844" s="123"/>
      <c r="F1844" s="101"/>
      <c r="G1844" s="101"/>
      <c r="H1844" s="101"/>
      <c r="I1844" s="101"/>
      <c r="J1844" s="100"/>
      <c r="K1844" s="102"/>
      <c r="L1844" s="103"/>
      <c r="M1844" s="104"/>
      <c r="N1844" s="105"/>
      <c r="O1844" s="105"/>
      <c r="P1844" s="104"/>
      <c r="Q1844" s="101"/>
      <c r="R1844" s="106"/>
      <c r="S1844" s="14"/>
      <c r="T1844" s="107"/>
      <c r="U1844" s="102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24"/>
      <c r="B1845" s="98"/>
      <c r="C1845" s="99"/>
      <c r="D1845" s="102"/>
      <c r="E1845" s="123"/>
      <c r="F1845" s="101"/>
      <c r="G1845" s="101"/>
      <c r="H1845" s="101"/>
      <c r="I1845" s="101"/>
      <c r="J1845" s="100"/>
      <c r="K1845" s="102"/>
      <c r="L1845" s="103"/>
      <c r="M1845" s="104"/>
      <c r="N1845" s="105"/>
      <c r="O1845" s="105"/>
      <c r="P1845" s="104"/>
      <c r="Q1845" s="101"/>
      <c r="R1845" s="106"/>
      <c r="S1845" s="14"/>
      <c r="T1845" s="107"/>
      <c r="U1845" s="102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24"/>
      <c r="B1846" s="98"/>
      <c r="C1846" s="99"/>
      <c r="D1846" s="102"/>
      <c r="E1846" s="123"/>
      <c r="F1846" s="101"/>
      <c r="G1846" s="101"/>
      <c r="H1846" s="101"/>
      <c r="I1846" s="101"/>
      <c r="J1846" s="100"/>
      <c r="K1846" s="102"/>
      <c r="L1846" s="103"/>
      <c r="M1846" s="104"/>
      <c r="N1846" s="105"/>
      <c r="O1846" s="105"/>
      <c r="P1846" s="104"/>
      <c r="Q1846" s="101"/>
      <c r="R1846" s="106"/>
      <c r="S1846" s="14"/>
      <c r="T1846" s="107"/>
      <c r="U1846" s="102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24"/>
      <c r="B1847" s="98"/>
      <c r="C1847" s="99"/>
      <c r="D1847" s="102"/>
      <c r="E1847" s="123"/>
      <c r="F1847" s="101"/>
      <c r="G1847" s="101"/>
      <c r="H1847" s="101"/>
      <c r="I1847" s="101"/>
      <c r="J1847" s="100"/>
      <c r="K1847" s="102"/>
      <c r="L1847" s="103"/>
      <c r="M1847" s="104"/>
      <c r="N1847" s="105"/>
      <c r="O1847" s="105"/>
      <c r="P1847" s="104"/>
      <c r="Q1847" s="101"/>
      <c r="R1847" s="106"/>
      <c r="S1847" s="14"/>
      <c r="T1847" s="107"/>
      <c r="U1847" s="102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24"/>
      <c r="B1848" s="98"/>
      <c r="C1848" s="99"/>
      <c r="D1848" s="102"/>
      <c r="E1848" s="123"/>
      <c r="F1848" s="101"/>
      <c r="G1848" s="101"/>
      <c r="H1848" s="101"/>
      <c r="I1848" s="101"/>
      <c r="J1848" s="100"/>
      <c r="K1848" s="102"/>
      <c r="L1848" s="103"/>
      <c r="M1848" s="104"/>
      <c r="N1848" s="105"/>
      <c r="O1848" s="105"/>
      <c r="P1848" s="104"/>
      <c r="Q1848" s="101"/>
      <c r="R1848" s="106"/>
      <c r="S1848" s="14"/>
      <c r="T1848" s="107"/>
      <c r="U1848" s="102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24"/>
      <c r="B1849" s="98"/>
      <c r="C1849" s="99"/>
      <c r="D1849" s="102"/>
      <c r="E1849" s="123"/>
      <c r="F1849" s="101"/>
      <c r="G1849" s="101"/>
      <c r="H1849" s="101"/>
      <c r="I1849" s="101"/>
      <c r="J1849" s="100"/>
      <c r="K1849" s="102"/>
      <c r="L1849" s="103"/>
      <c r="M1849" s="104"/>
      <c r="N1849" s="105"/>
      <c r="O1849" s="105"/>
      <c r="P1849" s="104"/>
      <c r="Q1849" s="101"/>
      <c r="R1849" s="106"/>
      <c r="S1849" s="14"/>
      <c r="T1849" s="107"/>
      <c r="U1849" s="102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24"/>
      <c r="B1850" s="98"/>
      <c r="C1850" s="99"/>
      <c r="D1850" s="102"/>
      <c r="E1850" s="123"/>
      <c r="F1850" s="101"/>
      <c r="G1850" s="101"/>
      <c r="H1850" s="101"/>
      <c r="I1850" s="101"/>
      <c r="J1850" s="100"/>
      <c r="K1850" s="102"/>
      <c r="L1850" s="103"/>
      <c r="M1850" s="104"/>
      <c r="N1850" s="105"/>
      <c r="O1850" s="105"/>
      <c r="P1850" s="104"/>
      <c r="Q1850" s="101"/>
      <c r="R1850" s="106"/>
      <c r="S1850" s="14"/>
      <c r="T1850" s="107"/>
      <c r="U1850" s="102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24"/>
      <c r="B1851" s="98"/>
      <c r="C1851" s="99"/>
      <c r="D1851" s="102"/>
      <c r="E1851" s="123"/>
      <c r="F1851" s="101"/>
      <c r="G1851" s="101"/>
      <c r="H1851" s="101"/>
      <c r="I1851" s="101"/>
      <c r="J1851" s="100"/>
      <c r="K1851" s="102"/>
      <c r="L1851" s="103"/>
      <c r="M1851" s="104"/>
      <c r="N1851" s="105"/>
      <c r="O1851" s="105"/>
      <c r="P1851" s="104"/>
      <c r="Q1851" s="101"/>
      <c r="R1851" s="106"/>
      <c r="S1851" s="14"/>
      <c r="T1851" s="107"/>
      <c r="U1851" s="102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24"/>
      <c r="B1852" s="98"/>
      <c r="C1852" s="99"/>
      <c r="D1852" s="102"/>
      <c r="E1852" s="123"/>
      <c r="F1852" s="101"/>
      <c r="G1852" s="101"/>
      <c r="H1852" s="101"/>
      <c r="I1852" s="101"/>
      <c r="J1852" s="100"/>
      <c r="K1852" s="102"/>
      <c r="L1852" s="103"/>
      <c r="M1852" s="104"/>
      <c r="N1852" s="105"/>
      <c r="O1852" s="105"/>
      <c r="P1852" s="104"/>
      <c r="Q1852" s="101"/>
      <c r="R1852" s="106"/>
      <c r="S1852" s="14"/>
      <c r="T1852" s="107"/>
      <c r="U1852" s="102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24"/>
      <c r="B1853" s="98"/>
      <c r="C1853" s="99"/>
      <c r="D1853" s="102"/>
      <c r="E1853" s="123"/>
      <c r="F1853" s="101"/>
      <c r="G1853" s="101"/>
      <c r="H1853" s="101"/>
      <c r="I1853" s="101"/>
      <c r="J1853" s="100"/>
      <c r="K1853" s="102"/>
      <c r="L1853" s="103"/>
      <c r="M1853" s="104"/>
      <c r="N1853" s="105"/>
      <c r="O1853" s="105"/>
      <c r="P1853" s="104"/>
      <c r="Q1853" s="101"/>
      <c r="R1853" s="106"/>
      <c r="S1853" s="14"/>
      <c r="T1853" s="107"/>
      <c r="U1853" s="102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24"/>
      <c r="B1854" s="98"/>
      <c r="C1854" s="99"/>
      <c r="D1854" s="102"/>
      <c r="E1854" s="123"/>
      <c r="F1854" s="101"/>
      <c r="G1854" s="101"/>
      <c r="H1854" s="101"/>
      <c r="I1854" s="101"/>
      <c r="J1854" s="100"/>
      <c r="K1854" s="102"/>
      <c r="L1854" s="103"/>
      <c r="M1854" s="104"/>
      <c r="N1854" s="105"/>
      <c r="O1854" s="105"/>
      <c r="P1854" s="104"/>
      <c r="Q1854" s="101"/>
      <c r="R1854" s="106"/>
      <c r="S1854" s="14"/>
      <c r="T1854" s="107"/>
      <c r="U1854" s="102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24"/>
      <c r="B1855" s="98"/>
      <c r="C1855" s="99"/>
      <c r="D1855" s="102"/>
      <c r="E1855" s="123"/>
      <c r="F1855" s="101"/>
      <c r="G1855" s="101"/>
      <c r="H1855" s="101"/>
      <c r="I1855" s="101"/>
      <c r="J1855" s="100"/>
      <c r="K1855" s="102"/>
      <c r="L1855" s="103"/>
      <c r="M1855" s="104"/>
      <c r="N1855" s="105"/>
      <c r="O1855" s="105"/>
      <c r="P1855" s="104"/>
      <c r="Q1855" s="101"/>
      <c r="R1855" s="106"/>
      <c r="S1855" s="14"/>
      <c r="T1855" s="107"/>
      <c r="U1855" s="102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24"/>
      <c r="B1856" s="98"/>
      <c r="C1856" s="99"/>
      <c r="D1856" s="102"/>
      <c r="E1856" s="123"/>
      <c r="F1856" s="101"/>
      <c r="G1856" s="101"/>
      <c r="H1856" s="101"/>
      <c r="I1856" s="101"/>
      <c r="J1856" s="100"/>
      <c r="K1856" s="102"/>
      <c r="L1856" s="103"/>
      <c r="M1856" s="104"/>
      <c r="N1856" s="105"/>
      <c r="O1856" s="105"/>
      <c r="P1856" s="104"/>
      <c r="Q1856" s="101"/>
      <c r="R1856" s="106"/>
      <c r="S1856" s="14"/>
      <c r="T1856" s="107"/>
      <c r="U1856" s="102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24"/>
      <c r="B1857" s="98"/>
      <c r="C1857" s="99"/>
      <c r="D1857" s="102"/>
      <c r="E1857" s="123"/>
      <c r="F1857" s="101"/>
      <c r="G1857" s="101"/>
      <c r="H1857" s="101"/>
      <c r="I1857" s="101"/>
      <c r="J1857" s="100"/>
      <c r="K1857" s="102"/>
      <c r="L1857" s="103"/>
      <c r="M1857" s="104"/>
      <c r="N1857" s="105"/>
      <c r="O1857" s="105"/>
      <c r="P1857" s="104"/>
      <c r="Q1857" s="101"/>
      <c r="R1857" s="106"/>
      <c r="S1857" s="14"/>
      <c r="T1857" s="107"/>
      <c r="U1857" s="102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24"/>
      <c r="B1858" s="98"/>
      <c r="C1858" s="99"/>
      <c r="D1858" s="102"/>
      <c r="E1858" s="123"/>
      <c r="F1858" s="101"/>
      <c r="G1858" s="101"/>
      <c r="H1858" s="101"/>
      <c r="I1858" s="101"/>
      <c r="J1858" s="100"/>
      <c r="K1858" s="102"/>
      <c r="L1858" s="103"/>
      <c r="M1858" s="104"/>
      <c r="N1858" s="105"/>
      <c r="O1858" s="105"/>
      <c r="P1858" s="104"/>
      <c r="Q1858" s="101"/>
      <c r="R1858" s="106"/>
      <c r="S1858" s="14"/>
      <c r="T1858" s="107"/>
      <c r="U1858" s="102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24"/>
      <c r="B1859" s="98"/>
      <c r="C1859" s="99"/>
      <c r="D1859" s="102"/>
      <c r="E1859" s="123"/>
      <c r="F1859" s="101"/>
      <c r="G1859" s="101"/>
      <c r="H1859" s="101"/>
      <c r="I1859" s="101"/>
      <c r="J1859" s="100"/>
      <c r="K1859" s="102"/>
      <c r="L1859" s="103"/>
      <c r="M1859" s="104"/>
      <c r="N1859" s="105"/>
      <c r="O1859" s="105"/>
      <c r="P1859" s="104"/>
      <c r="Q1859" s="101"/>
      <c r="R1859" s="106"/>
      <c r="S1859" s="14"/>
      <c r="T1859" s="107"/>
      <c r="U1859" s="102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24"/>
      <c r="B1860" s="98"/>
      <c r="C1860" s="99"/>
      <c r="D1860" s="102"/>
      <c r="E1860" s="123"/>
      <c r="F1860" s="101"/>
      <c r="G1860" s="101"/>
      <c r="H1860" s="101"/>
      <c r="I1860" s="101"/>
      <c r="J1860" s="100"/>
      <c r="K1860" s="102"/>
      <c r="L1860" s="103"/>
      <c r="M1860" s="104"/>
      <c r="N1860" s="105"/>
      <c r="O1860" s="105"/>
      <c r="P1860" s="104"/>
      <c r="Q1860" s="101"/>
      <c r="R1860" s="106"/>
      <c r="S1860" s="14"/>
      <c r="T1860" s="107"/>
      <c r="U1860" s="102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24"/>
      <c r="B1861" s="98"/>
      <c r="C1861" s="99"/>
      <c r="D1861" s="102"/>
      <c r="E1861" s="123"/>
      <c r="F1861" s="101"/>
      <c r="G1861" s="101"/>
      <c r="H1861" s="101"/>
      <c r="I1861" s="101"/>
      <c r="J1861" s="100"/>
      <c r="K1861" s="102"/>
      <c r="L1861" s="103"/>
      <c r="M1861" s="104"/>
      <c r="N1861" s="105"/>
      <c r="O1861" s="105"/>
      <c r="P1861" s="104"/>
      <c r="Q1861" s="101"/>
      <c r="R1861" s="106"/>
      <c r="S1861" s="14"/>
      <c r="T1861" s="107"/>
      <c r="U1861" s="102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24"/>
      <c r="B1862" s="98"/>
      <c r="C1862" s="99"/>
      <c r="D1862" s="102"/>
      <c r="E1862" s="123"/>
      <c r="F1862" s="101"/>
      <c r="G1862" s="101"/>
      <c r="H1862" s="101"/>
      <c r="I1862" s="101"/>
      <c r="J1862" s="100"/>
      <c r="K1862" s="102"/>
      <c r="L1862" s="103"/>
      <c r="M1862" s="104"/>
      <c r="N1862" s="105"/>
      <c r="O1862" s="105"/>
      <c r="P1862" s="104"/>
      <c r="Q1862" s="101"/>
      <c r="R1862" s="106"/>
      <c r="S1862" s="14"/>
      <c r="T1862" s="107"/>
      <c r="U1862" s="102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24"/>
      <c r="B1863" s="98"/>
      <c r="C1863" s="99"/>
      <c r="D1863" s="102"/>
      <c r="E1863" s="123"/>
      <c r="F1863" s="101"/>
      <c r="G1863" s="101"/>
      <c r="H1863" s="101"/>
      <c r="I1863" s="101"/>
      <c r="J1863" s="100"/>
      <c r="K1863" s="102"/>
      <c r="L1863" s="103"/>
      <c r="M1863" s="104"/>
      <c r="N1863" s="105"/>
      <c r="O1863" s="105"/>
      <c r="P1863" s="104"/>
      <c r="Q1863" s="101"/>
      <c r="R1863" s="106"/>
      <c r="S1863" s="14"/>
      <c r="T1863" s="107"/>
      <c r="U1863" s="102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24"/>
      <c r="B1864" s="98"/>
      <c r="C1864" s="99"/>
      <c r="D1864" s="102"/>
      <c r="E1864" s="123"/>
      <c r="F1864" s="101"/>
      <c r="G1864" s="101"/>
      <c r="H1864" s="101"/>
      <c r="I1864" s="101"/>
      <c r="J1864" s="100"/>
      <c r="K1864" s="102"/>
      <c r="L1864" s="103"/>
      <c r="M1864" s="104"/>
      <c r="N1864" s="105"/>
      <c r="O1864" s="105"/>
      <c r="P1864" s="104"/>
      <c r="Q1864" s="101"/>
      <c r="R1864" s="106"/>
      <c r="S1864" s="14"/>
      <c r="T1864" s="107"/>
      <c r="U1864" s="102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24"/>
      <c r="B1865" s="98"/>
      <c r="C1865" s="99"/>
      <c r="D1865" s="102"/>
      <c r="E1865" s="123"/>
      <c r="F1865" s="101"/>
      <c r="G1865" s="101"/>
      <c r="H1865" s="101"/>
      <c r="I1865" s="101"/>
      <c r="J1865" s="100"/>
      <c r="K1865" s="102"/>
      <c r="L1865" s="103"/>
      <c r="M1865" s="104"/>
      <c r="N1865" s="105"/>
      <c r="O1865" s="105"/>
      <c r="P1865" s="104"/>
      <c r="Q1865" s="101"/>
      <c r="R1865" s="106"/>
      <c r="S1865" s="14"/>
      <c r="T1865" s="107"/>
      <c r="U1865" s="102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24"/>
      <c r="B1866" s="98"/>
      <c r="C1866" s="99"/>
      <c r="D1866" s="102"/>
      <c r="E1866" s="123"/>
      <c r="F1866" s="101"/>
      <c r="G1866" s="101"/>
      <c r="H1866" s="101"/>
      <c r="I1866" s="101"/>
      <c r="J1866" s="100"/>
      <c r="K1866" s="102"/>
      <c r="L1866" s="103"/>
      <c r="M1866" s="104"/>
      <c r="N1866" s="105"/>
      <c r="O1866" s="105"/>
      <c r="P1866" s="104"/>
      <c r="Q1866" s="101"/>
      <c r="R1866" s="106"/>
      <c r="S1866" s="14"/>
      <c r="T1866" s="107"/>
      <c r="U1866" s="102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24"/>
      <c r="B1867" s="98"/>
      <c r="C1867" s="99"/>
      <c r="D1867" s="102"/>
      <c r="E1867" s="123"/>
      <c r="F1867" s="101"/>
      <c r="G1867" s="101"/>
      <c r="H1867" s="101"/>
      <c r="I1867" s="101"/>
      <c r="J1867" s="100"/>
      <c r="K1867" s="102"/>
      <c r="L1867" s="103"/>
      <c r="M1867" s="104"/>
      <c r="N1867" s="105"/>
      <c r="O1867" s="105"/>
      <c r="P1867" s="104"/>
      <c r="Q1867" s="101"/>
      <c r="R1867" s="106"/>
      <c r="S1867" s="14"/>
      <c r="T1867" s="107"/>
      <c r="U1867" s="102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24"/>
      <c r="B1868" s="98"/>
      <c r="C1868" s="99"/>
      <c r="D1868" s="102"/>
      <c r="E1868" s="123"/>
      <c r="F1868" s="101"/>
      <c r="G1868" s="101"/>
      <c r="H1868" s="101"/>
      <c r="I1868" s="101"/>
      <c r="J1868" s="100"/>
      <c r="K1868" s="102"/>
      <c r="L1868" s="103"/>
      <c r="M1868" s="104"/>
      <c r="N1868" s="105"/>
      <c r="O1868" s="105"/>
      <c r="P1868" s="104"/>
      <c r="Q1868" s="101"/>
      <c r="R1868" s="106"/>
      <c r="S1868" s="14"/>
      <c r="T1868" s="107"/>
      <c r="U1868" s="102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24"/>
      <c r="B1869" s="98"/>
      <c r="C1869" s="99"/>
      <c r="D1869" s="102"/>
      <c r="E1869" s="123"/>
      <c r="F1869" s="101"/>
      <c r="G1869" s="101"/>
      <c r="H1869" s="101"/>
      <c r="I1869" s="101"/>
      <c r="J1869" s="100"/>
      <c r="K1869" s="102"/>
      <c r="L1869" s="103"/>
      <c r="M1869" s="104"/>
      <c r="N1869" s="105"/>
      <c r="O1869" s="105"/>
      <c r="P1869" s="104"/>
      <c r="Q1869" s="101"/>
      <c r="R1869" s="106"/>
      <c r="S1869" s="14"/>
      <c r="T1869" s="107"/>
      <c r="U1869" s="102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24"/>
      <c r="B1870" s="98"/>
      <c r="C1870" s="99"/>
      <c r="D1870" s="102"/>
      <c r="E1870" s="123"/>
      <c r="F1870" s="101"/>
      <c r="G1870" s="101"/>
      <c r="H1870" s="101"/>
      <c r="I1870" s="101"/>
      <c r="J1870" s="100"/>
      <c r="K1870" s="102"/>
      <c r="L1870" s="103"/>
      <c r="M1870" s="104"/>
      <c r="N1870" s="105"/>
      <c r="O1870" s="105"/>
      <c r="P1870" s="104"/>
      <c r="Q1870" s="101"/>
      <c r="R1870" s="106"/>
      <c r="S1870" s="14"/>
      <c r="T1870" s="107"/>
      <c r="U1870" s="102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24"/>
      <c r="B1871" s="98"/>
      <c r="C1871" s="99"/>
      <c r="D1871" s="102"/>
      <c r="E1871" s="123"/>
      <c r="F1871" s="101"/>
      <c r="G1871" s="101"/>
      <c r="H1871" s="101"/>
      <c r="I1871" s="101"/>
      <c r="J1871" s="100"/>
      <c r="K1871" s="102"/>
      <c r="L1871" s="103"/>
      <c r="M1871" s="104"/>
      <c r="N1871" s="105"/>
      <c r="O1871" s="105"/>
      <c r="P1871" s="104"/>
      <c r="Q1871" s="101"/>
      <c r="R1871" s="106"/>
      <c r="S1871" s="14"/>
      <c r="T1871" s="107"/>
      <c r="U1871" s="102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24"/>
      <c r="B1872" s="98"/>
      <c r="C1872" s="99"/>
      <c r="D1872" s="102"/>
      <c r="E1872" s="123"/>
      <c r="F1872" s="101"/>
      <c r="G1872" s="101"/>
      <c r="H1872" s="101"/>
      <c r="I1872" s="101"/>
      <c r="J1872" s="100"/>
      <c r="K1872" s="102"/>
      <c r="L1872" s="103"/>
      <c r="M1872" s="104"/>
      <c r="N1872" s="105"/>
      <c r="O1872" s="105"/>
      <c r="P1872" s="104"/>
      <c r="Q1872" s="101"/>
      <c r="R1872" s="106"/>
      <c r="S1872" s="14"/>
      <c r="T1872" s="107"/>
      <c r="U1872" s="102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24"/>
      <c r="B1873" s="98"/>
      <c r="C1873" s="99"/>
      <c r="D1873" s="102"/>
      <c r="E1873" s="123"/>
      <c r="F1873" s="101"/>
      <c r="G1873" s="101"/>
      <c r="H1873" s="101"/>
      <c r="I1873" s="101"/>
      <c r="J1873" s="100"/>
      <c r="K1873" s="102"/>
      <c r="L1873" s="103"/>
      <c r="M1873" s="104"/>
      <c r="N1873" s="105"/>
      <c r="O1873" s="105"/>
      <c r="P1873" s="104"/>
      <c r="Q1873" s="101"/>
      <c r="R1873" s="106"/>
      <c r="S1873" s="14"/>
      <c r="T1873" s="107"/>
      <c r="U1873" s="102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24"/>
      <c r="B1874" s="98"/>
      <c r="C1874" s="99"/>
      <c r="D1874" s="102"/>
      <c r="E1874" s="123"/>
      <c r="F1874" s="101"/>
      <c r="G1874" s="101"/>
      <c r="H1874" s="101"/>
      <c r="I1874" s="101"/>
      <c r="J1874" s="100"/>
      <c r="K1874" s="102"/>
      <c r="L1874" s="103"/>
      <c r="M1874" s="104"/>
      <c r="N1874" s="105"/>
      <c r="O1874" s="105"/>
      <c r="P1874" s="104"/>
      <c r="Q1874" s="101"/>
      <c r="R1874" s="106"/>
      <c r="S1874" s="14"/>
      <c r="T1874" s="107"/>
      <c r="U1874" s="102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24"/>
      <c r="B1875" s="98"/>
      <c r="C1875" s="99"/>
      <c r="D1875" s="102"/>
      <c r="E1875" s="123"/>
      <c r="F1875" s="101"/>
      <c r="G1875" s="101"/>
      <c r="H1875" s="101"/>
      <c r="I1875" s="101"/>
      <c r="J1875" s="100"/>
      <c r="K1875" s="102"/>
      <c r="L1875" s="103"/>
      <c r="M1875" s="104"/>
      <c r="N1875" s="105"/>
      <c r="O1875" s="105"/>
      <c r="P1875" s="104"/>
      <c r="Q1875" s="101"/>
      <c r="R1875" s="106"/>
      <c r="S1875" s="14"/>
      <c r="T1875" s="107"/>
      <c r="U1875" s="102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24"/>
      <c r="B1876" s="98"/>
      <c r="C1876" s="99"/>
      <c r="D1876" s="102"/>
      <c r="E1876" s="123"/>
      <c r="F1876" s="101"/>
      <c r="G1876" s="101"/>
      <c r="H1876" s="101"/>
      <c r="I1876" s="101"/>
      <c r="J1876" s="100"/>
      <c r="K1876" s="102"/>
      <c r="L1876" s="103"/>
      <c r="M1876" s="104"/>
      <c r="N1876" s="105"/>
      <c r="O1876" s="105"/>
      <c r="P1876" s="104"/>
      <c r="Q1876" s="101"/>
      <c r="R1876" s="106"/>
      <c r="S1876" s="14"/>
      <c r="T1876" s="107"/>
      <c r="U1876" s="102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24"/>
      <c r="B1877" s="98"/>
      <c r="C1877" s="99"/>
      <c r="D1877" s="102"/>
      <c r="E1877" s="123"/>
      <c r="F1877" s="101"/>
      <c r="G1877" s="101"/>
      <c r="H1877" s="101"/>
      <c r="I1877" s="101"/>
      <c r="J1877" s="100"/>
      <c r="K1877" s="102"/>
      <c r="L1877" s="103"/>
      <c r="M1877" s="104"/>
      <c r="N1877" s="105"/>
      <c r="O1877" s="105"/>
      <c r="P1877" s="104"/>
      <c r="Q1877" s="101"/>
      <c r="R1877" s="106"/>
      <c r="S1877" s="14"/>
      <c r="T1877" s="107"/>
      <c r="U1877" s="102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24"/>
      <c r="B1878" s="98"/>
      <c r="C1878" s="99"/>
      <c r="D1878" s="102"/>
      <c r="E1878" s="123"/>
      <c r="F1878" s="101"/>
      <c r="G1878" s="101"/>
      <c r="H1878" s="101"/>
      <c r="I1878" s="101"/>
      <c r="J1878" s="100"/>
      <c r="K1878" s="102"/>
      <c r="L1878" s="103"/>
      <c r="M1878" s="104"/>
      <c r="N1878" s="105"/>
      <c r="O1878" s="105"/>
      <c r="P1878" s="104"/>
      <c r="Q1878" s="101"/>
      <c r="R1878" s="106"/>
      <c r="S1878" s="14"/>
      <c r="T1878" s="107"/>
      <c r="U1878" s="102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24"/>
      <c r="B1879" s="98"/>
      <c r="C1879" s="99"/>
      <c r="D1879" s="102"/>
      <c r="E1879" s="123"/>
      <c r="F1879" s="101"/>
      <c r="G1879" s="101"/>
      <c r="H1879" s="101"/>
      <c r="I1879" s="101"/>
      <c r="J1879" s="100"/>
      <c r="K1879" s="102"/>
      <c r="L1879" s="103"/>
      <c r="M1879" s="104"/>
      <c r="N1879" s="105"/>
      <c r="O1879" s="105"/>
      <c r="P1879" s="104"/>
      <c r="Q1879" s="101"/>
      <c r="R1879" s="106"/>
      <c r="S1879" s="14"/>
      <c r="T1879" s="107"/>
      <c r="U1879" s="102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24"/>
      <c r="B1880" s="98"/>
      <c r="C1880" s="99"/>
      <c r="D1880" s="102"/>
      <c r="E1880" s="123"/>
      <c r="F1880" s="101"/>
      <c r="G1880" s="101"/>
      <c r="H1880" s="101"/>
      <c r="I1880" s="101"/>
      <c r="J1880" s="100"/>
      <c r="K1880" s="102"/>
      <c r="L1880" s="103"/>
      <c r="M1880" s="104"/>
      <c r="N1880" s="105"/>
      <c r="O1880" s="105"/>
      <c r="P1880" s="104"/>
      <c r="Q1880" s="101"/>
      <c r="R1880" s="106"/>
      <c r="S1880" s="14"/>
      <c r="T1880" s="107"/>
      <c r="U1880" s="102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24"/>
      <c r="B1881" s="98"/>
      <c r="C1881" s="99"/>
      <c r="D1881" s="102"/>
      <c r="E1881" s="123"/>
      <c r="F1881" s="101"/>
      <c r="G1881" s="101"/>
      <c r="H1881" s="101"/>
      <c r="I1881" s="101"/>
      <c r="J1881" s="100"/>
      <c r="K1881" s="102"/>
      <c r="L1881" s="103"/>
      <c r="M1881" s="104"/>
      <c r="N1881" s="105"/>
      <c r="O1881" s="105"/>
      <c r="P1881" s="104"/>
      <c r="Q1881" s="101"/>
      <c r="R1881" s="106"/>
      <c r="S1881" s="14"/>
      <c r="T1881" s="107"/>
      <c r="U1881" s="102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24"/>
      <c r="B1882" s="98"/>
      <c r="C1882" s="99"/>
      <c r="D1882" s="102"/>
      <c r="E1882" s="123"/>
      <c r="F1882" s="101"/>
      <c r="G1882" s="101"/>
      <c r="H1882" s="101"/>
      <c r="I1882" s="101"/>
      <c r="J1882" s="100"/>
      <c r="K1882" s="102"/>
      <c r="L1882" s="103"/>
      <c r="M1882" s="104"/>
      <c r="N1882" s="105"/>
      <c r="O1882" s="105"/>
      <c r="P1882" s="104"/>
      <c r="Q1882" s="101"/>
      <c r="R1882" s="106"/>
      <c r="S1882" s="14"/>
      <c r="T1882" s="107"/>
      <c r="U1882" s="102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24"/>
      <c r="B1883" s="98"/>
      <c r="C1883" s="99"/>
      <c r="D1883" s="102"/>
      <c r="E1883" s="123"/>
      <c r="F1883" s="101"/>
      <c r="G1883" s="101"/>
      <c r="H1883" s="101"/>
      <c r="I1883" s="101"/>
      <c r="J1883" s="100"/>
      <c r="K1883" s="102"/>
      <c r="L1883" s="103"/>
      <c r="M1883" s="104"/>
      <c r="N1883" s="105"/>
      <c r="O1883" s="105"/>
      <c r="P1883" s="104"/>
      <c r="Q1883" s="101"/>
      <c r="R1883" s="106"/>
      <c r="S1883" s="14"/>
      <c r="T1883" s="107"/>
      <c r="U1883" s="102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24"/>
      <c r="B1884" s="98"/>
      <c r="C1884" s="99"/>
      <c r="D1884" s="102"/>
      <c r="E1884" s="123"/>
      <c r="F1884" s="101"/>
      <c r="G1884" s="101"/>
      <c r="H1884" s="101"/>
      <c r="I1884" s="101"/>
      <c r="J1884" s="100"/>
      <c r="K1884" s="102"/>
      <c r="L1884" s="103"/>
      <c r="M1884" s="104"/>
      <c r="N1884" s="105"/>
      <c r="O1884" s="105"/>
      <c r="P1884" s="104"/>
      <c r="Q1884" s="101"/>
      <c r="R1884" s="106"/>
      <c r="S1884" s="14"/>
      <c r="T1884" s="107"/>
      <c r="U1884" s="102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24"/>
      <c r="B1885" s="98"/>
      <c r="C1885" s="99"/>
      <c r="D1885" s="102"/>
      <c r="E1885" s="123"/>
      <c r="F1885" s="101"/>
      <c r="G1885" s="101"/>
      <c r="H1885" s="101"/>
      <c r="I1885" s="101"/>
      <c r="J1885" s="100"/>
      <c r="K1885" s="102"/>
      <c r="L1885" s="103"/>
      <c r="M1885" s="104"/>
      <c r="N1885" s="105"/>
      <c r="O1885" s="105"/>
      <c r="P1885" s="104"/>
      <c r="Q1885" s="101"/>
      <c r="R1885" s="106"/>
      <c r="S1885" s="14"/>
      <c r="T1885" s="107"/>
      <c r="U1885" s="102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24"/>
      <c r="B1886" s="98"/>
      <c r="C1886" s="99"/>
      <c r="D1886" s="102"/>
      <c r="E1886" s="123"/>
      <c r="F1886" s="101"/>
      <c r="G1886" s="101"/>
      <c r="H1886" s="101"/>
      <c r="I1886" s="101"/>
      <c r="J1886" s="100"/>
      <c r="K1886" s="102"/>
      <c r="L1886" s="103"/>
      <c r="M1886" s="104"/>
      <c r="N1886" s="105"/>
      <c r="O1886" s="105"/>
      <c r="P1886" s="104"/>
      <c r="Q1886" s="101"/>
      <c r="R1886" s="106"/>
      <c r="S1886" s="14"/>
      <c r="T1886" s="107"/>
      <c r="U1886" s="102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24"/>
      <c r="B1887" s="98"/>
      <c r="C1887" s="99"/>
      <c r="D1887" s="102"/>
      <c r="E1887" s="123"/>
      <c r="F1887" s="101"/>
      <c r="G1887" s="101"/>
      <c r="H1887" s="101"/>
      <c r="I1887" s="101"/>
      <c r="J1887" s="100"/>
      <c r="K1887" s="102"/>
      <c r="L1887" s="103"/>
      <c r="M1887" s="104"/>
      <c r="N1887" s="105"/>
      <c r="O1887" s="105"/>
      <c r="P1887" s="104"/>
      <c r="Q1887" s="101"/>
      <c r="R1887" s="106"/>
      <c r="S1887" s="14"/>
      <c r="T1887" s="107"/>
      <c r="U1887" s="102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24"/>
      <c r="B1888" s="98"/>
      <c r="C1888" s="99"/>
      <c r="D1888" s="102"/>
      <c r="E1888" s="123"/>
      <c r="F1888" s="101"/>
      <c r="G1888" s="101"/>
      <c r="H1888" s="101"/>
      <c r="I1888" s="101"/>
      <c r="J1888" s="100"/>
      <c r="K1888" s="102"/>
      <c r="L1888" s="103"/>
      <c r="M1888" s="104"/>
      <c r="N1888" s="105"/>
      <c r="O1888" s="105"/>
      <c r="P1888" s="104"/>
      <c r="Q1888" s="101"/>
      <c r="R1888" s="106"/>
      <c r="S1888" s="14"/>
      <c r="T1888" s="107"/>
      <c r="U1888" s="102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24"/>
      <c r="B1889" s="98"/>
      <c r="C1889" s="99"/>
      <c r="D1889" s="102"/>
      <c r="E1889" s="123"/>
      <c r="F1889" s="101"/>
      <c r="G1889" s="101"/>
      <c r="H1889" s="101"/>
      <c r="I1889" s="101"/>
      <c r="J1889" s="100"/>
      <c r="K1889" s="102"/>
      <c r="L1889" s="103"/>
      <c r="M1889" s="104"/>
      <c r="N1889" s="105"/>
      <c r="O1889" s="105"/>
      <c r="P1889" s="104"/>
      <c r="Q1889" s="101"/>
      <c r="R1889" s="106"/>
      <c r="S1889" s="14"/>
      <c r="T1889" s="107"/>
      <c r="U1889" s="102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24"/>
      <c r="B1890" s="98"/>
      <c r="C1890" s="99"/>
      <c r="D1890" s="102"/>
      <c r="E1890" s="123"/>
      <c r="F1890" s="101"/>
      <c r="G1890" s="101"/>
      <c r="H1890" s="101"/>
      <c r="I1890" s="101"/>
      <c r="J1890" s="100"/>
      <c r="K1890" s="102"/>
      <c r="L1890" s="103"/>
      <c r="M1890" s="104"/>
      <c r="N1890" s="105"/>
      <c r="O1890" s="105"/>
      <c r="P1890" s="104"/>
      <c r="Q1890" s="101"/>
      <c r="R1890" s="106"/>
      <c r="S1890" s="14"/>
      <c r="T1890" s="107"/>
      <c r="U1890" s="102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24"/>
      <c r="B1891" s="98"/>
      <c r="C1891" s="99"/>
      <c r="D1891" s="102"/>
      <c r="E1891" s="123"/>
      <c r="F1891" s="101"/>
      <c r="G1891" s="101"/>
      <c r="H1891" s="101"/>
      <c r="I1891" s="101"/>
      <c r="J1891" s="100"/>
      <c r="K1891" s="102"/>
      <c r="L1891" s="103"/>
      <c r="M1891" s="104"/>
      <c r="N1891" s="105"/>
      <c r="O1891" s="105"/>
      <c r="P1891" s="104"/>
      <c r="Q1891" s="101"/>
      <c r="R1891" s="106"/>
      <c r="S1891" s="14"/>
      <c r="T1891" s="107"/>
      <c r="U1891" s="102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24"/>
      <c r="B1892" s="98"/>
      <c r="C1892" s="99"/>
      <c r="D1892" s="102"/>
      <c r="E1892" s="123"/>
      <c r="F1892" s="101"/>
      <c r="G1892" s="101"/>
      <c r="H1892" s="101"/>
      <c r="I1892" s="101"/>
      <c r="J1892" s="100"/>
      <c r="K1892" s="102"/>
      <c r="L1892" s="103"/>
      <c r="M1892" s="104"/>
      <c r="N1892" s="105"/>
      <c r="O1892" s="105"/>
      <c r="P1892" s="104"/>
      <c r="Q1892" s="101"/>
      <c r="R1892" s="106"/>
      <c r="S1892" s="14"/>
      <c r="T1892" s="107"/>
      <c r="U1892" s="102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24"/>
      <c r="B1893" s="98"/>
      <c r="C1893" s="99"/>
      <c r="D1893" s="102"/>
      <c r="E1893" s="123"/>
      <c r="F1893" s="101"/>
      <c r="G1893" s="101"/>
      <c r="H1893" s="101"/>
      <c r="I1893" s="101"/>
      <c r="J1893" s="100"/>
      <c r="K1893" s="102"/>
      <c r="L1893" s="103"/>
      <c r="M1893" s="104"/>
      <c r="N1893" s="105"/>
      <c r="O1893" s="105"/>
      <c r="P1893" s="104"/>
      <c r="Q1893" s="101"/>
      <c r="R1893" s="106"/>
      <c r="S1893" s="14"/>
      <c r="T1893" s="107"/>
      <c r="U1893" s="102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24"/>
      <c r="B1894" s="98"/>
      <c r="C1894" s="99"/>
      <c r="D1894" s="102"/>
      <c r="E1894" s="123"/>
      <c r="F1894" s="101"/>
      <c r="G1894" s="101"/>
      <c r="H1894" s="101"/>
      <c r="I1894" s="101"/>
      <c r="J1894" s="100"/>
      <c r="K1894" s="102"/>
      <c r="L1894" s="103"/>
      <c r="M1894" s="104"/>
      <c r="N1894" s="105"/>
      <c r="O1894" s="105"/>
      <c r="P1894" s="104"/>
      <c r="Q1894" s="101"/>
      <c r="R1894" s="106"/>
      <c r="S1894" s="14"/>
      <c r="T1894" s="107"/>
      <c r="U1894" s="102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24"/>
      <c r="B1895" s="98"/>
      <c r="C1895" s="99"/>
      <c r="D1895" s="102"/>
      <c r="E1895" s="123"/>
      <c r="F1895" s="101"/>
      <c r="G1895" s="101"/>
      <c r="H1895" s="101"/>
      <c r="I1895" s="101"/>
      <c r="J1895" s="100"/>
      <c r="K1895" s="102"/>
      <c r="L1895" s="103"/>
      <c r="M1895" s="104"/>
      <c r="N1895" s="105"/>
      <c r="O1895" s="105"/>
      <c r="P1895" s="104"/>
      <c r="Q1895" s="101"/>
      <c r="R1895" s="106"/>
      <c r="S1895" s="14"/>
      <c r="T1895" s="107"/>
      <c r="U1895" s="102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24"/>
      <c r="B1896" s="98"/>
      <c r="C1896" s="99"/>
      <c r="D1896" s="102"/>
      <c r="E1896" s="123"/>
      <c r="F1896" s="101"/>
      <c r="G1896" s="101"/>
      <c r="H1896" s="101"/>
      <c r="I1896" s="101"/>
      <c r="J1896" s="100"/>
      <c r="K1896" s="102"/>
      <c r="L1896" s="103"/>
      <c r="M1896" s="104"/>
      <c r="N1896" s="105"/>
      <c r="O1896" s="105"/>
      <c r="P1896" s="104"/>
      <c r="Q1896" s="101"/>
      <c r="R1896" s="106"/>
      <c r="S1896" s="14"/>
      <c r="T1896" s="107"/>
      <c r="U1896" s="102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24"/>
      <c r="B1897" s="98"/>
      <c r="C1897" s="99"/>
      <c r="D1897" s="102"/>
      <c r="E1897" s="123"/>
      <c r="F1897" s="101"/>
      <c r="G1897" s="101"/>
      <c r="H1897" s="101"/>
      <c r="I1897" s="101"/>
      <c r="J1897" s="100"/>
      <c r="K1897" s="102"/>
      <c r="L1897" s="103"/>
      <c r="M1897" s="104"/>
      <c r="N1897" s="105"/>
      <c r="O1897" s="105"/>
      <c r="P1897" s="104"/>
      <c r="Q1897" s="101"/>
      <c r="R1897" s="106"/>
      <c r="S1897" s="14"/>
      <c r="T1897" s="107"/>
      <c r="U1897" s="102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24"/>
      <c r="B1898" s="98"/>
      <c r="C1898" s="99"/>
      <c r="D1898" s="102"/>
      <c r="E1898" s="123"/>
      <c r="F1898" s="101"/>
      <c r="G1898" s="101"/>
      <c r="H1898" s="101"/>
      <c r="I1898" s="101"/>
      <c r="J1898" s="100"/>
      <c r="K1898" s="102"/>
      <c r="L1898" s="103"/>
      <c r="M1898" s="104"/>
      <c r="N1898" s="105"/>
      <c r="O1898" s="105"/>
      <c r="P1898" s="104"/>
      <c r="Q1898" s="101"/>
      <c r="R1898" s="106"/>
      <c r="S1898" s="14"/>
      <c r="T1898" s="107"/>
      <c r="U1898" s="102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24"/>
      <c r="B1899" s="98"/>
      <c r="C1899" s="99"/>
      <c r="D1899" s="102"/>
      <c r="E1899" s="123"/>
      <c r="F1899" s="101"/>
      <c r="G1899" s="101"/>
      <c r="H1899" s="101"/>
      <c r="I1899" s="101"/>
      <c r="J1899" s="100"/>
      <c r="K1899" s="102"/>
      <c r="L1899" s="103"/>
      <c r="M1899" s="104"/>
      <c r="N1899" s="105"/>
      <c r="O1899" s="105"/>
      <c r="P1899" s="104"/>
      <c r="Q1899" s="101"/>
      <c r="R1899" s="106"/>
      <c r="S1899" s="14"/>
      <c r="T1899" s="107"/>
      <c r="U1899" s="102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24"/>
      <c r="B1900" s="98"/>
      <c r="C1900" s="99"/>
      <c r="D1900" s="102"/>
      <c r="E1900" s="123"/>
      <c r="F1900" s="101"/>
      <c r="G1900" s="101"/>
      <c r="H1900" s="101"/>
      <c r="I1900" s="101"/>
      <c r="J1900" s="100"/>
      <c r="K1900" s="102"/>
      <c r="L1900" s="103"/>
      <c r="M1900" s="104"/>
      <c r="N1900" s="105"/>
      <c r="O1900" s="105"/>
      <c r="P1900" s="104"/>
      <c r="Q1900" s="101"/>
      <c r="R1900" s="106"/>
      <c r="S1900" s="14"/>
      <c r="T1900" s="107"/>
      <c r="U1900" s="102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24"/>
      <c r="B1901" s="98"/>
      <c r="C1901" s="99"/>
      <c r="D1901" s="102"/>
      <c r="E1901" s="123"/>
      <c r="F1901" s="101"/>
      <c r="G1901" s="101"/>
      <c r="H1901" s="101"/>
      <c r="I1901" s="101"/>
      <c r="J1901" s="100"/>
      <c r="K1901" s="102"/>
      <c r="L1901" s="103"/>
      <c r="M1901" s="104"/>
      <c r="N1901" s="105"/>
      <c r="O1901" s="105"/>
      <c r="P1901" s="104"/>
      <c r="Q1901" s="101"/>
      <c r="R1901" s="106"/>
      <c r="S1901" s="14"/>
      <c r="T1901" s="107"/>
      <c r="U1901" s="102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24"/>
      <c r="B1902" s="98"/>
      <c r="C1902" s="99"/>
      <c r="D1902" s="102"/>
      <c r="E1902" s="123"/>
      <c r="F1902" s="101"/>
      <c r="G1902" s="101"/>
      <c r="H1902" s="101"/>
      <c r="I1902" s="101"/>
      <c r="J1902" s="100"/>
      <c r="K1902" s="102"/>
      <c r="L1902" s="103"/>
      <c r="M1902" s="104"/>
      <c r="N1902" s="105"/>
      <c r="O1902" s="105"/>
      <c r="P1902" s="104"/>
      <c r="Q1902" s="101"/>
      <c r="R1902" s="106"/>
      <c r="S1902" s="14"/>
      <c r="T1902" s="107"/>
      <c r="U1902" s="102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24"/>
      <c r="B1903" s="98"/>
      <c r="C1903" s="99"/>
      <c r="D1903" s="102"/>
      <c r="E1903" s="123"/>
      <c r="F1903" s="101"/>
      <c r="G1903" s="101"/>
      <c r="H1903" s="101"/>
      <c r="I1903" s="101"/>
      <c r="J1903" s="100"/>
      <c r="K1903" s="102"/>
      <c r="L1903" s="103"/>
      <c r="M1903" s="104"/>
      <c r="N1903" s="105"/>
      <c r="O1903" s="105"/>
      <c r="P1903" s="104"/>
      <c r="Q1903" s="101"/>
      <c r="R1903" s="106"/>
      <c r="S1903" s="14"/>
      <c r="T1903" s="107"/>
      <c r="U1903" s="102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24"/>
      <c r="B1904" s="98"/>
      <c r="C1904" s="99"/>
      <c r="D1904" s="102"/>
      <c r="E1904" s="123"/>
      <c r="F1904" s="101"/>
      <c r="G1904" s="101"/>
      <c r="H1904" s="101"/>
      <c r="I1904" s="101"/>
      <c r="J1904" s="100"/>
      <c r="K1904" s="102"/>
      <c r="L1904" s="103"/>
      <c r="M1904" s="104"/>
      <c r="N1904" s="105"/>
      <c r="O1904" s="105"/>
      <c r="P1904" s="104"/>
      <c r="Q1904" s="101"/>
      <c r="R1904" s="106"/>
      <c r="S1904" s="14"/>
      <c r="T1904" s="107"/>
      <c r="U1904" s="102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24"/>
      <c r="B1905" s="98"/>
      <c r="C1905" s="99"/>
      <c r="D1905" s="102"/>
      <c r="E1905" s="123"/>
      <c r="F1905" s="101"/>
      <c r="G1905" s="101"/>
      <c r="H1905" s="101"/>
      <c r="I1905" s="101"/>
      <c r="J1905" s="100"/>
      <c r="K1905" s="102"/>
      <c r="L1905" s="103"/>
      <c r="M1905" s="104"/>
      <c r="N1905" s="105"/>
      <c r="O1905" s="105"/>
      <c r="P1905" s="104"/>
      <c r="Q1905" s="101"/>
      <c r="R1905" s="106"/>
      <c r="S1905" s="14"/>
      <c r="T1905" s="107"/>
      <c r="U1905" s="102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24"/>
      <c r="B1906" s="98"/>
      <c r="C1906" s="99"/>
      <c r="D1906" s="102"/>
      <c r="E1906" s="123"/>
      <c r="F1906" s="101"/>
      <c r="G1906" s="101"/>
      <c r="H1906" s="101"/>
      <c r="I1906" s="101"/>
      <c r="J1906" s="100"/>
      <c r="K1906" s="102"/>
      <c r="L1906" s="103"/>
      <c r="M1906" s="104"/>
      <c r="N1906" s="105"/>
      <c r="O1906" s="105"/>
      <c r="P1906" s="104"/>
      <c r="Q1906" s="101"/>
      <c r="R1906" s="106"/>
      <c r="S1906" s="14"/>
      <c r="T1906" s="107"/>
      <c r="U1906" s="102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24"/>
      <c r="B1907" s="98"/>
      <c r="C1907" s="99"/>
      <c r="D1907" s="102"/>
      <c r="E1907" s="123"/>
      <c r="F1907" s="101"/>
      <c r="G1907" s="101"/>
      <c r="H1907" s="101"/>
      <c r="I1907" s="101"/>
      <c r="J1907" s="100"/>
      <c r="K1907" s="102"/>
      <c r="L1907" s="103"/>
      <c r="M1907" s="104"/>
      <c r="N1907" s="105"/>
      <c r="O1907" s="105"/>
      <c r="P1907" s="104"/>
      <c r="Q1907" s="101"/>
      <c r="R1907" s="106"/>
      <c r="S1907" s="14"/>
      <c r="T1907" s="107"/>
      <c r="U1907" s="102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24"/>
      <c r="B1908" s="98"/>
      <c r="C1908" s="99"/>
      <c r="D1908" s="102"/>
      <c r="E1908" s="123"/>
      <c r="F1908" s="101"/>
      <c r="G1908" s="101"/>
      <c r="H1908" s="101"/>
      <c r="I1908" s="101"/>
      <c r="J1908" s="100"/>
      <c r="K1908" s="102"/>
      <c r="L1908" s="103"/>
      <c r="M1908" s="104"/>
      <c r="N1908" s="105"/>
      <c r="O1908" s="105"/>
      <c r="P1908" s="104"/>
      <c r="Q1908" s="101"/>
      <c r="R1908" s="106"/>
      <c r="S1908" s="14"/>
      <c r="T1908" s="107"/>
      <c r="U1908" s="102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24"/>
      <c r="B1909" s="98"/>
      <c r="C1909" s="99"/>
      <c r="D1909" s="102"/>
      <c r="E1909" s="123"/>
      <c r="F1909" s="101"/>
      <c r="G1909" s="101"/>
      <c r="H1909" s="101"/>
      <c r="I1909" s="101"/>
      <c r="J1909" s="100"/>
      <c r="K1909" s="102"/>
      <c r="L1909" s="103"/>
      <c r="M1909" s="104"/>
      <c r="N1909" s="105"/>
      <c r="O1909" s="105"/>
      <c r="P1909" s="104"/>
      <c r="Q1909" s="101"/>
      <c r="R1909" s="106"/>
      <c r="S1909" s="14"/>
      <c r="T1909" s="107"/>
      <c r="U1909" s="102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24"/>
      <c r="B1910" s="98"/>
      <c r="C1910" s="99"/>
      <c r="D1910" s="102"/>
      <c r="E1910" s="123"/>
      <c r="F1910" s="101"/>
      <c r="G1910" s="101"/>
      <c r="H1910" s="101"/>
      <c r="I1910" s="101"/>
      <c r="J1910" s="100"/>
      <c r="K1910" s="102"/>
      <c r="L1910" s="103"/>
      <c r="M1910" s="104"/>
      <c r="N1910" s="105"/>
      <c r="O1910" s="105"/>
      <c r="P1910" s="104"/>
      <c r="Q1910" s="101"/>
      <c r="R1910" s="106"/>
      <c r="S1910" s="14"/>
      <c r="T1910" s="107"/>
      <c r="U1910" s="102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24"/>
      <c r="B1911" s="98"/>
      <c r="C1911" s="99"/>
      <c r="D1911" s="102"/>
      <c r="E1911" s="123"/>
      <c r="F1911" s="101"/>
      <c r="G1911" s="101"/>
      <c r="H1911" s="101"/>
      <c r="I1911" s="101"/>
      <c r="J1911" s="100"/>
      <c r="K1911" s="102"/>
      <c r="L1911" s="103"/>
      <c r="M1911" s="104"/>
      <c r="N1911" s="105"/>
      <c r="O1911" s="105"/>
      <c r="P1911" s="104"/>
      <c r="Q1911" s="101"/>
      <c r="R1911" s="106"/>
      <c r="S1911" s="14"/>
      <c r="T1911" s="107"/>
      <c r="U1911" s="102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24"/>
      <c r="B1912" s="98"/>
      <c r="C1912" s="99"/>
      <c r="D1912" s="102"/>
      <c r="E1912" s="123"/>
      <c r="F1912" s="101"/>
      <c r="G1912" s="101"/>
      <c r="H1912" s="101"/>
      <c r="I1912" s="101"/>
      <c r="J1912" s="100"/>
      <c r="K1912" s="102"/>
      <c r="L1912" s="103"/>
      <c r="M1912" s="104"/>
      <c r="N1912" s="105"/>
      <c r="O1912" s="105"/>
      <c r="P1912" s="104"/>
      <c r="Q1912" s="101"/>
      <c r="R1912" s="106"/>
      <c r="S1912" s="14"/>
      <c r="T1912" s="107"/>
      <c r="U1912" s="102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24"/>
      <c r="B1913" s="98"/>
      <c r="C1913" s="99"/>
      <c r="D1913" s="102"/>
      <c r="E1913" s="123"/>
      <c r="F1913" s="101"/>
      <c r="G1913" s="101"/>
      <c r="H1913" s="101"/>
      <c r="I1913" s="101"/>
      <c r="J1913" s="100"/>
      <c r="K1913" s="102"/>
      <c r="L1913" s="103"/>
      <c r="M1913" s="104"/>
      <c r="N1913" s="105"/>
      <c r="O1913" s="105"/>
      <c r="P1913" s="104"/>
      <c r="Q1913" s="101"/>
      <c r="R1913" s="106"/>
      <c r="S1913" s="14"/>
      <c r="T1913" s="107"/>
      <c r="U1913" s="102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24"/>
      <c r="B1914" s="98"/>
      <c r="C1914" s="99"/>
      <c r="D1914" s="102"/>
      <c r="E1914" s="123"/>
      <c r="F1914" s="101"/>
      <c r="G1914" s="101"/>
      <c r="H1914" s="101"/>
      <c r="I1914" s="101"/>
      <c r="J1914" s="100"/>
      <c r="K1914" s="102"/>
      <c r="L1914" s="103"/>
      <c r="M1914" s="104"/>
      <c r="N1914" s="105"/>
      <c r="O1914" s="105"/>
      <c r="P1914" s="104"/>
      <c r="Q1914" s="101"/>
      <c r="R1914" s="106"/>
      <c r="S1914" s="14"/>
      <c r="T1914" s="107"/>
      <c r="U1914" s="102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24"/>
      <c r="B1915" s="98"/>
      <c r="C1915" s="99"/>
      <c r="D1915" s="102"/>
      <c r="E1915" s="123"/>
      <c r="F1915" s="101"/>
      <c r="G1915" s="101"/>
      <c r="H1915" s="101"/>
      <c r="I1915" s="101"/>
      <c r="J1915" s="100"/>
      <c r="K1915" s="102"/>
      <c r="L1915" s="103"/>
      <c r="M1915" s="104"/>
      <c r="N1915" s="105"/>
      <c r="O1915" s="105"/>
      <c r="P1915" s="104"/>
      <c r="Q1915" s="101"/>
      <c r="R1915" s="106"/>
      <c r="S1915" s="14"/>
      <c r="T1915" s="107"/>
      <c r="U1915" s="102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24"/>
      <c r="B1916" s="98"/>
      <c r="C1916" s="99"/>
      <c r="D1916" s="102"/>
      <c r="E1916" s="123"/>
      <c r="F1916" s="101"/>
      <c r="G1916" s="101"/>
      <c r="H1916" s="101"/>
      <c r="I1916" s="101"/>
      <c r="J1916" s="100"/>
      <c r="K1916" s="102"/>
      <c r="L1916" s="103"/>
      <c r="M1916" s="104"/>
      <c r="N1916" s="105"/>
      <c r="O1916" s="105"/>
      <c r="P1916" s="104"/>
      <c r="Q1916" s="101"/>
      <c r="R1916" s="106"/>
      <c r="S1916" s="14"/>
      <c r="T1916" s="107"/>
      <c r="U1916" s="102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24"/>
      <c r="B1917" s="98"/>
      <c r="C1917" s="99"/>
      <c r="D1917" s="102"/>
      <c r="E1917" s="123"/>
      <c r="F1917" s="101"/>
      <c r="G1917" s="101"/>
      <c r="H1917" s="101"/>
      <c r="I1917" s="101"/>
      <c r="J1917" s="100"/>
      <c r="K1917" s="102"/>
      <c r="L1917" s="103"/>
      <c r="M1917" s="104"/>
      <c r="N1917" s="105"/>
      <c r="O1917" s="105"/>
      <c r="P1917" s="104"/>
      <c r="Q1917" s="101"/>
      <c r="R1917" s="106"/>
      <c r="S1917" s="14"/>
      <c r="T1917" s="107"/>
      <c r="U1917" s="102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24"/>
      <c r="B1918" s="98"/>
      <c r="C1918" s="99"/>
      <c r="D1918" s="102"/>
      <c r="E1918" s="123"/>
      <c r="F1918" s="101"/>
      <c r="G1918" s="101"/>
      <c r="H1918" s="101"/>
      <c r="I1918" s="101"/>
      <c r="J1918" s="100"/>
      <c r="K1918" s="102"/>
      <c r="L1918" s="103"/>
      <c r="M1918" s="104"/>
      <c r="N1918" s="105"/>
      <c r="O1918" s="105"/>
      <c r="P1918" s="104"/>
      <c r="Q1918" s="101"/>
      <c r="R1918" s="106"/>
      <c r="S1918" s="14"/>
      <c r="T1918" s="107"/>
      <c r="U1918" s="102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24"/>
      <c r="B1919" s="98"/>
      <c r="C1919" s="99"/>
      <c r="D1919" s="102"/>
      <c r="E1919" s="123"/>
      <c r="F1919" s="101"/>
      <c r="G1919" s="101"/>
      <c r="H1919" s="101"/>
      <c r="I1919" s="101"/>
      <c r="J1919" s="100"/>
      <c r="K1919" s="102"/>
      <c r="L1919" s="103"/>
      <c r="M1919" s="104"/>
      <c r="N1919" s="105"/>
      <c r="O1919" s="105"/>
      <c r="P1919" s="104"/>
      <c r="Q1919" s="101"/>
      <c r="R1919" s="106"/>
      <c r="S1919" s="14"/>
      <c r="T1919" s="107"/>
      <c r="U1919" s="102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24"/>
      <c r="B1920" s="98"/>
      <c r="C1920" s="99"/>
      <c r="D1920" s="102"/>
      <c r="E1920" s="123"/>
      <c r="F1920" s="101"/>
      <c r="G1920" s="101"/>
      <c r="H1920" s="101"/>
      <c r="I1920" s="101"/>
      <c r="J1920" s="100"/>
      <c r="K1920" s="102"/>
      <c r="L1920" s="103"/>
      <c r="M1920" s="104"/>
      <c r="N1920" s="105"/>
      <c r="O1920" s="105"/>
      <c r="P1920" s="104"/>
      <c r="Q1920" s="101"/>
      <c r="R1920" s="106"/>
      <c r="S1920" s="14"/>
      <c r="T1920" s="107"/>
      <c r="U1920" s="102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24"/>
      <c r="B1921" s="98"/>
      <c r="C1921" s="99"/>
      <c r="D1921" s="102"/>
      <c r="E1921" s="123"/>
      <c r="F1921" s="101"/>
      <c r="G1921" s="101"/>
      <c r="H1921" s="101"/>
      <c r="I1921" s="101"/>
      <c r="J1921" s="100"/>
      <c r="K1921" s="102"/>
      <c r="L1921" s="103"/>
      <c r="M1921" s="104"/>
      <c r="N1921" s="105"/>
      <c r="O1921" s="105"/>
      <c r="P1921" s="104"/>
      <c r="Q1921" s="101"/>
      <c r="R1921" s="106"/>
      <c r="S1921" s="14"/>
      <c r="T1921" s="107"/>
      <c r="U1921" s="102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24"/>
      <c r="B1922" s="98"/>
      <c r="C1922" s="99"/>
      <c r="D1922" s="102"/>
      <c r="E1922" s="123"/>
      <c r="F1922" s="101"/>
      <c r="G1922" s="101"/>
      <c r="H1922" s="101"/>
      <c r="I1922" s="101"/>
      <c r="J1922" s="100"/>
      <c r="K1922" s="102"/>
      <c r="L1922" s="103"/>
      <c r="M1922" s="104"/>
      <c r="N1922" s="105"/>
      <c r="O1922" s="105"/>
      <c r="P1922" s="104"/>
      <c r="Q1922" s="101"/>
      <c r="R1922" s="106"/>
      <c r="S1922" s="14"/>
      <c r="T1922" s="107"/>
      <c r="U1922" s="102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24"/>
      <c r="B1923" s="98"/>
      <c r="C1923" s="99"/>
      <c r="D1923" s="102"/>
      <c r="E1923" s="123"/>
      <c r="F1923" s="101"/>
      <c r="G1923" s="101"/>
      <c r="H1923" s="101"/>
      <c r="I1923" s="101"/>
      <c r="J1923" s="100"/>
      <c r="K1923" s="102"/>
      <c r="L1923" s="103"/>
      <c r="M1923" s="104"/>
      <c r="N1923" s="105"/>
      <c r="O1923" s="105"/>
      <c r="P1923" s="104"/>
      <c r="Q1923" s="101"/>
      <c r="R1923" s="106"/>
      <c r="S1923" s="14"/>
      <c r="T1923" s="107"/>
      <c r="U1923" s="102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24"/>
      <c r="B1924" s="98"/>
      <c r="C1924" s="99"/>
      <c r="D1924" s="102"/>
      <c r="E1924" s="123"/>
      <c r="F1924" s="101"/>
      <c r="G1924" s="101"/>
      <c r="H1924" s="101"/>
      <c r="I1924" s="101"/>
      <c r="J1924" s="100"/>
      <c r="K1924" s="102"/>
      <c r="L1924" s="103"/>
      <c r="M1924" s="104"/>
      <c r="N1924" s="105"/>
      <c r="O1924" s="105"/>
      <c r="P1924" s="104"/>
      <c r="Q1924" s="101"/>
      <c r="R1924" s="106"/>
      <c r="S1924" s="14"/>
      <c r="T1924" s="107"/>
      <c r="U1924" s="102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24"/>
      <c r="B1925" s="98"/>
      <c r="C1925" s="99"/>
      <c r="D1925" s="102"/>
      <c r="E1925" s="123"/>
      <c r="F1925" s="101"/>
      <c r="G1925" s="101"/>
      <c r="H1925" s="101"/>
      <c r="I1925" s="101"/>
      <c r="J1925" s="100"/>
      <c r="K1925" s="102"/>
      <c r="L1925" s="103"/>
      <c r="M1925" s="104"/>
      <c r="N1925" s="105"/>
      <c r="O1925" s="105"/>
      <c r="P1925" s="104"/>
      <c r="Q1925" s="101"/>
      <c r="R1925" s="106"/>
      <c r="S1925" s="14"/>
      <c r="T1925" s="107"/>
      <c r="U1925" s="102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24"/>
      <c r="B1926" s="98"/>
      <c r="C1926" s="99"/>
      <c r="D1926" s="102"/>
      <c r="E1926" s="123"/>
      <c r="F1926" s="101"/>
      <c r="G1926" s="101"/>
      <c r="H1926" s="101"/>
      <c r="I1926" s="101"/>
      <c r="J1926" s="100"/>
      <c r="K1926" s="102"/>
      <c r="L1926" s="103"/>
      <c r="M1926" s="104"/>
      <c r="N1926" s="105"/>
      <c r="O1926" s="105"/>
      <c r="P1926" s="104"/>
      <c r="Q1926" s="101"/>
      <c r="R1926" s="106"/>
      <c r="S1926" s="14"/>
      <c r="T1926" s="107"/>
      <c r="U1926" s="102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24"/>
      <c r="B1927" s="98"/>
      <c r="C1927" s="99"/>
      <c r="D1927" s="102"/>
      <c r="E1927" s="123"/>
      <c r="F1927" s="101"/>
      <c r="G1927" s="101"/>
      <c r="H1927" s="101"/>
      <c r="I1927" s="101"/>
      <c r="J1927" s="100"/>
      <c r="K1927" s="102"/>
      <c r="L1927" s="103"/>
      <c r="M1927" s="104"/>
      <c r="N1927" s="105"/>
      <c r="O1927" s="105"/>
      <c r="P1927" s="104"/>
      <c r="Q1927" s="101"/>
      <c r="R1927" s="106"/>
      <c r="S1927" s="14"/>
      <c r="T1927" s="107"/>
      <c r="U1927" s="102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24"/>
      <c r="B1928" s="98"/>
      <c r="C1928" s="99"/>
      <c r="D1928" s="102"/>
      <c r="E1928" s="123"/>
      <c r="F1928" s="101"/>
      <c r="G1928" s="101"/>
      <c r="H1928" s="101"/>
      <c r="I1928" s="101"/>
      <c r="J1928" s="100"/>
      <c r="K1928" s="102"/>
      <c r="L1928" s="103"/>
      <c r="M1928" s="104"/>
      <c r="N1928" s="105"/>
      <c r="O1928" s="105"/>
      <c r="P1928" s="104"/>
      <c r="Q1928" s="101"/>
      <c r="R1928" s="106"/>
      <c r="S1928" s="14"/>
      <c r="T1928" s="107"/>
      <c r="U1928" s="102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24"/>
      <c r="B1929" s="98"/>
      <c r="C1929" s="99"/>
      <c r="D1929" s="102"/>
      <c r="E1929" s="123"/>
      <c r="F1929" s="101"/>
      <c r="G1929" s="101"/>
      <c r="H1929" s="101"/>
      <c r="I1929" s="101"/>
      <c r="J1929" s="100"/>
      <c r="K1929" s="102"/>
      <c r="L1929" s="103"/>
      <c r="M1929" s="104"/>
      <c r="N1929" s="105"/>
      <c r="O1929" s="105"/>
      <c r="P1929" s="104"/>
      <c r="Q1929" s="101"/>
      <c r="R1929" s="106"/>
      <c r="S1929" s="14"/>
      <c r="T1929" s="107"/>
      <c r="U1929" s="102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24"/>
      <c r="B1930" s="98"/>
      <c r="C1930" s="99"/>
      <c r="D1930" s="102"/>
      <c r="E1930" s="123"/>
      <c r="F1930" s="101"/>
      <c r="G1930" s="101"/>
      <c r="H1930" s="101"/>
      <c r="I1930" s="101"/>
      <c r="J1930" s="100"/>
      <c r="K1930" s="102"/>
      <c r="L1930" s="103"/>
      <c r="M1930" s="104"/>
      <c r="N1930" s="105"/>
      <c r="O1930" s="105"/>
      <c r="P1930" s="104"/>
      <c r="Q1930" s="101"/>
      <c r="R1930" s="106"/>
      <c r="S1930" s="14"/>
      <c r="T1930" s="107"/>
      <c r="U1930" s="102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24"/>
      <c r="B1931" s="98"/>
      <c r="C1931" s="99"/>
      <c r="D1931" s="102"/>
      <c r="E1931" s="123"/>
      <c r="F1931" s="101"/>
      <c r="G1931" s="101"/>
      <c r="H1931" s="101"/>
      <c r="I1931" s="101"/>
      <c r="J1931" s="100"/>
      <c r="K1931" s="102"/>
      <c r="L1931" s="103"/>
      <c r="M1931" s="104"/>
      <c r="N1931" s="105"/>
      <c r="O1931" s="105"/>
      <c r="P1931" s="104"/>
      <c r="Q1931" s="101"/>
      <c r="R1931" s="106"/>
      <c r="S1931" s="14"/>
      <c r="T1931" s="107"/>
      <c r="U1931" s="102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24"/>
      <c r="B1932" s="98"/>
      <c r="C1932" s="99"/>
      <c r="D1932" s="102"/>
      <c r="E1932" s="123"/>
      <c r="F1932" s="101"/>
      <c r="G1932" s="101"/>
      <c r="H1932" s="101"/>
      <c r="I1932" s="101"/>
      <c r="J1932" s="100"/>
      <c r="K1932" s="102"/>
      <c r="L1932" s="103"/>
      <c r="M1932" s="104"/>
      <c r="N1932" s="105"/>
      <c r="O1932" s="105"/>
      <c r="P1932" s="104"/>
      <c r="Q1932" s="101"/>
      <c r="R1932" s="106"/>
      <c r="S1932" s="14"/>
      <c r="T1932" s="107"/>
      <c r="U1932" s="102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24"/>
      <c r="B1933" s="98"/>
      <c r="C1933" s="99"/>
      <c r="D1933" s="102"/>
      <c r="E1933" s="123"/>
      <c r="F1933" s="101"/>
      <c r="G1933" s="101"/>
      <c r="H1933" s="101"/>
      <c r="I1933" s="101"/>
      <c r="J1933" s="100"/>
      <c r="K1933" s="102"/>
      <c r="L1933" s="103"/>
      <c r="M1933" s="104"/>
      <c r="N1933" s="105"/>
      <c r="O1933" s="105"/>
      <c r="P1933" s="104"/>
      <c r="Q1933" s="101"/>
      <c r="R1933" s="106"/>
      <c r="S1933" s="14"/>
      <c r="T1933" s="107"/>
      <c r="U1933" s="102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24"/>
      <c r="B1934" s="98"/>
      <c r="C1934" s="99"/>
      <c r="D1934" s="102"/>
      <c r="E1934" s="123"/>
      <c r="F1934" s="101"/>
      <c r="G1934" s="101"/>
      <c r="H1934" s="101"/>
      <c r="I1934" s="101"/>
      <c r="J1934" s="100"/>
      <c r="K1934" s="102"/>
      <c r="L1934" s="103"/>
      <c r="M1934" s="104"/>
      <c r="N1934" s="105"/>
      <c r="O1934" s="105"/>
      <c r="P1934" s="104"/>
      <c r="Q1934" s="101"/>
      <c r="R1934" s="106"/>
      <c r="S1934" s="14"/>
      <c r="T1934" s="107"/>
      <c r="U1934" s="102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24"/>
      <c r="B1935" s="98"/>
      <c r="C1935" s="99"/>
      <c r="D1935" s="102"/>
      <c r="E1935" s="123"/>
      <c r="F1935" s="101"/>
      <c r="G1935" s="101"/>
      <c r="H1935" s="101"/>
      <c r="I1935" s="101"/>
      <c r="J1935" s="100"/>
      <c r="K1935" s="102"/>
      <c r="L1935" s="103"/>
      <c r="M1935" s="104"/>
      <c r="N1935" s="105"/>
      <c r="O1935" s="105"/>
      <c r="P1935" s="104"/>
      <c r="Q1935" s="101"/>
      <c r="R1935" s="106"/>
      <c r="S1935" s="14"/>
      <c r="T1935" s="107"/>
      <c r="U1935" s="102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24"/>
      <c r="B1936" s="98"/>
      <c r="C1936" s="99"/>
      <c r="D1936" s="102"/>
      <c r="E1936" s="123"/>
      <c r="F1936" s="101"/>
      <c r="G1936" s="101"/>
      <c r="H1936" s="101"/>
      <c r="I1936" s="101"/>
      <c r="J1936" s="100"/>
      <c r="K1936" s="102"/>
      <c r="L1936" s="103"/>
      <c r="M1936" s="104"/>
      <c r="N1936" s="105"/>
      <c r="O1936" s="105"/>
      <c r="P1936" s="104"/>
      <c r="Q1936" s="101"/>
      <c r="R1936" s="106"/>
      <c r="S1936" s="14"/>
      <c r="T1936" s="107"/>
      <c r="U1936" s="102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24"/>
      <c r="B1937" s="98"/>
      <c r="C1937" s="99"/>
      <c r="D1937" s="102"/>
      <c r="E1937" s="123"/>
      <c r="F1937" s="101"/>
      <c r="G1937" s="101"/>
      <c r="H1937" s="101"/>
      <c r="I1937" s="101"/>
      <c r="J1937" s="100"/>
      <c r="K1937" s="102"/>
      <c r="L1937" s="103"/>
      <c r="M1937" s="104"/>
      <c r="N1937" s="105"/>
      <c r="O1937" s="105"/>
      <c r="P1937" s="104"/>
      <c r="Q1937" s="101"/>
      <c r="R1937" s="106"/>
      <c r="S1937" s="14"/>
      <c r="T1937" s="107"/>
      <c r="U1937" s="102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24"/>
      <c r="B1938" s="98"/>
      <c r="C1938" s="99"/>
      <c r="D1938" s="102"/>
      <c r="E1938" s="123"/>
      <c r="F1938" s="101"/>
      <c r="G1938" s="101"/>
      <c r="H1938" s="101"/>
      <c r="I1938" s="101"/>
      <c r="J1938" s="100"/>
      <c r="K1938" s="102"/>
      <c r="L1938" s="103"/>
      <c r="M1938" s="104"/>
      <c r="N1938" s="105"/>
      <c r="O1938" s="105"/>
      <c r="P1938" s="104"/>
      <c r="Q1938" s="101"/>
      <c r="R1938" s="106"/>
      <c r="S1938" s="14"/>
      <c r="T1938" s="107"/>
      <c r="U1938" s="102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24"/>
      <c r="B1939" s="98"/>
      <c r="C1939" s="99"/>
      <c r="D1939" s="102"/>
      <c r="E1939" s="123"/>
      <c r="F1939" s="101"/>
      <c r="G1939" s="101"/>
      <c r="H1939" s="101"/>
      <c r="I1939" s="101"/>
      <c r="J1939" s="100"/>
      <c r="K1939" s="102"/>
      <c r="L1939" s="103"/>
      <c r="M1939" s="104"/>
      <c r="N1939" s="105"/>
      <c r="O1939" s="105"/>
      <c r="P1939" s="104"/>
      <c r="Q1939" s="101"/>
      <c r="R1939" s="106"/>
      <c r="S1939" s="14"/>
      <c r="T1939" s="107"/>
      <c r="U1939" s="102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24"/>
      <c r="B1940" s="98"/>
      <c r="C1940" s="99"/>
      <c r="D1940" s="102"/>
      <c r="E1940" s="123"/>
      <c r="F1940" s="101"/>
      <c r="G1940" s="101"/>
      <c r="H1940" s="101"/>
      <c r="I1940" s="101"/>
      <c r="J1940" s="100"/>
      <c r="K1940" s="102"/>
      <c r="L1940" s="103"/>
      <c r="M1940" s="104"/>
      <c r="N1940" s="105"/>
      <c r="O1940" s="105"/>
      <c r="P1940" s="104"/>
      <c r="Q1940" s="101"/>
      <c r="R1940" s="106"/>
      <c r="S1940" s="14"/>
      <c r="T1940" s="107"/>
      <c r="U1940" s="102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24"/>
      <c r="B1941" s="98"/>
      <c r="C1941" s="99"/>
      <c r="D1941" s="102"/>
      <c r="E1941" s="123"/>
      <c r="F1941" s="101"/>
      <c r="G1941" s="101"/>
      <c r="H1941" s="101"/>
      <c r="I1941" s="101"/>
      <c r="J1941" s="100"/>
      <c r="K1941" s="102"/>
      <c r="L1941" s="103"/>
      <c r="M1941" s="104"/>
      <c r="N1941" s="105"/>
      <c r="O1941" s="105"/>
      <c r="P1941" s="104"/>
      <c r="Q1941" s="101"/>
      <c r="R1941" s="106"/>
      <c r="S1941" s="14"/>
      <c r="T1941" s="107"/>
      <c r="U1941" s="102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24"/>
      <c r="B1942" s="98"/>
      <c r="C1942" s="99"/>
      <c r="D1942" s="102"/>
      <c r="E1942" s="123"/>
      <c r="F1942" s="101"/>
      <c r="G1942" s="101"/>
      <c r="H1942" s="101"/>
      <c r="I1942" s="101"/>
      <c r="J1942" s="100"/>
      <c r="K1942" s="102"/>
      <c r="L1942" s="103"/>
      <c r="M1942" s="104"/>
      <c r="N1942" s="105"/>
      <c r="O1942" s="105"/>
      <c r="P1942" s="104"/>
      <c r="Q1942" s="101"/>
      <c r="R1942" s="106"/>
      <c r="S1942" s="14"/>
      <c r="T1942" s="107"/>
      <c r="U1942" s="102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24"/>
      <c r="B1943" s="98"/>
      <c r="C1943" s="99"/>
      <c r="D1943" s="102"/>
      <c r="E1943" s="123"/>
      <c r="F1943" s="101"/>
      <c r="G1943" s="101"/>
      <c r="H1943" s="101"/>
      <c r="I1943" s="101"/>
      <c r="J1943" s="100"/>
      <c r="K1943" s="102"/>
      <c r="L1943" s="103"/>
      <c r="M1943" s="104"/>
      <c r="N1943" s="105"/>
      <c r="O1943" s="105"/>
      <c r="P1943" s="104"/>
      <c r="Q1943" s="101"/>
      <c r="R1943" s="106"/>
      <c r="S1943" s="14"/>
      <c r="T1943" s="107"/>
      <c r="U1943" s="102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24"/>
      <c r="B1944" s="98"/>
      <c r="C1944" s="99"/>
      <c r="D1944" s="102"/>
      <c r="E1944" s="123"/>
      <c r="F1944" s="101"/>
      <c r="G1944" s="101"/>
      <c r="H1944" s="101"/>
      <c r="I1944" s="101"/>
      <c r="J1944" s="100"/>
      <c r="K1944" s="102"/>
      <c r="L1944" s="103"/>
      <c r="M1944" s="104"/>
      <c r="N1944" s="105"/>
      <c r="O1944" s="105"/>
      <c r="P1944" s="104"/>
      <c r="Q1944" s="101"/>
      <c r="R1944" s="106"/>
      <c r="S1944" s="14"/>
      <c r="T1944" s="107"/>
      <c r="U1944" s="102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24"/>
      <c r="B1945" s="98"/>
      <c r="C1945" s="99"/>
      <c r="D1945" s="102"/>
      <c r="E1945" s="123"/>
      <c r="F1945" s="101"/>
      <c r="G1945" s="101"/>
      <c r="H1945" s="101"/>
      <c r="I1945" s="101"/>
      <c r="J1945" s="100"/>
      <c r="K1945" s="102"/>
      <c r="L1945" s="103"/>
      <c r="M1945" s="104"/>
      <c r="N1945" s="105"/>
      <c r="O1945" s="105"/>
      <c r="P1945" s="104"/>
      <c r="Q1945" s="101"/>
      <c r="R1945" s="106"/>
      <c r="S1945" s="14"/>
      <c r="T1945" s="107"/>
      <c r="U1945" s="102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24"/>
      <c r="B1946" s="98"/>
      <c r="C1946" s="99"/>
      <c r="D1946" s="102"/>
      <c r="E1946" s="123"/>
      <c r="F1946" s="101"/>
      <c r="G1946" s="101"/>
      <c r="H1946" s="101"/>
      <c r="I1946" s="101"/>
      <c r="J1946" s="100"/>
      <c r="K1946" s="102"/>
      <c r="L1946" s="103"/>
      <c r="M1946" s="104"/>
      <c r="N1946" s="105"/>
      <c r="O1946" s="105"/>
      <c r="P1946" s="104"/>
      <c r="Q1946" s="101"/>
      <c r="R1946" s="106"/>
      <c r="S1946" s="14"/>
      <c r="T1946" s="107"/>
      <c r="U1946" s="102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24"/>
      <c r="B1947" s="98"/>
      <c r="C1947" s="99"/>
      <c r="D1947" s="102"/>
      <c r="E1947" s="123"/>
      <c r="F1947" s="101"/>
      <c r="G1947" s="101"/>
      <c r="H1947" s="101"/>
      <c r="I1947" s="101"/>
      <c r="J1947" s="100"/>
      <c r="K1947" s="102"/>
      <c r="L1947" s="103"/>
      <c r="M1947" s="104"/>
      <c r="N1947" s="105"/>
      <c r="O1947" s="105"/>
      <c r="P1947" s="104"/>
      <c r="Q1947" s="101"/>
      <c r="R1947" s="106"/>
      <c r="S1947" s="14"/>
      <c r="T1947" s="107"/>
      <c r="U1947" s="102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24"/>
      <c r="B1948" s="98"/>
      <c r="C1948" s="99"/>
      <c r="D1948" s="102"/>
      <c r="E1948" s="123"/>
      <c r="F1948" s="101"/>
      <c r="G1948" s="101"/>
      <c r="H1948" s="101"/>
      <c r="I1948" s="101"/>
      <c r="J1948" s="100"/>
      <c r="K1948" s="102"/>
      <c r="L1948" s="103"/>
      <c r="M1948" s="104"/>
      <c r="N1948" s="105"/>
      <c r="O1948" s="105"/>
      <c r="P1948" s="104"/>
      <c r="Q1948" s="101"/>
      <c r="R1948" s="106"/>
      <c r="S1948" s="14"/>
      <c r="T1948" s="107"/>
      <c r="U1948" s="102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24"/>
      <c r="B1949" s="98"/>
      <c r="C1949" s="99"/>
      <c r="D1949" s="102"/>
      <c r="E1949" s="123"/>
      <c r="F1949" s="101"/>
      <c r="G1949" s="101"/>
      <c r="H1949" s="101"/>
      <c r="I1949" s="101"/>
      <c r="J1949" s="100"/>
      <c r="K1949" s="102"/>
      <c r="L1949" s="103"/>
      <c r="M1949" s="104"/>
      <c r="N1949" s="105"/>
      <c r="O1949" s="105"/>
      <c r="P1949" s="104"/>
      <c r="Q1949" s="101"/>
      <c r="R1949" s="106"/>
      <c r="S1949" s="14"/>
      <c r="T1949" s="107"/>
      <c r="U1949" s="102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24"/>
      <c r="B1950" s="98"/>
      <c r="C1950" s="99"/>
      <c r="D1950" s="102"/>
      <c r="E1950" s="123"/>
      <c r="F1950" s="101"/>
      <c r="G1950" s="101"/>
      <c r="H1950" s="101"/>
      <c r="I1950" s="101"/>
      <c r="J1950" s="100"/>
      <c r="K1950" s="102"/>
      <c r="L1950" s="103"/>
      <c r="M1950" s="104"/>
      <c r="N1950" s="105"/>
      <c r="O1950" s="105"/>
      <c r="P1950" s="104"/>
      <c r="Q1950" s="101"/>
      <c r="R1950" s="106"/>
      <c r="S1950" s="14"/>
      <c r="T1950" s="107"/>
      <c r="U1950" s="102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24"/>
      <c r="B1951" s="98"/>
      <c r="C1951" s="99"/>
      <c r="D1951" s="102"/>
      <c r="E1951" s="123"/>
      <c r="F1951" s="101"/>
      <c r="G1951" s="101"/>
      <c r="H1951" s="101"/>
      <c r="I1951" s="101"/>
      <c r="J1951" s="100"/>
      <c r="K1951" s="102"/>
      <c r="L1951" s="103"/>
      <c r="M1951" s="104"/>
      <c r="N1951" s="105"/>
      <c r="O1951" s="105"/>
      <c r="P1951" s="104"/>
      <c r="Q1951" s="101"/>
      <c r="R1951" s="106"/>
      <c r="S1951" s="14"/>
      <c r="T1951" s="107"/>
      <c r="U1951" s="102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24"/>
      <c r="B1952" s="98"/>
      <c r="C1952" s="99"/>
      <c r="D1952" s="102"/>
      <c r="E1952" s="123"/>
      <c r="F1952" s="101"/>
      <c r="G1952" s="101"/>
      <c r="H1952" s="101"/>
      <c r="I1952" s="101"/>
      <c r="J1952" s="100"/>
      <c r="K1952" s="102"/>
      <c r="L1952" s="103"/>
      <c r="M1952" s="104"/>
      <c r="N1952" s="105"/>
      <c r="O1952" s="105"/>
      <c r="P1952" s="104"/>
      <c r="Q1952" s="101"/>
      <c r="R1952" s="106"/>
      <c r="S1952" s="14"/>
      <c r="T1952" s="107"/>
      <c r="U1952" s="102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24"/>
      <c r="B1953" s="98"/>
      <c r="C1953" s="99"/>
      <c r="D1953" s="102"/>
      <c r="E1953" s="123"/>
      <c r="F1953" s="101"/>
      <c r="G1953" s="101"/>
      <c r="H1953" s="101"/>
      <c r="I1953" s="101"/>
      <c r="J1953" s="100"/>
      <c r="K1953" s="102"/>
      <c r="L1953" s="103"/>
      <c r="M1953" s="104"/>
      <c r="N1953" s="105"/>
      <c r="O1953" s="105"/>
      <c r="P1953" s="104"/>
      <c r="Q1953" s="101"/>
      <c r="R1953" s="106"/>
      <c r="S1953" s="14"/>
      <c r="T1953" s="107"/>
      <c r="U1953" s="102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24"/>
      <c r="B1954" s="98"/>
      <c r="C1954" s="99"/>
      <c r="D1954" s="102"/>
      <c r="E1954" s="123"/>
      <c r="F1954" s="101"/>
      <c r="G1954" s="101"/>
      <c r="H1954" s="101"/>
      <c r="I1954" s="101"/>
      <c r="J1954" s="100"/>
      <c r="K1954" s="102"/>
      <c r="L1954" s="103"/>
      <c r="M1954" s="104"/>
      <c r="N1954" s="105"/>
      <c r="O1954" s="105"/>
      <c r="P1954" s="104"/>
      <c r="Q1954" s="101"/>
      <c r="R1954" s="106"/>
      <c r="S1954" s="14"/>
      <c r="T1954" s="107"/>
      <c r="U1954" s="102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24"/>
      <c r="B1955" s="98"/>
      <c r="C1955" s="99"/>
      <c r="D1955" s="102"/>
      <c r="E1955" s="123"/>
      <c r="F1955" s="101"/>
      <c r="G1955" s="101"/>
      <c r="H1955" s="101"/>
      <c r="I1955" s="101"/>
      <c r="J1955" s="100"/>
      <c r="K1955" s="102"/>
      <c r="L1955" s="103"/>
      <c r="M1955" s="104"/>
      <c r="N1955" s="105"/>
      <c r="O1955" s="105"/>
      <c r="P1955" s="104"/>
      <c r="Q1955" s="101"/>
      <c r="R1955" s="106"/>
      <c r="S1955" s="14"/>
      <c r="T1955" s="107"/>
      <c r="U1955" s="102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24"/>
      <c r="B1956" s="98"/>
      <c r="C1956" s="99"/>
      <c r="D1956" s="102"/>
      <c r="E1956" s="123"/>
      <c r="F1956" s="101"/>
      <c r="G1956" s="101"/>
      <c r="H1956" s="101"/>
      <c r="I1956" s="101"/>
      <c r="J1956" s="100"/>
      <c r="K1956" s="102"/>
      <c r="L1956" s="103"/>
      <c r="M1956" s="104"/>
      <c r="N1956" s="105"/>
      <c r="O1956" s="105"/>
      <c r="P1956" s="104"/>
      <c r="Q1956" s="101"/>
      <c r="R1956" s="106"/>
      <c r="S1956" s="14"/>
      <c r="T1956" s="107"/>
      <c r="U1956" s="102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24"/>
      <c r="B1957" s="98"/>
      <c r="C1957" s="99"/>
      <c r="D1957" s="102"/>
      <c r="E1957" s="123"/>
      <c r="F1957" s="101"/>
      <c r="G1957" s="101"/>
      <c r="H1957" s="101"/>
      <c r="I1957" s="101"/>
      <c r="J1957" s="100"/>
      <c r="K1957" s="102"/>
      <c r="L1957" s="103"/>
      <c r="M1957" s="104"/>
      <c r="N1957" s="105"/>
      <c r="O1957" s="105"/>
      <c r="P1957" s="104"/>
      <c r="Q1957" s="101"/>
      <c r="R1957" s="106"/>
      <c r="S1957" s="14"/>
      <c r="T1957" s="107"/>
      <c r="U1957" s="102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24"/>
      <c r="B1958" s="98"/>
      <c r="C1958" s="99"/>
      <c r="D1958" s="102"/>
      <c r="E1958" s="123"/>
      <c r="F1958" s="101"/>
      <c r="G1958" s="101"/>
      <c r="H1958" s="101"/>
      <c r="I1958" s="101"/>
      <c r="J1958" s="100"/>
      <c r="K1958" s="102"/>
      <c r="L1958" s="103"/>
      <c r="M1958" s="104"/>
      <c r="N1958" s="105"/>
      <c r="O1958" s="105"/>
      <c r="P1958" s="104"/>
      <c r="Q1958" s="101"/>
      <c r="R1958" s="106"/>
      <c r="S1958" s="14"/>
      <c r="T1958" s="107"/>
      <c r="U1958" s="102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24"/>
      <c r="B1959" s="98"/>
      <c r="C1959" s="99"/>
      <c r="D1959" s="102"/>
      <c r="E1959" s="123"/>
      <c r="F1959" s="101"/>
      <c r="G1959" s="101"/>
      <c r="H1959" s="101"/>
      <c r="I1959" s="101"/>
      <c r="J1959" s="100"/>
      <c r="K1959" s="102"/>
      <c r="L1959" s="103"/>
      <c r="M1959" s="104"/>
      <c r="N1959" s="105"/>
      <c r="O1959" s="105"/>
      <c r="P1959" s="104"/>
      <c r="Q1959" s="101"/>
      <c r="R1959" s="106"/>
      <c r="S1959" s="14"/>
      <c r="T1959" s="107"/>
      <c r="U1959" s="102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24"/>
      <c r="B1960" s="98"/>
      <c r="C1960" s="99"/>
      <c r="D1960" s="102"/>
      <c r="E1960" s="123"/>
      <c r="F1960" s="101"/>
      <c r="G1960" s="101"/>
      <c r="H1960" s="101"/>
      <c r="I1960" s="101"/>
      <c r="J1960" s="100"/>
      <c r="K1960" s="102"/>
      <c r="L1960" s="103"/>
      <c r="M1960" s="104"/>
      <c r="N1960" s="105"/>
      <c r="O1960" s="105"/>
      <c r="P1960" s="104"/>
      <c r="Q1960" s="101"/>
      <c r="R1960" s="106"/>
      <c r="S1960" s="14"/>
      <c r="T1960" s="107"/>
      <c r="U1960" s="102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24"/>
      <c r="B1961" s="98"/>
      <c r="C1961" s="99"/>
      <c r="D1961" s="102"/>
      <c r="E1961" s="123"/>
      <c r="F1961" s="101"/>
      <c r="G1961" s="101"/>
      <c r="H1961" s="101"/>
      <c r="I1961" s="101"/>
      <c r="J1961" s="100"/>
      <c r="K1961" s="102"/>
      <c r="L1961" s="103"/>
      <c r="M1961" s="104"/>
      <c r="N1961" s="105"/>
      <c r="O1961" s="105"/>
      <c r="P1961" s="104"/>
      <c r="Q1961" s="101"/>
      <c r="R1961" s="106"/>
      <c r="S1961" s="14"/>
      <c r="T1961" s="107"/>
      <c r="U1961" s="102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24"/>
      <c r="B1962" s="98"/>
      <c r="C1962" s="99"/>
      <c r="D1962" s="102"/>
      <c r="E1962" s="123"/>
      <c r="F1962" s="101"/>
      <c r="G1962" s="101"/>
      <c r="H1962" s="101"/>
      <c r="I1962" s="101"/>
      <c r="J1962" s="100"/>
      <c r="K1962" s="102"/>
      <c r="L1962" s="103"/>
      <c r="M1962" s="104"/>
      <c r="N1962" s="105"/>
      <c r="O1962" s="105"/>
      <c r="P1962" s="104"/>
      <c r="Q1962" s="101"/>
      <c r="R1962" s="106"/>
      <c r="S1962" s="14"/>
      <c r="T1962" s="107"/>
      <c r="U1962" s="102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24"/>
      <c r="B1963" s="98"/>
      <c r="C1963" s="99"/>
      <c r="D1963" s="102"/>
      <c r="E1963" s="123"/>
      <c r="F1963" s="101"/>
      <c r="G1963" s="101"/>
      <c r="H1963" s="101"/>
      <c r="I1963" s="101"/>
      <c r="J1963" s="100"/>
      <c r="K1963" s="102"/>
      <c r="L1963" s="103"/>
      <c r="M1963" s="104"/>
      <c r="N1963" s="105"/>
      <c r="O1963" s="105"/>
      <c r="P1963" s="104"/>
      <c r="Q1963" s="101"/>
      <c r="R1963" s="106"/>
      <c r="S1963" s="14"/>
      <c r="T1963" s="107"/>
      <c r="U1963" s="102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24"/>
      <c r="B1964" s="98"/>
      <c r="C1964" s="99"/>
      <c r="D1964" s="102"/>
      <c r="E1964" s="123"/>
      <c r="F1964" s="101"/>
      <c r="G1964" s="101"/>
      <c r="H1964" s="101"/>
      <c r="I1964" s="101"/>
      <c r="J1964" s="100"/>
      <c r="K1964" s="102"/>
      <c r="L1964" s="103"/>
      <c r="M1964" s="104"/>
      <c r="N1964" s="105"/>
      <c r="O1964" s="105"/>
      <c r="P1964" s="104"/>
      <c r="Q1964" s="101"/>
      <c r="R1964" s="106"/>
      <c r="S1964" s="14"/>
      <c r="T1964" s="107"/>
      <c r="U1964" s="102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24"/>
      <c r="B1965" s="98"/>
      <c r="C1965" s="99"/>
      <c r="D1965" s="102"/>
      <c r="E1965" s="123"/>
      <c r="F1965" s="101"/>
      <c r="G1965" s="101"/>
      <c r="H1965" s="101"/>
      <c r="I1965" s="101"/>
      <c r="J1965" s="100"/>
      <c r="K1965" s="102"/>
      <c r="L1965" s="103"/>
      <c r="M1965" s="104"/>
      <c r="N1965" s="105"/>
      <c r="O1965" s="105"/>
      <c r="P1965" s="104"/>
      <c r="Q1965" s="101"/>
      <c r="R1965" s="106"/>
      <c r="S1965" s="14"/>
      <c r="T1965" s="107"/>
      <c r="U1965" s="102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24"/>
      <c r="B1966" s="98"/>
      <c r="C1966" s="99"/>
      <c r="D1966" s="102"/>
      <c r="E1966" s="123"/>
      <c r="F1966" s="101"/>
      <c r="G1966" s="101"/>
      <c r="H1966" s="101"/>
      <c r="I1966" s="101"/>
      <c r="J1966" s="100"/>
      <c r="K1966" s="102"/>
      <c r="L1966" s="103"/>
      <c r="M1966" s="104"/>
      <c r="N1966" s="105"/>
      <c r="O1966" s="105"/>
      <c r="P1966" s="104"/>
      <c r="Q1966" s="101"/>
      <c r="R1966" s="106"/>
      <c r="S1966" s="14"/>
      <c r="T1966" s="107"/>
      <c r="U1966" s="102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24"/>
      <c r="B1967" s="98"/>
      <c r="C1967" s="99"/>
      <c r="D1967" s="102"/>
      <c r="E1967" s="123"/>
      <c r="F1967" s="101"/>
      <c r="G1967" s="101"/>
      <c r="H1967" s="101"/>
      <c r="I1967" s="101"/>
      <c r="J1967" s="100"/>
      <c r="K1967" s="102"/>
      <c r="L1967" s="103"/>
      <c r="M1967" s="104"/>
      <c r="N1967" s="105"/>
      <c r="O1967" s="105"/>
      <c r="P1967" s="104"/>
      <c r="Q1967" s="101"/>
      <c r="R1967" s="106"/>
      <c r="S1967" s="14"/>
      <c r="T1967" s="107"/>
      <c r="U1967" s="102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24"/>
      <c r="B1968" s="98"/>
      <c r="C1968" s="99"/>
      <c r="D1968" s="102"/>
      <c r="E1968" s="123"/>
      <c r="F1968" s="101"/>
      <c r="G1968" s="101"/>
      <c r="H1968" s="101"/>
      <c r="I1968" s="101"/>
      <c r="J1968" s="100"/>
      <c r="K1968" s="102"/>
      <c r="L1968" s="103"/>
      <c r="M1968" s="104"/>
      <c r="N1968" s="105"/>
      <c r="O1968" s="105"/>
      <c r="P1968" s="104"/>
      <c r="Q1968" s="101"/>
      <c r="R1968" s="106"/>
      <c r="S1968" s="14"/>
      <c r="T1968" s="107"/>
      <c r="U1968" s="102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24"/>
      <c r="B1969" s="98"/>
      <c r="C1969" s="99"/>
      <c r="D1969" s="102"/>
      <c r="E1969" s="123"/>
      <c r="F1969" s="101"/>
      <c r="G1969" s="101"/>
      <c r="H1969" s="101"/>
      <c r="I1969" s="101"/>
      <c r="J1969" s="100"/>
      <c r="K1969" s="102"/>
      <c r="L1969" s="103"/>
      <c r="M1969" s="104"/>
      <c r="N1969" s="105"/>
      <c r="O1969" s="105"/>
      <c r="P1969" s="104"/>
      <c r="Q1969" s="101"/>
      <c r="R1969" s="106"/>
      <c r="S1969" s="14"/>
      <c r="T1969" s="107"/>
      <c r="U1969" s="102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24"/>
      <c r="B1970" s="98"/>
      <c r="C1970" s="99"/>
      <c r="D1970" s="102"/>
      <c r="E1970" s="123"/>
      <c r="F1970" s="101"/>
      <c r="G1970" s="101"/>
      <c r="H1970" s="101"/>
      <c r="I1970" s="101"/>
      <c r="J1970" s="100"/>
      <c r="K1970" s="102"/>
      <c r="L1970" s="103"/>
      <c r="M1970" s="104"/>
      <c r="N1970" s="105"/>
      <c r="O1970" s="105"/>
      <c r="P1970" s="104"/>
      <c r="Q1970" s="101"/>
      <c r="R1970" s="106"/>
      <c r="S1970" s="14"/>
      <c r="T1970" s="107"/>
      <c r="U1970" s="102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24"/>
      <c r="B1971" s="98"/>
      <c r="C1971" s="99"/>
      <c r="D1971" s="102"/>
      <c r="E1971" s="123"/>
      <c r="F1971" s="101"/>
      <c r="G1971" s="101"/>
      <c r="H1971" s="101"/>
      <c r="I1971" s="101"/>
      <c r="J1971" s="100"/>
      <c r="K1971" s="102"/>
      <c r="L1971" s="103"/>
      <c r="M1971" s="104"/>
      <c r="N1971" s="105"/>
      <c r="O1971" s="105"/>
      <c r="P1971" s="104"/>
      <c r="Q1971" s="101"/>
      <c r="R1971" s="106"/>
      <c r="S1971" s="14"/>
      <c r="T1971" s="107"/>
      <c r="U1971" s="102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24"/>
      <c r="B1972" s="98"/>
      <c r="C1972" s="99"/>
      <c r="D1972" s="102"/>
      <c r="E1972" s="123"/>
      <c r="F1972" s="101"/>
      <c r="G1972" s="101"/>
      <c r="H1972" s="101"/>
      <c r="I1972" s="101"/>
      <c r="J1972" s="100"/>
      <c r="K1972" s="102"/>
      <c r="L1972" s="103"/>
      <c r="M1972" s="104"/>
      <c r="N1972" s="105"/>
      <c r="O1972" s="105"/>
      <c r="P1972" s="104"/>
      <c r="Q1972" s="101"/>
      <c r="R1972" s="106"/>
      <c r="S1972" s="14"/>
      <c r="T1972" s="107"/>
      <c r="U1972" s="102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24"/>
      <c r="B1973" s="98"/>
      <c r="C1973" s="99"/>
      <c r="D1973" s="102"/>
      <c r="E1973" s="123"/>
      <c r="F1973" s="101"/>
      <c r="G1973" s="101"/>
      <c r="H1973" s="101"/>
      <c r="I1973" s="101"/>
      <c r="J1973" s="100"/>
      <c r="K1973" s="102"/>
      <c r="L1973" s="103"/>
      <c r="M1973" s="104"/>
      <c r="N1973" s="105"/>
      <c r="O1973" s="105"/>
      <c r="P1973" s="104"/>
      <c r="Q1973" s="101"/>
      <c r="R1973" s="106"/>
      <c r="S1973" s="14"/>
      <c r="T1973" s="107"/>
      <c r="U1973" s="102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24"/>
      <c r="B1974" s="98"/>
      <c r="C1974" s="99"/>
      <c r="D1974" s="102"/>
      <c r="E1974" s="123"/>
      <c r="F1974" s="101"/>
      <c r="G1974" s="101"/>
      <c r="H1974" s="101"/>
      <c r="I1974" s="101"/>
      <c r="J1974" s="100"/>
      <c r="K1974" s="102"/>
      <c r="L1974" s="103"/>
      <c r="M1974" s="104"/>
      <c r="N1974" s="105"/>
      <c r="O1974" s="105"/>
      <c r="P1974" s="104"/>
      <c r="Q1974" s="101"/>
      <c r="R1974" s="106"/>
      <c r="S1974" s="14"/>
      <c r="T1974" s="107"/>
      <c r="U1974" s="102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24"/>
      <c r="B1975" s="98"/>
      <c r="C1975" s="99"/>
      <c r="D1975" s="102"/>
      <c r="E1975" s="123"/>
      <c r="F1975" s="101"/>
      <c r="G1975" s="101"/>
      <c r="H1975" s="101"/>
      <c r="I1975" s="101"/>
      <c r="J1975" s="100"/>
      <c r="K1975" s="102"/>
      <c r="L1975" s="103"/>
      <c r="M1975" s="104"/>
      <c r="N1975" s="105"/>
      <c r="O1975" s="105"/>
      <c r="P1975" s="104"/>
      <c r="Q1975" s="101"/>
      <c r="R1975" s="106"/>
      <c r="S1975" s="14"/>
      <c r="T1975" s="107"/>
      <c r="U1975" s="102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24"/>
      <c r="B1976" s="98"/>
      <c r="C1976" s="99"/>
      <c r="D1976" s="102"/>
      <c r="E1976" s="123"/>
      <c r="F1976" s="101"/>
      <c r="G1976" s="101"/>
      <c r="H1976" s="101"/>
      <c r="I1976" s="101"/>
      <c r="J1976" s="100"/>
      <c r="K1976" s="102"/>
      <c r="L1976" s="103"/>
      <c r="M1976" s="104"/>
      <c r="N1976" s="105"/>
      <c r="O1976" s="105"/>
      <c r="P1976" s="104"/>
      <c r="Q1976" s="101"/>
      <c r="R1976" s="106"/>
      <c r="S1976" s="14"/>
      <c r="T1976" s="107"/>
      <c r="U1976" s="102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24"/>
      <c r="B1977" s="98"/>
      <c r="C1977" s="99"/>
      <c r="D1977" s="102"/>
      <c r="E1977" s="123"/>
      <c r="F1977" s="101"/>
      <c r="G1977" s="101"/>
      <c r="H1977" s="101"/>
      <c r="I1977" s="101"/>
      <c r="J1977" s="100"/>
      <c r="K1977" s="102"/>
      <c r="L1977" s="103"/>
      <c r="M1977" s="104"/>
      <c r="N1977" s="105"/>
      <c r="O1977" s="105"/>
      <c r="P1977" s="104"/>
      <c r="Q1977" s="101"/>
      <c r="R1977" s="106"/>
      <c r="S1977" s="14"/>
      <c r="T1977" s="107"/>
      <c r="U1977" s="102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24"/>
      <c r="B1978" s="98"/>
      <c r="C1978" s="99"/>
      <c r="D1978" s="102"/>
      <c r="E1978" s="123"/>
      <c r="F1978" s="101"/>
      <c r="G1978" s="101"/>
      <c r="H1978" s="101"/>
      <c r="I1978" s="101"/>
      <c r="J1978" s="100"/>
      <c r="K1978" s="102"/>
      <c r="L1978" s="103"/>
      <c r="M1978" s="104"/>
      <c r="N1978" s="105"/>
      <c r="O1978" s="105"/>
      <c r="P1978" s="104"/>
      <c r="Q1978" s="101"/>
      <c r="R1978" s="106"/>
      <c r="S1978" s="14"/>
      <c r="T1978" s="107"/>
      <c r="U1978" s="102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24"/>
      <c r="B1979" s="98"/>
      <c r="C1979" s="99"/>
      <c r="D1979" s="102"/>
      <c r="E1979" s="123"/>
      <c r="F1979" s="101"/>
      <c r="G1979" s="101"/>
      <c r="H1979" s="101"/>
      <c r="I1979" s="101"/>
      <c r="J1979" s="100"/>
      <c r="K1979" s="102"/>
      <c r="L1979" s="103"/>
      <c r="M1979" s="104"/>
      <c r="N1979" s="105"/>
      <c r="O1979" s="105"/>
      <c r="P1979" s="104"/>
      <c r="Q1979" s="101"/>
      <c r="R1979" s="106"/>
      <c r="S1979" s="14"/>
      <c r="T1979" s="107"/>
      <c r="U1979" s="102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24"/>
      <c r="B1980" s="98"/>
      <c r="C1980" s="99"/>
      <c r="D1980" s="102"/>
      <c r="E1980" s="123"/>
      <c r="F1980" s="101"/>
      <c r="G1980" s="101"/>
      <c r="H1980" s="101"/>
      <c r="I1980" s="101"/>
      <c r="J1980" s="100"/>
      <c r="K1980" s="102"/>
      <c r="L1980" s="103"/>
      <c r="M1980" s="104"/>
      <c r="N1980" s="105"/>
      <c r="O1980" s="105"/>
      <c r="P1980" s="104"/>
      <c r="Q1980" s="101"/>
      <c r="R1980" s="106"/>
      <c r="S1980" s="14"/>
      <c r="T1980" s="107"/>
      <c r="U1980" s="102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24"/>
      <c r="B1981" s="98"/>
      <c r="C1981" s="99"/>
      <c r="D1981" s="102"/>
      <c r="E1981" s="123"/>
      <c r="F1981" s="101"/>
      <c r="G1981" s="101"/>
      <c r="H1981" s="101"/>
      <c r="I1981" s="101"/>
      <c r="J1981" s="100"/>
      <c r="K1981" s="102"/>
      <c r="L1981" s="103"/>
      <c r="M1981" s="104"/>
      <c r="N1981" s="105"/>
      <c r="O1981" s="105"/>
      <c r="P1981" s="104"/>
      <c r="Q1981" s="101"/>
      <c r="R1981" s="106"/>
      <c r="S1981" s="14"/>
      <c r="T1981" s="107"/>
      <c r="U1981" s="102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24"/>
      <c r="B1982" s="98"/>
      <c r="C1982" s="99"/>
      <c r="D1982" s="102"/>
      <c r="E1982" s="123"/>
      <c r="F1982" s="101"/>
      <c r="G1982" s="101"/>
      <c r="H1982" s="101"/>
      <c r="I1982" s="101"/>
      <c r="J1982" s="100"/>
      <c r="K1982" s="102"/>
      <c r="L1982" s="103"/>
      <c r="M1982" s="104"/>
      <c r="N1982" s="105"/>
      <c r="O1982" s="105"/>
      <c r="P1982" s="104"/>
      <c r="Q1982" s="101"/>
      <c r="R1982" s="106"/>
      <c r="S1982" s="14"/>
      <c r="T1982" s="107"/>
      <c r="U1982" s="102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24"/>
      <c r="B1983" s="98"/>
      <c r="C1983" s="99"/>
      <c r="D1983" s="102"/>
      <c r="E1983" s="123"/>
      <c r="F1983" s="101"/>
      <c r="G1983" s="101"/>
      <c r="H1983" s="101"/>
      <c r="I1983" s="101"/>
      <c r="J1983" s="100"/>
      <c r="K1983" s="102"/>
      <c r="L1983" s="103"/>
      <c r="M1983" s="104"/>
      <c r="N1983" s="105"/>
      <c r="O1983" s="105"/>
      <c r="P1983" s="104"/>
      <c r="Q1983" s="101"/>
      <c r="R1983" s="106"/>
      <c r="S1983" s="14"/>
      <c r="T1983" s="107"/>
      <c r="U1983" s="102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24"/>
      <c r="B1984" s="98"/>
      <c r="C1984" s="99"/>
      <c r="D1984" s="102"/>
      <c r="E1984" s="123"/>
      <c r="F1984" s="101"/>
      <c r="G1984" s="101"/>
      <c r="H1984" s="101"/>
      <c r="I1984" s="101"/>
      <c r="J1984" s="100"/>
      <c r="K1984" s="102"/>
      <c r="L1984" s="103"/>
      <c r="M1984" s="104"/>
      <c r="N1984" s="105"/>
      <c r="O1984" s="105"/>
      <c r="P1984" s="104"/>
      <c r="Q1984" s="101"/>
      <c r="R1984" s="106"/>
      <c r="S1984" s="14"/>
      <c r="T1984" s="107"/>
      <c r="U1984" s="102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24"/>
      <c r="B1985" s="98"/>
      <c r="C1985" s="99"/>
      <c r="D1985" s="102"/>
      <c r="E1985" s="123"/>
      <c r="F1985" s="101"/>
      <c r="G1985" s="101"/>
      <c r="H1985" s="101"/>
      <c r="I1985" s="101"/>
      <c r="J1985" s="100"/>
      <c r="K1985" s="102"/>
      <c r="L1985" s="103"/>
      <c r="M1985" s="104"/>
      <c r="N1985" s="105"/>
      <c r="O1985" s="105"/>
      <c r="P1985" s="104"/>
      <c r="Q1985" s="101"/>
      <c r="R1985" s="106"/>
      <c r="S1985" s="14"/>
      <c r="T1985" s="107"/>
      <c r="U1985" s="102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24"/>
      <c r="B1986" s="98"/>
      <c r="C1986" s="99"/>
      <c r="D1986" s="102"/>
      <c r="E1986" s="123"/>
      <c r="F1986" s="101"/>
      <c r="G1986" s="101"/>
      <c r="H1986" s="101"/>
      <c r="I1986" s="101"/>
      <c r="J1986" s="100"/>
      <c r="K1986" s="102"/>
      <c r="L1986" s="103"/>
      <c r="M1986" s="104"/>
      <c r="N1986" s="105"/>
      <c r="O1986" s="105"/>
      <c r="P1986" s="104"/>
      <c r="Q1986" s="101"/>
      <c r="R1986" s="106"/>
      <c r="S1986" s="14"/>
      <c r="T1986" s="107"/>
      <c r="U1986" s="102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24"/>
      <c r="B1987" s="98"/>
      <c r="C1987" s="99"/>
      <c r="D1987" s="102"/>
      <c r="E1987" s="123"/>
      <c r="F1987" s="101"/>
      <c r="G1987" s="101"/>
      <c r="H1987" s="101"/>
      <c r="I1987" s="101"/>
      <c r="J1987" s="100"/>
      <c r="K1987" s="102"/>
      <c r="L1987" s="103"/>
      <c r="M1987" s="104"/>
      <c r="N1987" s="105"/>
      <c r="O1987" s="105"/>
      <c r="P1987" s="104"/>
      <c r="Q1987" s="101"/>
      <c r="R1987" s="106"/>
      <c r="S1987" s="14"/>
      <c r="T1987" s="107"/>
      <c r="U1987" s="102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24"/>
      <c r="B1988" s="98"/>
      <c r="C1988" s="99"/>
      <c r="D1988" s="102"/>
      <c r="E1988" s="123"/>
      <c r="F1988" s="101"/>
      <c r="G1988" s="101"/>
      <c r="H1988" s="101"/>
      <c r="I1988" s="101"/>
      <c r="J1988" s="100"/>
      <c r="K1988" s="102"/>
      <c r="L1988" s="103"/>
      <c r="M1988" s="104"/>
      <c r="N1988" s="105"/>
      <c r="O1988" s="105"/>
      <c r="P1988" s="104"/>
      <c r="Q1988" s="101"/>
      <c r="R1988" s="106"/>
      <c r="S1988" s="14"/>
      <c r="T1988" s="107"/>
      <c r="U1988" s="102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24"/>
      <c r="B1989" s="98"/>
      <c r="C1989" s="99"/>
      <c r="D1989" s="102"/>
      <c r="E1989" s="123"/>
      <c r="F1989" s="101"/>
      <c r="G1989" s="101"/>
      <c r="H1989" s="101"/>
      <c r="I1989" s="101"/>
      <c r="J1989" s="100"/>
      <c r="K1989" s="102"/>
      <c r="L1989" s="103"/>
      <c r="M1989" s="104"/>
      <c r="N1989" s="105"/>
      <c r="O1989" s="105"/>
      <c r="P1989" s="104"/>
      <c r="Q1989" s="101"/>
      <c r="R1989" s="106"/>
      <c r="S1989" s="14"/>
      <c r="T1989" s="107"/>
      <c r="U1989" s="102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24"/>
      <c r="B1990" s="98"/>
      <c r="C1990" s="99"/>
      <c r="D1990" s="102"/>
      <c r="E1990" s="123"/>
      <c r="F1990" s="101"/>
      <c r="G1990" s="101"/>
      <c r="H1990" s="101"/>
      <c r="I1990" s="101"/>
      <c r="J1990" s="100"/>
      <c r="K1990" s="102"/>
      <c r="L1990" s="103"/>
      <c r="M1990" s="104"/>
      <c r="N1990" s="105"/>
      <c r="O1990" s="105"/>
      <c r="P1990" s="104"/>
      <c r="Q1990" s="101"/>
      <c r="R1990" s="106"/>
      <c r="S1990" s="14"/>
      <c r="T1990" s="107"/>
      <c r="U1990" s="102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24"/>
      <c r="B1991" s="98"/>
      <c r="C1991" s="99"/>
      <c r="D1991" s="102"/>
      <c r="E1991" s="123"/>
      <c r="F1991" s="101"/>
      <c r="G1991" s="101"/>
      <c r="H1991" s="101"/>
      <c r="I1991" s="101"/>
      <c r="J1991" s="100"/>
      <c r="K1991" s="102"/>
      <c r="L1991" s="103"/>
      <c r="M1991" s="104"/>
      <c r="N1991" s="105"/>
      <c r="O1991" s="105"/>
      <c r="P1991" s="104"/>
      <c r="Q1991" s="101"/>
      <c r="R1991" s="106"/>
      <c r="S1991" s="14"/>
      <c r="T1991" s="107"/>
      <c r="U1991" s="102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24"/>
      <c r="B1992" s="98"/>
      <c r="C1992" s="99"/>
      <c r="D1992" s="102"/>
      <c r="E1992" s="123"/>
      <c r="F1992" s="101"/>
      <c r="G1992" s="101"/>
      <c r="H1992" s="101"/>
      <c r="I1992" s="101"/>
      <c r="J1992" s="100"/>
      <c r="K1992" s="102"/>
      <c r="L1992" s="103"/>
      <c r="M1992" s="104"/>
      <c r="N1992" s="105"/>
      <c r="O1992" s="105"/>
      <c r="P1992" s="104"/>
      <c r="Q1992" s="101"/>
      <c r="R1992" s="106"/>
      <c r="S1992" s="14"/>
      <c r="T1992" s="107"/>
      <c r="U1992" s="102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24"/>
      <c r="B1993" s="98"/>
      <c r="C1993" s="99"/>
      <c r="D1993" s="102"/>
      <c r="E1993" s="123"/>
      <c r="F1993" s="101"/>
      <c r="G1993" s="101"/>
      <c r="H1993" s="101"/>
      <c r="I1993" s="101"/>
      <c r="J1993" s="100"/>
      <c r="K1993" s="102"/>
      <c r="L1993" s="103"/>
      <c r="M1993" s="104"/>
      <c r="N1993" s="105"/>
      <c r="O1993" s="105"/>
      <c r="P1993" s="104"/>
      <c r="Q1993" s="101"/>
      <c r="R1993" s="106"/>
      <c r="S1993" s="14"/>
      <c r="T1993" s="107"/>
      <c r="U1993" s="102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24"/>
      <c r="B1994" s="98"/>
      <c r="C1994" s="99"/>
      <c r="D1994" s="102"/>
      <c r="E1994" s="123"/>
      <c r="F1994" s="101"/>
      <c r="G1994" s="101"/>
      <c r="H1994" s="101"/>
      <c r="I1994" s="101"/>
      <c r="J1994" s="100"/>
      <c r="K1994" s="102"/>
      <c r="L1994" s="103"/>
      <c r="M1994" s="104"/>
      <c r="N1994" s="105"/>
      <c r="O1994" s="105"/>
      <c r="P1994" s="104"/>
      <c r="Q1994" s="101"/>
      <c r="R1994" s="106"/>
      <c r="S1994" s="14"/>
      <c r="T1994" s="107"/>
      <c r="U1994" s="102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24"/>
      <c r="B1995" s="98"/>
      <c r="C1995" s="99"/>
      <c r="D1995" s="102"/>
      <c r="E1995" s="123"/>
      <c r="F1995" s="101"/>
      <c r="G1995" s="101"/>
      <c r="H1995" s="101"/>
      <c r="I1995" s="101"/>
      <c r="J1995" s="100"/>
      <c r="K1995" s="102"/>
      <c r="L1995" s="103"/>
      <c r="M1995" s="104"/>
      <c r="N1995" s="105"/>
      <c r="O1995" s="105"/>
      <c r="P1995" s="104"/>
      <c r="Q1995" s="101"/>
      <c r="R1995" s="106"/>
      <c r="S1995" s="14"/>
      <c r="T1995" s="107"/>
      <c r="U1995" s="102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24"/>
      <c r="B1996" s="98"/>
      <c r="C1996" s="99"/>
      <c r="D1996" s="102"/>
      <c r="E1996" s="123"/>
      <c r="F1996" s="101"/>
      <c r="G1996" s="101"/>
      <c r="H1996" s="101"/>
      <c r="I1996" s="101"/>
      <c r="J1996" s="100"/>
      <c r="K1996" s="102"/>
      <c r="L1996" s="103"/>
      <c r="M1996" s="104"/>
      <c r="N1996" s="105"/>
      <c r="O1996" s="105"/>
      <c r="P1996" s="104"/>
      <c r="Q1996" s="101"/>
      <c r="R1996" s="106"/>
      <c r="S1996" s="14"/>
      <c r="T1996" s="107"/>
      <c r="U1996" s="102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24"/>
      <c r="B1997" s="98"/>
      <c r="C1997" s="99"/>
      <c r="D1997" s="102"/>
      <c r="E1997" s="123"/>
      <c r="F1997" s="101"/>
      <c r="G1997" s="101"/>
      <c r="H1997" s="101"/>
      <c r="I1997" s="101"/>
      <c r="J1997" s="100"/>
      <c r="K1997" s="102"/>
      <c r="L1997" s="103"/>
      <c r="M1997" s="104"/>
      <c r="N1997" s="105"/>
      <c r="O1997" s="105"/>
      <c r="P1997" s="104"/>
      <c r="Q1997" s="101"/>
      <c r="R1997" s="106"/>
      <c r="S1997" s="14"/>
      <c r="T1997" s="107"/>
      <c r="U1997" s="102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24"/>
      <c r="B1998" s="98"/>
      <c r="C1998" s="99"/>
      <c r="D1998" s="102"/>
      <c r="E1998" s="123"/>
      <c r="F1998" s="101"/>
      <c r="G1998" s="101"/>
      <c r="H1998" s="101"/>
      <c r="I1998" s="101"/>
      <c r="J1998" s="100"/>
      <c r="K1998" s="102"/>
      <c r="L1998" s="103"/>
      <c r="M1998" s="104"/>
      <c r="N1998" s="105"/>
      <c r="O1998" s="105"/>
      <c r="P1998" s="104"/>
      <c r="Q1998" s="101"/>
      <c r="R1998" s="106"/>
      <c r="S1998" s="14"/>
      <c r="T1998" s="107"/>
      <c r="U1998" s="102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24"/>
      <c r="B1999" s="98"/>
      <c r="C1999" s="99"/>
      <c r="D1999" s="102"/>
      <c r="E1999" s="123"/>
      <c r="F1999" s="101"/>
      <c r="G1999" s="101"/>
      <c r="H1999" s="101"/>
      <c r="I1999" s="101"/>
      <c r="J1999" s="100"/>
      <c r="K1999" s="102"/>
      <c r="L1999" s="103"/>
      <c r="M1999" s="104"/>
      <c r="N1999" s="105"/>
      <c r="O1999" s="105"/>
      <c r="P1999" s="104"/>
      <c r="Q1999" s="101"/>
      <c r="R1999" s="106"/>
      <c r="S1999" s="14"/>
      <c r="T1999" s="107"/>
      <c r="U1999" s="102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24"/>
      <c r="B2000" s="98"/>
      <c r="C2000" s="99"/>
      <c r="D2000" s="102"/>
      <c r="E2000" s="123"/>
      <c r="F2000" s="101"/>
      <c r="G2000" s="101"/>
      <c r="H2000" s="101"/>
      <c r="I2000" s="101"/>
      <c r="J2000" s="100"/>
      <c r="K2000" s="102"/>
      <c r="L2000" s="103"/>
      <c r="M2000" s="104"/>
      <c r="N2000" s="105"/>
      <c r="O2000" s="105"/>
      <c r="P2000" s="104"/>
      <c r="Q2000" s="101"/>
      <c r="R2000" s="106"/>
      <c r="S2000" s="14"/>
      <c r="T2000" s="107"/>
      <c r="U2000" s="102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24"/>
      <c r="B2001" s="98"/>
      <c r="C2001" s="99"/>
      <c r="D2001" s="102"/>
      <c r="E2001" s="123"/>
      <c r="F2001" s="101"/>
      <c r="G2001" s="101"/>
      <c r="H2001" s="101"/>
      <c r="I2001" s="101"/>
      <c r="J2001" s="100"/>
      <c r="K2001" s="102"/>
      <c r="L2001" s="103"/>
      <c r="M2001" s="104"/>
      <c r="N2001" s="105"/>
      <c r="O2001" s="105"/>
      <c r="P2001" s="104"/>
      <c r="Q2001" s="101"/>
      <c r="R2001" s="106"/>
      <c r="S2001" s="14"/>
      <c r="T2001" s="107"/>
      <c r="U2001" s="102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24"/>
      <c r="B2002" s="98"/>
      <c r="C2002" s="99"/>
      <c r="D2002" s="102"/>
      <c r="E2002" s="123"/>
      <c r="F2002" s="101"/>
      <c r="G2002" s="101"/>
      <c r="H2002" s="101"/>
      <c r="I2002" s="101"/>
      <c r="J2002" s="100"/>
      <c r="K2002" s="102"/>
      <c r="L2002" s="103"/>
      <c r="M2002" s="104"/>
      <c r="N2002" s="105"/>
      <c r="O2002" s="105"/>
      <c r="P2002" s="104"/>
      <c r="Q2002" s="101"/>
      <c r="R2002" s="106"/>
      <c r="S2002" s="14"/>
      <c r="T2002" s="107"/>
      <c r="U2002" s="102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24"/>
      <c r="B2003" s="98"/>
      <c r="C2003" s="99"/>
      <c r="D2003" s="102"/>
      <c r="E2003" s="123"/>
      <c r="F2003" s="101"/>
      <c r="G2003" s="101"/>
      <c r="H2003" s="101"/>
      <c r="I2003" s="101"/>
      <c r="J2003" s="100"/>
      <c r="K2003" s="102"/>
      <c r="L2003" s="103"/>
      <c r="M2003" s="104"/>
      <c r="N2003" s="105"/>
      <c r="O2003" s="105"/>
      <c r="P2003" s="104"/>
      <c r="Q2003" s="101"/>
      <c r="R2003" s="106"/>
      <c r="S2003" s="14"/>
      <c r="T2003" s="107"/>
      <c r="U2003" s="102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24"/>
      <c r="B2004" s="98"/>
      <c r="C2004" s="99"/>
      <c r="D2004" s="102"/>
      <c r="E2004" s="123"/>
      <c r="F2004" s="101"/>
      <c r="G2004" s="101"/>
      <c r="H2004" s="101"/>
      <c r="I2004" s="101"/>
      <c r="J2004" s="100"/>
      <c r="K2004" s="102"/>
      <c r="L2004" s="103"/>
      <c r="M2004" s="104"/>
      <c r="N2004" s="105"/>
      <c r="O2004" s="105"/>
      <c r="P2004" s="104"/>
      <c r="Q2004" s="101"/>
      <c r="R2004" s="106"/>
      <c r="S2004" s="14"/>
      <c r="T2004" s="107"/>
      <c r="U2004" s="102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24"/>
      <c r="B2005" s="98"/>
      <c r="C2005" s="99"/>
      <c r="D2005" s="102"/>
      <c r="E2005" s="123"/>
      <c r="F2005" s="101"/>
      <c r="G2005" s="101"/>
      <c r="H2005" s="101"/>
      <c r="I2005" s="101"/>
      <c r="J2005" s="100"/>
      <c r="K2005" s="102"/>
      <c r="L2005" s="103"/>
      <c r="M2005" s="104"/>
      <c r="N2005" s="105"/>
      <c r="O2005" s="105"/>
      <c r="P2005" s="104"/>
      <c r="Q2005" s="101"/>
      <c r="R2005" s="106"/>
      <c r="S2005" s="14"/>
      <c r="T2005" s="107"/>
      <c r="U2005" s="102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24"/>
      <c r="B2006" s="98"/>
      <c r="C2006" s="99"/>
      <c r="D2006" s="102"/>
      <c r="E2006" s="123"/>
      <c r="F2006" s="101"/>
      <c r="G2006" s="101"/>
      <c r="H2006" s="101"/>
      <c r="I2006" s="101"/>
      <c r="J2006" s="100"/>
      <c r="K2006" s="102"/>
      <c r="L2006" s="103"/>
      <c r="M2006" s="104"/>
      <c r="N2006" s="105"/>
      <c r="O2006" s="105"/>
      <c r="P2006" s="104"/>
      <c r="Q2006" s="101"/>
      <c r="R2006" s="106"/>
      <c r="S2006" s="14"/>
      <c r="T2006" s="107"/>
      <c r="U2006" s="102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24"/>
      <c r="B2007" s="98"/>
      <c r="C2007" s="99"/>
      <c r="D2007" s="102"/>
      <c r="E2007" s="123"/>
      <c r="F2007" s="101"/>
      <c r="G2007" s="101"/>
      <c r="H2007" s="101"/>
      <c r="I2007" s="101"/>
      <c r="J2007" s="100"/>
      <c r="K2007" s="102"/>
      <c r="L2007" s="103"/>
      <c r="M2007" s="104"/>
      <c r="N2007" s="105"/>
      <c r="O2007" s="105"/>
      <c r="P2007" s="104"/>
      <c r="Q2007" s="101"/>
      <c r="R2007" s="106"/>
      <c r="S2007" s="14"/>
      <c r="T2007" s="107"/>
      <c r="U2007" s="102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24"/>
      <c r="B2008" s="98"/>
      <c r="C2008" s="99"/>
      <c r="D2008" s="102"/>
      <c r="E2008" s="123"/>
      <c r="F2008" s="101"/>
      <c r="G2008" s="101"/>
      <c r="H2008" s="101"/>
      <c r="I2008" s="101"/>
      <c r="J2008" s="100"/>
      <c r="K2008" s="102"/>
      <c r="L2008" s="103"/>
      <c r="M2008" s="104"/>
      <c r="N2008" s="105"/>
      <c r="O2008" s="105"/>
      <c r="P2008" s="104"/>
      <c r="Q2008" s="101"/>
      <c r="R2008" s="106"/>
      <c r="S2008" s="14"/>
      <c r="T2008" s="107"/>
      <c r="U2008" s="102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24"/>
      <c r="B2009" s="98"/>
      <c r="C2009" s="99"/>
      <c r="D2009" s="102"/>
      <c r="E2009" s="123"/>
      <c r="F2009" s="101"/>
      <c r="G2009" s="101"/>
      <c r="H2009" s="101"/>
      <c r="I2009" s="101"/>
      <c r="J2009" s="100"/>
      <c r="K2009" s="102"/>
      <c r="L2009" s="103"/>
      <c r="M2009" s="104"/>
      <c r="N2009" s="105"/>
      <c r="O2009" s="105"/>
      <c r="P2009" s="104"/>
      <c r="Q2009" s="101"/>
      <c r="R2009" s="106"/>
      <c r="S2009" s="14"/>
      <c r="T2009" s="107"/>
      <c r="U2009" s="102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24"/>
      <c r="B2010" s="98"/>
      <c r="C2010" s="99"/>
      <c r="D2010" s="102"/>
      <c r="E2010" s="123"/>
      <c r="F2010" s="101"/>
      <c r="G2010" s="101"/>
      <c r="H2010" s="101"/>
      <c r="I2010" s="101"/>
      <c r="J2010" s="100"/>
      <c r="K2010" s="102"/>
      <c r="L2010" s="103"/>
      <c r="M2010" s="104"/>
      <c r="N2010" s="105"/>
      <c r="O2010" s="105"/>
      <c r="P2010" s="104"/>
      <c r="Q2010" s="101"/>
      <c r="R2010" s="106"/>
      <c r="S2010" s="14"/>
      <c r="T2010" s="107"/>
      <c r="U2010" s="102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24"/>
      <c r="B2011" s="98"/>
      <c r="C2011" s="99"/>
      <c r="D2011" s="102"/>
      <c r="E2011" s="123"/>
      <c r="F2011" s="101"/>
      <c r="G2011" s="101"/>
      <c r="H2011" s="101"/>
      <c r="I2011" s="101"/>
      <c r="J2011" s="100"/>
      <c r="K2011" s="102"/>
      <c r="L2011" s="103"/>
      <c r="M2011" s="104"/>
      <c r="N2011" s="105"/>
      <c r="O2011" s="105"/>
      <c r="P2011" s="104"/>
      <c r="Q2011" s="101"/>
      <c r="R2011" s="106"/>
      <c r="S2011" s="14"/>
      <c r="T2011" s="107"/>
      <c r="U2011" s="102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24"/>
      <c r="B2012" s="98"/>
      <c r="C2012" s="99"/>
      <c r="D2012" s="102"/>
      <c r="E2012" s="123"/>
      <c r="F2012" s="101"/>
      <c r="G2012" s="101"/>
      <c r="H2012" s="101"/>
      <c r="I2012" s="101"/>
      <c r="J2012" s="100"/>
      <c r="K2012" s="102"/>
      <c r="L2012" s="103"/>
      <c r="M2012" s="104"/>
      <c r="N2012" s="105"/>
      <c r="O2012" s="105"/>
      <c r="P2012" s="104"/>
      <c r="Q2012" s="101"/>
      <c r="R2012" s="106"/>
      <c r="S2012" s="14"/>
      <c r="T2012" s="107"/>
      <c r="U2012" s="102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24"/>
      <c r="B2013" s="98"/>
      <c r="C2013" s="99"/>
      <c r="D2013" s="102"/>
      <c r="E2013" s="123"/>
      <c r="F2013" s="101"/>
      <c r="G2013" s="101"/>
      <c r="H2013" s="101"/>
      <c r="I2013" s="101"/>
      <c r="J2013" s="100"/>
      <c r="K2013" s="102"/>
      <c r="L2013" s="103"/>
      <c r="M2013" s="104"/>
      <c r="N2013" s="105"/>
      <c r="O2013" s="105"/>
      <c r="P2013" s="104"/>
      <c r="Q2013" s="101"/>
      <c r="R2013" s="106"/>
      <c r="S2013" s="14"/>
      <c r="T2013" s="107"/>
      <c r="U2013" s="102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24"/>
      <c r="B2014" s="98"/>
      <c r="C2014" s="99"/>
      <c r="D2014" s="102"/>
      <c r="E2014" s="123"/>
      <c r="F2014" s="101"/>
      <c r="G2014" s="101"/>
      <c r="H2014" s="101"/>
      <c r="I2014" s="101"/>
      <c r="J2014" s="100"/>
      <c r="K2014" s="102"/>
      <c r="L2014" s="103"/>
      <c r="M2014" s="104"/>
      <c r="N2014" s="105"/>
      <c r="O2014" s="105"/>
      <c r="P2014" s="104"/>
      <c r="Q2014" s="101"/>
      <c r="R2014" s="106"/>
      <c r="S2014" s="14"/>
      <c r="T2014" s="107"/>
      <c r="U2014" s="102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24"/>
      <c r="B2015" s="98"/>
      <c r="C2015" s="99"/>
      <c r="D2015" s="102"/>
      <c r="E2015" s="123"/>
      <c r="F2015" s="101"/>
      <c r="G2015" s="101"/>
      <c r="H2015" s="101"/>
      <c r="I2015" s="101"/>
      <c r="J2015" s="100"/>
      <c r="K2015" s="102"/>
      <c r="L2015" s="103"/>
      <c r="M2015" s="104"/>
      <c r="N2015" s="105"/>
      <c r="O2015" s="105"/>
      <c r="P2015" s="104"/>
      <c r="Q2015" s="101"/>
      <c r="R2015" s="106"/>
      <c r="S2015" s="14"/>
      <c r="T2015" s="107"/>
      <c r="U2015" s="102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24"/>
      <c r="B2016" s="98"/>
      <c r="C2016" s="99"/>
      <c r="D2016" s="102"/>
      <c r="E2016" s="123"/>
      <c r="F2016" s="101"/>
      <c r="G2016" s="101"/>
      <c r="H2016" s="101"/>
      <c r="I2016" s="101"/>
      <c r="J2016" s="100"/>
      <c r="K2016" s="102"/>
      <c r="L2016" s="103"/>
      <c r="M2016" s="104"/>
      <c r="N2016" s="105"/>
      <c r="O2016" s="105"/>
      <c r="P2016" s="104"/>
      <c r="Q2016" s="101"/>
      <c r="R2016" s="106"/>
      <c r="S2016" s="14"/>
      <c r="T2016" s="107"/>
      <c r="U2016" s="102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24"/>
      <c r="B2017" s="98"/>
      <c r="C2017" s="99"/>
      <c r="D2017" s="102"/>
      <c r="E2017" s="123"/>
      <c r="F2017" s="101"/>
      <c r="G2017" s="101"/>
      <c r="H2017" s="101"/>
      <c r="I2017" s="101"/>
      <c r="J2017" s="100"/>
      <c r="K2017" s="102"/>
      <c r="L2017" s="103"/>
      <c r="M2017" s="104"/>
      <c r="N2017" s="105"/>
      <c r="O2017" s="105"/>
      <c r="P2017" s="104"/>
      <c r="Q2017" s="101"/>
      <c r="R2017" s="106"/>
      <c r="S2017" s="14"/>
      <c r="T2017" s="107"/>
      <c r="U2017" s="102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24"/>
      <c r="B2018" s="98"/>
      <c r="C2018" s="99"/>
      <c r="D2018" s="102"/>
      <c r="E2018" s="123"/>
      <c r="F2018" s="101"/>
      <c r="G2018" s="101"/>
      <c r="H2018" s="101"/>
      <c r="I2018" s="101"/>
      <c r="J2018" s="100"/>
      <c r="K2018" s="102"/>
      <c r="L2018" s="103"/>
      <c r="M2018" s="104"/>
      <c r="N2018" s="105"/>
      <c r="O2018" s="105"/>
      <c r="P2018" s="104"/>
      <c r="Q2018" s="101"/>
      <c r="R2018" s="106"/>
      <c r="S2018" s="14"/>
      <c r="T2018" s="107"/>
      <c r="U2018" s="102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24"/>
      <c r="B2019" s="98"/>
      <c r="C2019" s="99"/>
      <c r="D2019" s="102"/>
      <c r="E2019" s="123"/>
      <c r="F2019" s="101"/>
      <c r="G2019" s="101"/>
      <c r="H2019" s="101"/>
      <c r="I2019" s="101"/>
      <c r="J2019" s="100"/>
      <c r="K2019" s="102"/>
      <c r="L2019" s="103"/>
      <c r="M2019" s="104"/>
      <c r="N2019" s="105"/>
      <c r="O2019" s="105"/>
      <c r="P2019" s="104"/>
      <c r="Q2019" s="101"/>
      <c r="R2019" s="106"/>
      <c r="S2019" s="14"/>
      <c r="T2019" s="107"/>
      <c r="U2019" s="102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24"/>
      <c r="B2020" s="109"/>
      <c r="C2020" s="110"/>
      <c r="D2020" s="102"/>
      <c r="E2020" s="123"/>
      <c r="F2020" s="112"/>
      <c r="G2020" s="112"/>
      <c r="H2020" s="112"/>
      <c r="I2020" s="112"/>
      <c r="J2020" s="111"/>
      <c r="K2020" s="113"/>
      <c r="L2020" s="114"/>
      <c r="M2020" s="115"/>
      <c r="N2020" s="116"/>
      <c r="O2020" s="116"/>
      <c r="P2020" s="115"/>
      <c r="Q2020" s="112"/>
      <c r="R2020" s="117"/>
      <c r="S2020" s="14"/>
      <c r="T2020" s="118"/>
      <c r="U2020" s="113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24"/>
      <c r="B2021" s="98"/>
      <c r="C2021" s="99"/>
      <c r="D2021" s="102"/>
      <c r="E2021" s="123"/>
      <c r="F2021" s="101"/>
      <c r="G2021" s="101"/>
      <c r="H2021" s="101"/>
      <c r="I2021" s="101"/>
      <c r="J2021" s="100"/>
      <c r="K2021" s="102"/>
      <c r="L2021" s="103"/>
      <c r="M2021" s="104"/>
      <c r="N2021" s="105"/>
      <c r="O2021" s="105"/>
      <c r="P2021" s="104"/>
      <c r="Q2021" s="101"/>
      <c r="R2021" s="106"/>
      <c r="S2021" s="14"/>
      <c r="T2021" s="107"/>
      <c r="U2021" s="102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</row>
    <row r="2022" spans="1:153" x14ac:dyDescent="0.15">
      <c r="A2022" s="124"/>
      <c r="B2022" s="98"/>
      <c r="C2022" s="99"/>
      <c r="D2022" s="102"/>
      <c r="E2022" s="123"/>
      <c r="F2022" s="101"/>
      <c r="G2022" s="101"/>
      <c r="H2022" s="101"/>
      <c r="I2022" s="101"/>
      <c r="J2022" s="100"/>
      <c r="K2022" s="102"/>
      <c r="L2022" s="103"/>
      <c r="M2022" s="104"/>
      <c r="N2022" s="105"/>
      <c r="O2022" s="105"/>
      <c r="P2022" s="104"/>
      <c r="Q2022" s="101"/>
      <c r="R2022" s="106"/>
      <c r="S2022" s="14"/>
      <c r="T2022" s="107"/>
      <c r="U2022" s="102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</row>
    <row r="2023" spans="1:153" x14ac:dyDescent="0.15">
      <c r="A2023" s="124"/>
      <c r="B2023" s="98"/>
      <c r="C2023" s="99"/>
      <c r="D2023" s="102"/>
      <c r="E2023" s="123"/>
      <c r="F2023" s="101"/>
      <c r="G2023" s="101"/>
      <c r="H2023" s="101"/>
      <c r="I2023" s="101"/>
      <c r="J2023" s="100"/>
      <c r="K2023" s="102"/>
      <c r="L2023" s="103"/>
      <c r="M2023" s="104"/>
      <c r="N2023" s="105"/>
      <c r="O2023" s="105"/>
      <c r="P2023" s="104"/>
      <c r="Q2023" s="101"/>
      <c r="R2023" s="106"/>
      <c r="S2023" s="14"/>
      <c r="T2023" s="107"/>
      <c r="U2023" s="102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24"/>
      <c r="B2024" s="98"/>
      <c r="C2024" s="99"/>
      <c r="D2024" s="102"/>
      <c r="E2024" s="123"/>
      <c r="F2024" s="101"/>
      <c r="G2024" s="101"/>
      <c r="H2024" s="101"/>
      <c r="I2024" s="101"/>
      <c r="J2024" s="100"/>
      <c r="K2024" s="102"/>
      <c r="L2024" s="103"/>
      <c r="M2024" s="104"/>
      <c r="N2024" s="105"/>
      <c r="O2024" s="105"/>
      <c r="P2024" s="104"/>
      <c r="Q2024" s="101"/>
      <c r="R2024" s="106"/>
      <c r="S2024" s="14"/>
      <c r="T2024" s="107"/>
      <c r="U2024" s="102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24"/>
      <c r="B2025" s="98"/>
      <c r="C2025" s="99"/>
      <c r="D2025" s="102"/>
      <c r="E2025" s="123"/>
      <c r="F2025" s="101"/>
      <c r="G2025" s="101"/>
      <c r="H2025" s="101"/>
      <c r="I2025" s="101"/>
      <c r="J2025" s="100"/>
      <c r="K2025" s="102"/>
      <c r="L2025" s="103"/>
      <c r="M2025" s="104"/>
      <c r="N2025" s="105"/>
      <c r="O2025" s="105"/>
      <c r="P2025" s="104"/>
      <c r="Q2025" s="101"/>
      <c r="R2025" s="106"/>
      <c r="S2025" s="14"/>
      <c r="T2025" s="107"/>
      <c r="U2025" s="102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24"/>
      <c r="B2026" s="98"/>
      <c r="C2026" s="99"/>
      <c r="D2026" s="102"/>
      <c r="E2026" s="123"/>
      <c r="F2026" s="101"/>
      <c r="G2026" s="101"/>
      <c r="H2026" s="101"/>
      <c r="I2026" s="101"/>
      <c r="J2026" s="100"/>
      <c r="K2026" s="102"/>
      <c r="L2026" s="103"/>
      <c r="M2026" s="104"/>
      <c r="N2026" s="105"/>
      <c r="O2026" s="105"/>
      <c r="P2026" s="104"/>
      <c r="Q2026" s="101"/>
      <c r="R2026" s="106"/>
      <c r="S2026" s="14"/>
      <c r="T2026" s="107"/>
      <c r="U2026" s="102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24"/>
      <c r="B2027" s="98"/>
      <c r="C2027" s="99"/>
      <c r="D2027" s="102"/>
      <c r="E2027" s="123"/>
      <c r="F2027" s="101"/>
      <c r="G2027" s="101"/>
      <c r="H2027" s="101"/>
      <c r="I2027" s="101"/>
      <c r="J2027" s="100"/>
      <c r="K2027" s="102"/>
      <c r="L2027" s="103"/>
      <c r="M2027" s="104"/>
      <c r="N2027" s="105"/>
      <c r="O2027" s="105"/>
      <c r="P2027" s="104"/>
      <c r="Q2027" s="101"/>
      <c r="R2027" s="106"/>
      <c r="S2027" s="14"/>
      <c r="T2027" s="107"/>
      <c r="U2027" s="102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24"/>
      <c r="B2028" s="98"/>
      <c r="C2028" s="99"/>
      <c r="D2028" s="102"/>
      <c r="E2028" s="123"/>
      <c r="F2028" s="101"/>
      <c r="G2028" s="101"/>
      <c r="H2028" s="101"/>
      <c r="I2028" s="101"/>
      <c r="J2028" s="100"/>
      <c r="K2028" s="102"/>
      <c r="L2028" s="103"/>
      <c r="M2028" s="104"/>
      <c r="N2028" s="105"/>
      <c r="O2028" s="105"/>
      <c r="P2028" s="104"/>
      <c r="Q2028" s="101"/>
      <c r="R2028" s="106"/>
      <c r="S2028" s="14"/>
      <c r="T2028" s="107"/>
      <c r="U2028" s="102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24"/>
      <c r="B2029" s="98"/>
      <c r="C2029" s="99"/>
      <c r="D2029" s="102"/>
      <c r="E2029" s="123"/>
      <c r="F2029" s="101"/>
      <c r="G2029" s="101"/>
      <c r="H2029" s="101"/>
      <c r="I2029" s="101"/>
      <c r="J2029" s="100"/>
      <c r="K2029" s="102"/>
      <c r="L2029" s="103"/>
      <c r="M2029" s="104"/>
      <c r="N2029" s="105"/>
      <c r="O2029" s="105"/>
      <c r="P2029" s="104"/>
      <c r="Q2029" s="101"/>
      <c r="R2029" s="106"/>
      <c r="S2029" s="14"/>
      <c r="T2029" s="107"/>
      <c r="U2029" s="102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24"/>
      <c r="B2030" s="98"/>
      <c r="C2030" s="99"/>
      <c r="D2030" s="102"/>
      <c r="E2030" s="123"/>
      <c r="F2030" s="101"/>
      <c r="G2030" s="101"/>
      <c r="H2030" s="101"/>
      <c r="I2030" s="101"/>
      <c r="J2030" s="100"/>
      <c r="K2030" s="102"/>
      <c r="L2030" s="103"/>
      <c r="M2030" s="104"/>
      <c r="N2030" s="105"/>
      <c r="O2030" s="105"/>
      <c r="P2030" s="104"/>
      <c r="Q2030" s="101"/>
      <c r="R2030" s="106"/>
      <c r="S2030" s="14"/>
      <c r="T2030" s="107"/>
      <c r="U2030" s="102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24"/>
      <c r="B2031" s="98"/>
      <c r="C2031" s="99"/>
      <c r="D2031" s="102"/>
      <c r="E2031" s="123"/>
      <c r="F2031" s="101"/>
      <c r="G2031" s="101"/>
      <c r="H2031" s="101"/>
      <c r="I2031" s="101"/>
      <c r="J2031" s="100"/>
      <c r="K2031" s="102"/>
      <c r="L2031" s="103"/>
      <c r="M2031" s="104"/>
      <c r="N2031" s="105"/>
      <c r="O2031" s="105"/>
      <c r="P2031" s="104"/>
      <c r="Q2031" s="101"/>
      <c r="R2031" s="106"/>
      <c r="S2031" s="14"/>
      <c r="T2031" s="107"/>
      <c r="U2031" s="102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24"/>
      <c r="B2032" s="98"/>
      <c r="C2032" s="99"/>
      <c r="D2032" s="102"/>
      <c r="E2032" s="123"/>
      <c r="F2032" s="101"/>
      <c r="G2032" s="101"/>
      <c r="H2032" s="101"/>
      <c r="I2032" s="101"/>
      <c r="J2032" s="100"/>
      <c r="K2032" s="102"/>
      <c r="L2032" s="103"/>
      <c r="M2032" s="104"/>
      <c r="N2032" s="105"/>
      <c r="O2032" s="105"/>
      <c r="P2032" s="104"/>
      <c r="Q2032" s="101"/>
      <c r="R2032" s="106"/>
      <c r="S2032" s="14"/>
      <c r="T2032" s="107"/>
      <c r="U2032" s="102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24"/>
      <c r="B2033" s="98"/>
      <c r="C2033" s="99"/>
      <c r="D2033" s="102"/>
      <c r="E2033" s="123"/>
      <c r="F2033" s="101"/>
      <c r="G2033" s="101"/>
      <c r="H2033" s="101"/>
      <c r="I2033" s="101"/>
      <c r="J2033" s="100"/>
      <c r="K2033" s="102"/>
      <c r="L2033" s="103"/>
      <c r="M2033" s="104"/>
      <c r="N2033" s="105"/>
      <c r="O2033" s="105"/>
      <c r="P2033" s="104"/>
      <c r="Q2033" s="101"/>
      <c r="R2033" s="106"/>
      <c r="S2033" s="14"/>
      <c r="T2033" s="107"/>
      <c r="U2033" s="102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24"/>
      <c r="B2034" s="98"/>
      <c r="C2034" s="99"/>
      <c r="D2034" s="102"/>
      <c r="E2034" s="123"/>
      <c r="F2034" s="101"/>
      <c r="G2034" s="101"/>
      <c r="H2034" s="101"/>
      <c r="I2034" s="101"/>
      <c r="J2034" s="100"/>
      <c r="K2034" s="102"/>
      <c r="L2034" s="103"/>
      <c r="M2034" s="104"/>
      <c r="N2034" s="105"/>
      <c r="O2034" s="105"/>
      <c r="P2034" s="104"/>
      <c r="Q2034" s="101"/>
      <c r="R2034" s="106"/>
      <c r="S2034" s="14"/>
      <c r="T2034" s="107"/>
      <c r="U2034" s="102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24"/>
      <c r="B2035" s="98"/>
      <c r="C2035" s="99"/>
      <c r="D2035" s="102"/>
      <c r="E2035" s="123"/>
      <c r="F2035" s="101"/>
      <c r="G2035" s="101"/>
      <c r="H2035" s="101"/>
      <c r="I2035" s="101"/>
      <c r="J2035" s="100"/>
      <c r="K2035" s="102"/>
      <c r="L2035" s="103"/>
      <c r="M2035" s="104"/>
      <c r="N2035" s="105"/>
      <c r="O2035" s="105"/>
      <c r="P2035" s="104"/>
      <c r="Q2035" s="101"/>
      <c r="R2035" s="106"/>
      <c r="S2035" s="14"/>
      <c r="T2035" s="107"/>
      <c r="U2035" s="102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24"/>
      <c r="B2036" s="98"/>
      <c r="C2036" s="99"/>
      <c r="D2036" s="102"/>
      <c r="E2036" s="123"/>
      <c r="F2036" s="101"/>
      <c r="G2036" s="101"/>
      <c r="H2036" s="101"/>
      <c r="I2036" s="101"/>
      <c r="J2036" s="100"/>
      <c r="K2036" s="102"/>
      <c r="L2036" s="103"/>
      <c r="M2036" s="104"/>
      <c r="N2036" s="105"/>
      <c r="O2036" s="105"/>
      <c r="P2036" s="104"/>
      <c r="Q2036" s="101"/>
      <c r="R2036" s="106"/>
      <c r="S2036" s="14"/>
      <c r="T2036" s="107"/>
      <c r="U2036" s="102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24"/>
      <c r="B2037" s="98"/>
      <c r="C2037" s="99"/>
      <c r="D2037" s="102"/>
      <c r="E2037" s="123"/>
      <c r="F2037" s="101"/>
      <c r="G2037" s="101"/>
      <c r="H2037" s="101"/>
      <c r="I2037" s="101"/>
      <c r="J2037" s="100"/>
      <c r="K2037" s="102"/>
      <c r="L2037" s="103"/>
      <c r="M2037" s="104"/>
      <c r="N2037" s="105"/>
      <c r="O2037" s="105"/>
      <c r="P2037" s="104"/>
      <c r="Q2037" s="101"/>
      <c r="R2037" s="106"/>
      <c r="S2037" s="14"/>
      <c r="T2037" s="107"/>
      <c r="U2037" s="102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24"/>
      <c r="B2038" s="98"/>
      <c r="C2038" s="99"/>
      <c r="D2038" s="102"/>
      <c r="E2038" s="123"/>
      <c r="F2038" s="101"/>
      <c r="G2038" s="101"/>
      <c r="H2038" s="101"/>
      <c r="I2038" s="101"/>
      <c r="J2038" s="100"/>
      <c r="K2038" s="102"/>
      <c r="L2038" s="103"/>
      <c r="M2038" s="104"/>
      <c r="N2038" s="105"/>
      <c r="O2038" s="105"/>
      <c r="P2038" s="104"/>
      <c r="Q2038" s="101"/>
      <c r="R2038" s="106"/>
      <c r="S2038" s="14"/>
      <c r="T2038" s="107"/>
      <c r="U2038" s="102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24"/>
      <c r="B2039" s="98"/>
      <c r="C2039" s="99"/>
      <c r="D2039" s="102"/>
      <c r="E2039" s="123"/>
      <c r="F2039" s="101"/>
      <c r="G2039" s="101"/>
      <c r="H2039" s="101"/>
      <c r="I2039" s="101"/>
      <c r="J2039" s="100"/>
      <c r="K2039" s="102"/>
      <c r="L2039" s="103"/>
      <c r="M2039" s="104"/>
      <c r="N2039" s="105"/>
      <c r="O2039" s="105"/>
      <c r="P2039" s="104"/>
      <c r="Q2039" s="101"/>
      <c r="R2039" s="106"/>
      <c r="S2039" s="14"/>
      <c r="T2039" s="107"/>
      <c r="U2039" s="102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24"/>
      <c r="B2040" s="98"/>
      <c r="C2040" s="99"/>
      <c r="D2040" s="102"/>
      <c r="E2040" s="123"/>
      <c r="F2040" s="101"/>
      <c r="G2040" s="101"/>
      <c r="H2040" s="101"/>
      <c r="I2040" s="101"/>
      <c r="J2040" s="100"/>
      <c r="K2040" s="102"/>
      <c r="L2040" s="103"/>
      <c r="M2040" s="104"/>
      <c r="N2040" s="105"/>
      <c r="O2040" s="105"/>
      <c r="P2040" s="104"/>
      <c r="Q2040" s="101"/>
      <c r="R2040" s="106"/>
      <c r="S2040" s="14"/>
      <c r="T2040" s="107"/>
      <c r="U2040" s="102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24"/>
      <c r="B2041" s="98"/>
      <c r="C2041" s="99"/>
      <c r="D2041" s="102"/>
      <c r="E2041" s="123"/>
      <c r="F2041" s="101"/>
      <c r="G2041" s="101"/>
      <c r="H2041" s="101"/>
      <c r="I2041" s="101"/>
      <c r="J2041" s="100"/>
      <c r="K2041" s="102"/>
      <c r="L2041" s="103"/>
      <c r="M2041" s="104"/>
      <c r="N2041" s="105"/>
      <c r="O2041" s="105"/>
      <c r="P2041" s="104"/>
      <c r="Q2041" s="101"/>
      <c r="R2041" s="106"/>
      <c r="S2041" s="14"/>
      <c r="T2041" s="107"/>
      <c r="U2041" s="102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24"/>
      <c r="B2042" s="98"/>
      <c r="C2042" s="99"/>
      <c r="D2042" s="102"/>
      <c r="E2042" s="123"/>
      <c r="F2042" s="101"/>
      <c r="G2042" s="101"/>
      <c r="H2042" s="101"/>
      <c r="I2042" s="101"/>
      <c r="J2042" s="100"/>
      <c r="K2042" s="102"/>
      <c r="L2042" s="103"/>
      <c r="M2042" s="104"/>
      <c r="N2042" s="105"/>
      <c r="O2042" s="105"/>
      <c r="P2042" s="104"/>
      <c r="Q2042" s="101"/>
      <c r="R2042" s="106"/>
      <c r="S2042" s="14"/>
      <c r="T2042" s="107"/>
      <c r="U2042" s="102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24"/>
      <c r="B2043" s="98"/>
      <c r="C2043" s="99"/>
      <c r="D2043" s="102"/>
      <c r="E2043" s="123"/>
      <c r="F2043" s="101"/>
      <c r="G2043" s="101"/>
      <c r="H2043" s="101"/>
      <c r="I2043" s="101"/>
      <c r="J2043" s="100"/>
      <c r="K2043" s="102"/>
      <c r="L2043" s="103"/>
      <c r="M2043" s="104"/>
      <c r="N2043" s="105"/>
      <c r="O2043" s="105"/>
      <c r="P2043" s="104"/>
      <c r="Q2043" s="101"/>
      <c r="R2043" s="106"/>
      <c r="S2043" s="14"/>
      <c r="T2043" s="107"/>
      <c r="U2043" s="102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24"/>
      <c r="B2044" s="98"/>
      <c r="C2044" s="99"/>
      <c r="D2044" s="102"/>
      <c r="E2044" s="123"/>
      <c r="F2044" s="101"/>
      <c r="G2044" s="101"/>
      <c r="H2044" s="101"/>
      <c r="I2044" s="101"/>
      <c r="J2044" s="100"/>
      <c r="K2044" s="102"/>
      <c r="L2044" s="103"/>
      <c r="M2044" s="104"/>
      <c r="N2044" s="105"/>
      <c r="O2044" s="105"/>
      <c r="P2044" s="104"/>
      <c r="Q2044" s="101"/>
      <c r="R2044" s="106"/>
      <c r="S2044" s="14"/>
      <c r="T2044" s="107"/>
      <c r="U2044" s="102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24"/>
      <c r="B2045" s="98"/>
      <c r="C2045" s="99"/>
      <c r="D2045" s="102"/>
      <c r="E2045" s="123"/>
      <c r="F2045" s="101"/>
      <c r="G2045" s="101"/>
      <c r="H2045" s="101"/>
      <c r="I2045" s="101"/>
      <c r="J2045" s="100"/>
      <c r="K2045" s="102"/>
      <c r="L2045" s="103"/>
      <c r="M2045" s="104"/>
      <c r="N2045" s="105"/>
      <c r="O2045" s="105"/>
      <c r="P2045" s="104"/>
      <c r="Q2045" s="101"/>
      <c r="R2045" s="106"/>
      <c r="S2045" s="14"/>
      <c r="T2045" s="107"/>
      <c r="U2045" s="102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24"/>
      <c r="B2046" s="98"/>
      <c r="C2046" s="99"/>
      <c r="D2046" s="102"/>
      <c r="E2046" s="123"/>
      <c r="F2046" s="101"/>
      <c r="G2046" s="101"/>
      <c r="H2046" s="101"/>
      <c r="I2046" s="101"/>
      <c r="J2046" s="100"/>
      <c r="K2046" s="102"/>
      <c r="L2046" s="103"/>
      <c r="M2046" s="104"/>
      <c r="N2046" s="105"/>
      <c r="O2046" s="105"/>
      <c r="P2046" s="104"/>
      <c r="Q2046" s="101"/>
      <c r="R2046" s="106"/>
      <c r="S2046" s="14"/>
      <c r="T2046" s="107"/>
      <c r="U2046" s="102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24"/>
      <c r="B2047" s="98"/>
      <c r="C2047" s="99"/>
      <c r="D2047" s="102"/>
      <c r="E2047" s="123"/>
      <c r="F2047" s="101"/>
      <c r="G2047" s="101"/>
      <c r="H2047" s="101"/>
      <c r="I2047" s="101"/>
      <c r="J2047" s="100"/>
      <c r="K2047" s="102"/>
      <c r="L2047" s="103"/>
      <c r="M2047" s="104"/>
      <c r="N2047" s="105"/>
      <c r="O2047" s="105"/>
      <c r="P2047" s="104"/>
      <c r="Q2047" s="101"/>
      <c r="R2047" s="106"/>
      <c r="S2047" s="14"/>
      <c r="T2047" s="107"/>
      <c r="U2047" s="102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24"/>
      <c r="B2048" s="98"/>
      <c r="C2048" s="99"/>
      <c r="D2048" s="102"/>
      <c r="E2048" s="123"/>
      <c r="F2048" s="101"/>
      <c r="G2048" s="101"/>
      <c r="H2048" s="101"/>
      <c r="I2048" s="101"/>
      <c r="J2048" s="100"/>
      <c r="K2048" s="102"/>
      <c r="L2048" s="103"/>
      <c r="M2048" s="104"/>
      <c r="N2048" s="105"/>
      <c r="O2048" s="105"/>
      <c r="P2048" s="104"/>
      <c r="Q2048" s="101"/>
      <c r="R2048" s="106"/>
      <c r="S2048" s="14"/>
      <c r="T2048" s="107"/>
      <c r="U2048" s="102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24"/>
      <c r="B2049" s="98"/>
      <c r="C2049" s="99"/>
      <c r="D2049" s="102"/>
      <c r="E2049" s="123"/>
      <c r="F2049" s="101"/>
      <c r="G2049" s="101"/>
      <c r="H2049" s="101"/>
      <c r="I2049" s="101"/>
      <c r="J2049" s="100"/>
      <c r="K2049" s="102"/>
      <c r="L2049" s="103"/>
      <c r="M2049" s="104"/>
      <c r="N2049" s="105"/>
      <c r="O2049" s="105"/>
      <c r="P2049" s="104"/>
      <c r="Q2049" s="101"/>
      <c r="R2049" s="106"/>
      <c r="S2049" s="14"/>
      <c r="T2049" s="107"/>
      <c r="U2049" s="102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24"/>
      <c r="B2050" s="98"/>
      <c r="C2050" s="99"/>
      <c r="D2050" s="102"/>
      <c r="E2050" s="123"/>
      <c r="F2050" s="101"/>
      <c r="G2050" s="101"/>
      <c r="H2050" s="101"/>
      <c r="I2050" s="101"/>
      <c r="J2050" s="100"/>
      <c r="K2050" s="102"/>
      <c r="L2050" s="103"/>
      <c r="M2050" s="104"/>
      <c r="N2050" s="105"/>
      <c r="O2050" s="105"/>
      <c r="P2050" s="104"/>
      <c r="Q2050" s="101"/>
      <c r="R2050" s="106"/>
      <c r="S2050" s="14"/>
      <c r="T2050" s="107"/>
      <c r="U2050" s="102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24"/>
      <c r="B2051" s="98"/>
      <c r="C2051" s="99"/>
      <c r="D2051" s="102"/>
      <c r="E2051" s="123"/>
      <c r="F2051" s="101"/>
      <c r="G2051" s="101"/>
      <c r="H2051" s="101"/>
      <c r="I2051" s="101"/>
      <c r="J2051" s="100"/>
      <c r="K2051" s="102"/>
      <c r="L2051" s="103"/>
      <c r="M2051" s="104"/>
      <c r="N2051" s="105"/>
      <c r="O2051" s="105"/>
      <c r="P2051" s="104"/>
      <c r="Q2051" s="101"/>
      <c r="R2051" s="106"/>
      <c r="S2051" s="14"/>
      <c r="T2051" s="107"/>
      <c r="U2051" s="102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24"/>
      <c r="B2052" s="98"/>
      <c r="C2052" s="99"/>
      <c r="D2052" s="102"/>
      <c r="E2052" s="123"/>
      <c r="F2052" s="101"/>
      <c r="G2052" s="101"/>
      <c r="H2052" s="101"/>
      <c r="I2052" s="101"/>
      <c r="J2052" s="100"/>
      <c r="K2052" s="102"/>
      <c r="L2052" s="103"/>
      <c r="M2052" s="104"/>
      <c r="N2052" s="105"/>
      <c r="O2052" s="105"/>
      <c r="P2052" s="104"/>
      <c r="Q2052" s="101"/>
      <c r="R2052" s="106"/>
      <c r="S2052" s="14"/>
      <c r="T2052" s="107"/>
      <c r="U2052" s="102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24"/>
      <c r="B2053" s="98"/>
      <c r="C2053" s="99"/>
      <c r="D2053" s="102"/>
      <c r="E2053" s="123"/>
      <c r="F2053" s="101"/>
      <c r="G2053" s="101"/>
      <c r="H2053" s="101"/>
      <c r="I2053" s="101"/>
      <c r="J2053" s="100"/>
      <c r="K2053" s="102"/>
      <c r="L2053" s="103"/>
      <c r="M2053" s="104"/>
      <c r="N2053" s="105"/>
      <c r="O2053" s="105"/>
      <c r="P2053" s="104"/>
      <c r="Q2053" s="101"/>
      <c r="R2053" s="106"/>
      <c r="S2053" s="14"/>
      <c r="T2053" s="107"/>
      <c r="U2053" s="102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24"/>
      <c r="B2054" s="98"/>
      <c r="C2054" s="99"/>
      <c r="D2054" s="102"/>
      <c r="E2054" s="123"/>
      <c r="F2054" s="101"/>
      <c r="G2054" s="101"/>
      <c r="H2054" s="101"/>
      <c r="I2054" s="101"/>
      <c r="J2054" s="100"/>
      <c r="K2054" s="102"/>
      <c r="L2054" s="103"/>
      <c r="M2054" s="104"/>
      <c r="N2054" s="105"/>
      <c r="O2054" s="105"/>
      <c r="P2054" s="104"/>
      <c r="Q2054" s="101"/>
      <c r="R2054" s="106"/>
      <c r="S2054" s="14"/>
      <c r="T2054" s="107"/>
      <c r="U2054" s="102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24"/>
      <c r="B2055" s="98"/>
      <c r="C2055" s="99"/>
      <c r="D2055" s="102"/>
      <c r="E2055" s="123"/>
      <c r="F2055" s="101"/>
      <c r="G2055" s="101"/>
      <c r="H2055" s="101"/>
      <c r="I2055" s="101"/>
      <c r="J2055" s="100"/>
      <c r="K2055" s="102"/>
      <c r="L2055" s="103"/>
      <c r="M2055" s="104"/>
      <c r="N2055" s="105"/>
      <c r="O2055" s="105"/>
      <c r="P2055" s="104"/>
      <c r="Q2055" s="101"/>
      <c r="R2055" s="106"/>
      <c r="S2055" s="14"/>
      <c r="T2055" s="107"/>
      <c r="U2055" s="102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24"/>
      <c r="B2056" s="98"/>
      <c r="C2056" s="99"/>
      <c r="D2056" s="102"/>
      <c r="E2056" s="123"/>
      <c r="F2056" s="101"/>
      <c r="G2056" s="101"/>
      <c r="H2056" s="101"/>
      <c r="I2056" s="101"/>
      <c r="J2056" s="100"/>
      <c r="K2056" s="102"/>
      <c r="L2056" s="103"/>
      <c r="M2056" s="104"/>
      <c r="N2056" s="105"/>
      <c r="O2056" s="105"/>
      <c r="P2056" s="104"/>
      <c r="Q2056" s="101"/>
      <c r="R2056" s="106"/>
      <c r="S2056" s="14"/>
      <c r="T2056" s="107"/>
      <c r="U2056" s="102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24"/>
      <c r="B2057" s="98"/>
      <c r="C2057" s="99"/>
      <c r="D2057" s="102"/>
      <c r="E2057" s="123"/>
      <c r="F2057" s="101"/>
      <c r="G2057" s="101"/>
      <c r="H2057" s="101"/>
      <c r="I2057" s="101"/>
      <c r="J2057" s="100"/>
      <c r="K2057" s="102"/>
      <c r="L2057" s="103"/>
      <c r="M2057" s="104"/>
      <c r="N2057" s="105"/>
      <c r="O2057" s="105"/>
      <c r="P2057" s="104"/>
      <c r="Q2057" s="101"/>
      <c r="R2057" s="106"/>
      <c r="S2057" s="14"/>
      <c r="T2057" s="107"/>
      <c r="U2057" s="102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24"/>
      <c r="B2058" s="98"/>
      <c r="C2058" s="99"/>
      <c r="D2058" s="102"/>
      <c r="E2058" s="123"/>
      <c r="F2058" s="101"/>
      <c r="G2058" s="101"/>
      <c r="H2058" s="101"/>
      <c r="I2058" s="101"/>
      <c r="J2058" s="100"/>
      <c r="K2058" s="102"/>
      <c r="L2058" s="103"/>
      <c r="M2058" s="104"/>
      <c r="N2058" s="105"/>
      <c r="O2058" s="105"/>
      <c r="P2058" s="104"/>
      <c r="Q2058" s="101"/>
      <c r="R2058" s="106"/>
      <c r="S2058" s="14"/>
      <c r="T2058" s="107"/>
      <c r="U2058" s="102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24"/>
      <c r="B2059" s="98"/>
      <c r="C2059" s="99"/>
      <c r="D2059" s="102"/>
      <c r="E2059" s="123"/>
      <c r="F2059" s="101"/>
      <c r="G2059" s="101"/>
      <c r="H2059" s="101"/>
      <c r="I2059" s="101"/>
      <c r="J2059" s="100"/>
      <c r="K2059" s="102"/>
      <c r="L2059" s="103"/>
      <c r="M2059" s="104"/>
      <c r="N2059" s="105"/>
      <c r="O2059" s="105"/>
      <c r="P2059" s="104"/>
      <c r="Q2059" s="101"/>
      <c r="R2059" s="106"/>
      <c r="S2059" s="14"/>
      <c r="T2059" s="107"/>
      <c r="U2059" s="102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24"/>
      <c r="B2060" s="98"/>
      <c r="C2060" s="99"/>
      <c r="D2060" s="102"/>
      <c r="E2060" s="123"/>
      <c r="F2060" s="101"/>
      <c r="G2060" s="101"/>
      <c r="H2060" s="101"/>
      <c r="I2060" s="101"/>
      <c r="J2060" s="100"/>
      <c r="K2060" s="102"/>
      <c r="L2060" s="103"/>
      <c r="M2060" s="104"/>
      <c r="N2060" s="105"/>
      <c r="O2060" s="105"/>
      <c r="P2060" s="104"/>
      <c r="Q2060" s="101"/>
      <c r="R2060" s="106"/>
      <c r="S2060" s="14"/>
      <c r="T2060" s="107"/>
      <c r="U2060" s="102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24"/>
      <c r="B2061" s="98"/>
      <c r="C2061" s="99"/>
      <c r="D2061" s="102"/>
      <c r="E2061" s="123"/>
      <c r="F2061" s="101"/>
      <c r="G2061" s="101"/>
      <c r="H2061" s="101"/>
      <c r="I2061" s="101"/>
      <c r="J2061" s="100"/>
      <c r="K2061" s="102"/>
      <c r="L2061" s="103"/>
      <c r="M2061" s="104"/>
      <c r="N2061" s="105"/>
      <c r="O2061" s="105"/>
      <c r="P2061" s="104"/>
      <c r="Q2061" s="101"/>
      <c r="R2061" s="106"/>
      <c r="S2061" s="14"/>
      <c r="T2061" s="107"/>
      <c r="U2061" s="102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24"/>
      <c r="B2062" s="98"/>
      <c r="C2062" s="99"/>
      <c r="D2062" s="102"/>
      <c r="E2062" s="123"/>
      <c r="F2062" s="101"/>
      <c r="G2062" s="101"/>
      <c r="H2062" s="101"/>
      <c r="I2062" s="101"/>
      <c r="J2062" s="100"/>
      <c r="K2062" s="102"/>
      <c r="L2062" s="103"/>
      <c r="M2062" s="104"/>
      <c r="N2062" s="105"/>
      <c r="O2062" s="105"/>
      <c r="P2062" s="104"/>
      <c r="Q2062" s="101"/>
      <c r="R2062" s="106"/>
      <c r="S2062" s="14"/>
      <c r="T2062" s="107"/>
      <c r="U2062" s="102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24"/>
      <c r="B2063" s="98"/>
      <c r="C2063" s="99"/>
      <c r="D2063" s="102"/>
      <c r="E2063" s="123"/>
      <c r="F2063" s="101"/>
      <c r="G2063" s="101"/>
      <c r="H2063" s="101"/>
      <c r="I2063" s="101"/>
      <c r="J2063" s="100"/>
      <c r="K2063" s="102"/>
      <c r="L2063" s="103"/>
      <c r="M2063" s="104"/>
      <c r="N2063" s="105"/>
      <c r="O2063" s="105"/>
      <c r="P2063" s="104"/>
      <c r="Q2063" s="101"/>
      <c r="R2063" s="106"/>
      <c r="S2063" s="14"/>
      <c r="T2063" s="107"/>
      <c r="U2063" s="102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24"/>
      <c r="B2064" s="98"/>
      <c r="C2064" s="99"/>
      <c r="D2064" s="102"/>
      <c r="E2064" s="123"/>
      <c r="F2064" s="101"/>
      <c r="G2064" s="101"/>
      <c r="H2064" s="101"/>
      <c r="I2064" s="101"/>
      <c r="J2064" s="100"/>
      <c r="K2064" s="102"/>
      <c r="L2064" s="103"/>
      <c r="M2064" s="104"/>
      <c r="N2064" s="105"/>
      <c r="O2064" s="105"/>
      <c r="P2064" s="104"/>
      <c r="Q2064" s="101"/>
      <c r="R2064" s="106"/>
      <c r="S2064" s="14"/>
      <c r="T2064" s="107"/>
      <c r="U2064" s="102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24"/>
      <c r="B2065" s="98"/>
      <c r="C2065" s="99"/>
      <c r="D2065" s="102"/>
      <c r="E2065" s="123"/>
      <c r="F2065" s="101"/>
      <c r="G2065" s="101"/>
      <c r="H2065" s="101"/>
      <c r="I2065" s="101"/>
      <c r="J2065" s="100"/>
      <c r="K2065" s="102"/>
      <c r="L2065" s="103"/>
      <c r="M2065" s="104"/>
      <c r="N2065" s="105"/>
      <c r="O2065" s="105"/>
      <c r="P2065" s="104"/>
      <c r="Q2065" s="101"/>
      <c r="R2065" s="106"/>
      <c r="S2065" s="14"/>
      <c r="T2065" s="107"/>
      <c r="U2065" s="102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24"/>
      <c r="B2066" s="98"/>
      <c r="C2066" s="99"/>
      <c r="D2066" s="102"/>
      <c r="E2066" s="123"/>
      <c r="F2066" s="101"/>
      <c r="G2066" s="101"/>
      <c r="H2066" s="101"/>
      <c r="I2066" s="101"/>
      <c r="J2066" s="100"/>
      <c r="K2066" s="102"/>
      <c r="L2066" s="103"/>
      <c r="M2066" s="104"/>
      <c r="N2066" s="105"/>
      <c r="O2066" s="105"/>
      <c r="P2066" s="104"/>
      <c r="Q2066" s="101"/>
      <c r="R2066" s="106"/>
      <c r="S2066" s="14"/>
      <c r="T2066" s="107"/>
      <c r="U2066" s="102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24"/>
      <c r="B2067" s="98"/>
      <c r="C2067" s="99"/>
      <c r="D2067" s="102"/>
      <c r="E2067" s="123"/>
      <c r="F2067" s="101"/>
      <c r="G2067" s="101"/>
      <c r="H2067" s="101"/>
      <c r="I2067" s="101"/>
      <c r="J2067" s="100"/>
      <c r="K2067" s="102"/>
      <c r="L2067" s="103"/>
      <c r="M2067" s="104"/>
      <c r="N2067" s="105"/>
      <c r="O2067" s="105"/>
      <c r="P2067" s="104"/>
      <c r="Q2067" s="101"/>
      <c r="R2067" s="106"/>
      <c r="S2067" s="14"/>
      <c r="T2067" s="107"/>
      <c r="U2067" s="102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24"/>
      <c r="B2068" s="98"/>
      <c r="C2068" s="99"/>
      <c r="D2068" s="102"/>
      <c r="E2068" s="123"/>
      <c r="F2068" s="101"/>
      <c r="G2068" s="101"/>
      <c r="H2068" s="101"/>
      <c r="I2068" s="101"/>
      <c r="J2068" s="100"/>
      <c r="K2068" s="102"/>
      <c r="L2068" s="103"/>
      <c r="M2068" s="104"/>
      <c r="N2068" s="105"/>
      <c r="O2068" s="105"/>
      <c r="P2068" s="104"/>
      <c r="Q2068" s="101"/>
      <c r="R2068" s="106"/>
      <c r="S2068" s="14"/>
      <c r="T2068" s="107"/>
      <c r="U2068" s="102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24"/>
      <c r="B2069" s="98"/>
      <c r="C2069" s="99"/>
      <c r="D2069" s="102"/>
      <c r="E2069" s="123"/>
      <c r="F2069" s="101"/>
      <c r="G2069" s="101"/>
      <c r="H2069" s="101"/>
      <c r="I2069" s="101"/>
      <c r="J2069" s="100"/>
      <c r="K2069" s="102"/>
      <c r="L2069" s="103"/>
      <c r="M2069" s="104"/>
      <c r="N2069" s="105"/>
      <c r="O2069" s="105"/>
      <c r="P2069" s="104"/>
      <c r="Q2069" s="101"/>
      <c r="R2069" s="106"/>
      <c r="S2069" s="14"/>
      <c r="T2069" s="107"/>
      <c r="U2069" s="102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24"/>
      <c r="B2070" s="98"/>
      <c r="C2070" s="99"/>
      <c r="D2070" s="102"/>
      <c r="E2070" s="123"/>
      <c r="F2070" s="101"/>
      <c r="G2070" s="101"/>
      <c r="H2070" s="101"/>
      <c r="I2070" s="101"/>
      <c r="J2070" s="100"/>
      <c r="K2070" s="102"/>
      <c r="L2070" s="103"/>
      <c r="M2070" s="104"/>
      <c r="N2070" s="105"/>
      <c r="O2070" s="105"/>
      <c r="P2070" s="104"/>
      <c r="Q2070" s="101"/>
      <c r="R2070" s="106"/>
      <c r="S2070" s="14"/>
      <c r="T2070" s="107"/>
      <c r="U2070" s="102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24"/>
      <c r="B2071" s="98"/>
      <c r="C2071" s="99"/>
      <c r="D2071" s="102"/>
      <c r="E2071" s="123"/>
      <c r="F2071" s="101"/>
      <c r="G2071" s="101"/>
      <c r="H2071" s="101"/>
      <c r="I2071" s="101"/>
      <c r="J2071" s="100"/>
      <c r="K2071" s="102"/>
      <c r="L2071" s="103"/>
      <c r="M2071" s="104"/>
      <c r="N2071" s="105"/>
      <c r="O2071" s="105"/>
      <c r="P2071" s="104"/>
      <c r="Q2071" s="101"/>
      <c r="R2071" s="106"/>
      <c r="S2071" s="14"/>
      <c r="T2071" s="107"/>
      <c r="U2071" s="102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24"/>
      <c r="B2072" s="98"/>
      <c r="C2072" s="99"/>
      <c r="D2072" s="102"/>
      <c r="E2072" s="123"/>
      <c r="F2072" s="101"/>
      <c r="G2072" s="101"/>
      <c r="H2072" s="101"/>
      <c r="I2072" s="101"/>
      <c r="J2072" s="100"/>
      <c r="K2072" s="102"/>
      <c r="L2072" s="103"/>
      <c r="M2072" s="104"/>
      <c r="N2072" s="105"/>
      <c r="O2072" s="105"/>
      <c r="P2072" s="104"/>
      <c r="Q2072" s="101"/>
      <c r="R2072" s="106"/>
      <c r="S2072" s="14"/>
      <c r="T2072" s="107"/>
      <c r="U2072" s="102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24"/>
      <c r="B2073" s="98"/>
      <c r="C2073" s="99"/>
      <c r="D2073" s="102"/>
      <c r="E2073" s="123"/>
      <c r="F2073" s="101"/>
      <c r="G2073" s="101"/>
      <c r="H2073" s="101"/>
      <c r="I2073" s="101"/>
      <c r="J2073" s="100"/>
      <c r="K2073" s="102"/>
      <c r="L2073" s="103"/>
      <c r="M2073" s="104"/>
      <c r="N2073" s="105"/>
      <c r="O2073" s="105"/>
      <c r="P2073" s="104"/>
      <c r="Q2073" s="101"/>
      <c r="R2073" s="106"/>
      <c r="S2073" s="14"/>
      <c r="T2073" s="107"/>
      <c r="U2073" s="102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24"/>
      <c r="B2074" s="98"/>
      <c r="C2074" s="99"/>
      <c r="D2074" s="102"/>
      <c r="E2074" s="123"/>
      <c r="F2074" s="101"/>
      <c r="G2074" s="101"/>
      <c r="H2074" s="101"/>
      <c r="I2074" s="101"/>
      <c r="J2074" s="100"/>
      <c r="K2074" s="102"/>
      <c r="L2074" s="103"/>
      <c r="M2074" s="104"/>
      <c r="N2074" s="105"/>
      <c r="O2074" s="105"/>
      <c r="P2074" s="104"/>
      <c r="Q2074" s="101"/>
      <c r="R2074" s="106"/>
      <c r="S2074" s="14"/>
      <c r="T2074" s="107"/>
      <c r="U2074" s="102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24"/>
      <c r="B2075" s="98"/>
      <c r="C2075" s="99"/>
      <c r="D2075" s="102"/>
      <c r="E2075" s="123"/>
      <c r="F2075" s="101"/>
      <c r="G2075" s="101"/>
      <c r="H2075" s="101"/>
      <c r="I2075" s="101"/>
      <c r="J2075" s="100"/>
      <c r="K2075" s="102"/>
      <c r="L2075" s="103"/>
      <c r="M2075" s="104"/>
      <c r="N2075" s="105"/>
      <c r="O2075" s="105"/>
      <c r="P2075" s="104"/>
      <c r="Q2075" s="101"/>
      <c r="R2075" s="106"/>
      <c r="S2075" s="14"/>
      <c r="T2075" s="107"/>
      <c r="U2075" s="102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24"/>
      <c r="B2076" s="98"/>
      <c r="C2076" s="99"/>
      <c r="D2076" s="102"/>
      <c r="E2076" s="123"/>
      <c r="F2076" s="101"/>
      <c r="G2076" s="101"/>
      <c r="H2076" s="101"/>
      <c r="I2076" s="101"/>
      <c r="J2076" s="100"/>
      <c r="K2076" s="102"/>
      <c r="L2076" s="103"/>
      <c r="M2076" s="104"/>
      <c r="N2076" s="105"/>
      <c r="O2076" s="105"/>
      <c r="P2076" s="104"/>
      <c r="Q2076" s="101"/>
      <c r="R2076" s="106"/>
      <c r="S2076" s="14"/>
      <c r="T2076" s="107"/>
      <c r="U2076" s="102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24"/>
      <c r="B2077" s="98"/>
      <c r="C2077" s="99"/>
      <c r="D2077" s="102"/>
      <c r="E2077" s="123"/>
      <c r="F2077" s="101"/>
      <c r="G2077" s="101"/>
      <c r="H2077" s="101"/>
      <c r="I2077" s="101"/>
      <c r="J2077" s="100"/>
      <c r="K2077" s="102"/>
      <c r="L2077" s="103"/>
      <c r="M2077" s="104"/>
      <c r="N2077" s="105"/>
      <c r="O2077" s="105"/>
      <c r="P2077" s="104"/>
      <c r="Q2077" s="101"/>
      <c r="R2077" s="106"/>
      <c r="S2077" s="14"/>
      <c r="T2077" s="107"/>
      <c r="U2077" s="102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24"/>
      <c r="B2078" s="98"/>
      <c r="C2078" s="99"/>
      <c r="D2078" s="102"/>
      <c r="E2078" s="123"/>
      <c r="F2078" s="101"/>
      <c r="G2078" s="101"/>
      <c r="H2078" s="101"/>
      <c r="I2078" s="101"/>
      <c r="J2078" s="100"/>
      <c r="K2078" s="102"/>
      <c r="L2078" s="103"/>
      <c r="M2078" s="104"/>
      <c r="N2078" s="105"/>
      <c r="O2078" s="105"/>
      <c r="P2078" s="104"/>
      <c r="Q2078" s="101"/>
      <c r="R2078" s="106"/>
      <c r="S2078" s="14"/>
      <c r="T2078" s="107"/>
      <c r="U2078" s="102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24"/>
      <c r="B2079" s="98"/>
      <c r="C2079" s="99"/>
      <c r="D2079" s="102"/>
      <c r="E2079" s="123"/>
      <c r="F2079" s="101"/>
      <c r="G2079" s="101"/>
      <c r="H2079" s="101"/>
      <c r="I2079" s="101"/>
      <c r="J2079" s="100"/>
      <c r="K2079" s="102"/>
      <c r="L2079" s="103"/>
      <c r="M2079" s="104"/>
      <c r="N2079" s="105"/>
      <c r="O2079" s="105"/>
      <c r="P2079" s="104"/>
      <c r="Q2079" s="101"/>
      <c r="R2079" s="106"/>
      <c r="S2079" s="14"/>
      <c r="T2079" s="107"/>
      <c r="U2079" s="102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24"/>
      <c r="B2080" s="98"/>
      <c r="C2080" s="99"/>
      <c r="D2080" s="102"/>
      <c r="E2080" s="123"/>
      <c r="F2080" s="101"/>
      <c r="G2080" s="101"/>
      <c r="H2080" s="101"/>
      <c r="I2080" s="101"/>
      <c r="J2080" s="100"/>
      <c r="K2080" s="102"/>
      <c r="L2080" s="103"/>
      <c r="M2080" s="104"/>
      <c r="N2080" s="105"/>
      <c r="O2080" s="105"/>
      <c r="P2080" s="104"/>
      <c r="Q2080" s="101"/>
      <c r="R2080" s="106"/>
      <c r="S2080" s="14"/>
      <c r="T2080" s="107"/>
      <c r="U2080" s="102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24"/>
      <c r="B2081" s="98"/>
      <c r="C2081" s="99"/>
      <c r="D2081" s="102"/>
      <c r="E2081" s="123"/>
      <c r="F2081" s="101"/>
      <c r="G2081" s="101"/>
      <c r="H2081" s="101"/>
      <c r="I2081" s="101"/>
      <c r="J2081" s="100"/>
      <c r="K2081" s="102"/>
      <c r="L2081" s="103"/>
      <c r="M2081" s="104"/>
      <c r="N2081" s="105"/>
      <c r="O2081" s="105"/>
      <c r="P2081" s="104"/>
      <c r="Q2081" s="101"/>
      <c r="R2081" s="106"/>
      <c r="S2081" s="14"/>
      <c r="T2081" s="107"/>
      <c r="U2081" s="102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24"/>
      <c r="B2082" s="98"/>
      <c r="C2082" s="99"/>
      <c r="D2082" s="102"/>
      <c r="E2082" s="123"/>
      <c r="F2082" s="101"/>
      <c r="G2082" s="101"/>
      <c r="H2082" s="101"/>
      <c r="I2082" s="101"/>
      <c r="J2082" s="100"/>
      <c r="K2082" s="102"/>
      <c r="L2082" s="103"/>
      <c r="M2082" s="104"/>
      <c r="N2082" s="105"/>
      <c r="O2082" s="105"/>
      <c r="P2082" s="104"/>
      <c r="Q2082" s="101"/>
      <c r="R2082" s="106"/>
      <c r="S2082" s="14"/>
      <c r="T2082" s="107"/>
      <c r="U2082" s="102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24"/>
      <c r="B2083" s="98"/>
      <c r="C2083" s="99"/>
      <c r="D2083" s="102"/>
      <c r="E2083" s="123"/>
      <c r="F2083" s="101"/>
      <c r="G2083" s="101"/>
      <c r="H2083" s="101"/>
      <c r="I2083" s="101"/>
      <c r="J2083" s="100"/>
      <c r="K2083" s="102"/>
      <c r="L2083" s="103"/>
      <c r="M2083" s="104"/>
      <c r="N2083" s="105"/>
      <c r="O2083" s="105"/>
      <c r="P2083" s="104"/>
      <c r="Q2083" s="101"/>
      <c r="R2083" s="106"/>
      <c r="S2083" s="14"/>
      <c r="T2083" s="107"/>
      <c r="U2083" s="102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24"/>
      <c r="B2084" s="98"/>
      <c r="C2084" s="99"/>
      <c r="D2084" s="102"/>
      <c r="E2084" s="123"/>
      <c r="F2084" s="101"/>
      <c r="G2084" s="101"/>
      <c r="H2084" s="101"/>
      <c r="I2084" s="101"/>
      <c r="J2084" s="100"/>
      <c r="K2084" s="102"/>
      <c r="L2084" s="103"/>
      <c r="M2084" s="104"/>
      <c r="N2084" s="105"/>
      <c r="O2084" s="105"/>
      <c r="P2084" s="104"/>
      <c r="Q2084" s="101"/>
      <c r="R2084" s="106"/>
      <c r="S2084" s="14"/>
      <c r="T2084" s="107"/>
      <c r="U2084" s="102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24"/>
      <c r="B2085" s="98"/>
      <c r="C2085" s="99"/>
      <c r="D2085" s="102"/>
      <c r="E2085" s="123"/>
      <c r="F2085" s="101"/>
      <c r="G2085" s="101"/>
      <c r="H2085" s="101"/>
      <c r="I2085" s="101"/>
      <c r="J2085" s="100"/>
      <c r="K2085" s="102"/>
      <c r="L2085" s="103"/>
      <c r="M2085" s="104"/>
      <c r="N2085" s="105"/>
      <c r="O2085" s="105"/>
      <c r="P2085" s="104"/>
      <c r="Q2085" s="101"/>
      <c r="R2085" s="106"/>
      <c r="S2085" s="14"/>
      <c r="T2085" s="107"/>
      <c r="U2085" s="102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24"/>
      <c r="B2086" s="98"/>
      <c r="C2086" s="99"/>
      <c r="D2086" s="102"/>
      <c r="E2086" s="123"/>
      <c r="F2086" s="101"/>
      <c r="G2086" s="101"/>
      <c r="H2086" s="101"/>
      <c r="I2086" s="101"/>
      <c r="J2086" s="100"/>
      <c r="K2086" s="102"/>
      <c r="L2086" s="103"/>
      <c r="M2086" s="104"/>
      <c r="N2086" s="105"/>
      <c r="O2086" s="105"/>
      <c r="P2086" s="104"/>
      <c r="Q2086" s="101"/>
      <c r="R2086" s="106"/>
      <c r="S2086" s="14"/>
      <c r="T2086" s="107"/>
      <c r="U2086" s="102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24"/>
      <c r="B2087" s="98"/>
      <c r="C2087" s="99"/>
      <c r="D2087" s="102"/>
      <c r="E2087" s="123"/>
      <c r="F2087" s="101"/>
      <c r="G2087" s="101"/>
      <c r="H2087" s="101"/>
      <c r="I2087" s="101"/>
      <c r="J2087" s="100"/>
      <c r="K2087" s="102"/>
      <c r="L2087" s="103"/>
      <c r="M2087" s="104"/>
      <c r="N2087" s="105"/>
      <c r="O2087" s="105"/>
      <c r="P2087" s="104"/>
      <c r="Q2087" s="101"/>
      <c r="R2087" s="106"/>
      <c r="S2087" s="14"/>
      <c r="T2087" s="107"/>
      <c r="U2087" s="102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24"/>
      <c r="B2088" s="98"/>
      <c r="C2088" s="99"/>
      <c r="D2088" s="102"/>
      <c r="E2088" s="123"/>
      <c r="F2088" s="101"/>
      <c r="G2088" s="101"/>
      <c r="H2088" s="101"/>
      <c r="I2088" s="101"/>
      <c r="J2088" s="100"/>
      <c r="K2088" s="102"/>
      <c r="L2088" s="103"/>
      <c r="M2088" s="104"/>
      <c r="N2088" s="105"/>
      <c r="O2088" s="105"/>
      <c r="P2088" s="104"/>
      <c r="Q2088" s="101"/>
      <c r="R2088" s="106"/>
      <c r="S2088" s="14"/>
      <c r="T2088" s="107"/>
      <c r="U2088" s="102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24"/>
      <c r="B2089" s="98"/>
      <c r="C2089" s="99"/>
      <c r="D2089" s="102"/>
      <c r="E2089" s="123"/>
      <c r="F2089" s="101"/>
      <c r="G2089" s="101"/>
      <c r="H2089" s="101"/>
      <c r="I2089" s="101"/>
      <c r="J2089" s="100"/>
      <c r="K2089" s="102"/>
      <c r="L2089" s="103"/>
      <c r="M2089" s="104"/>
      <c r="N2089" s="105"/>
      <c r="O2089" s="105"/>
      <c r="P2089" s="104"/>
      <c r="Q2089" s="101"/>
      <c r="R2089" s="106"/>
      <c r="S2089" s="14"/>
      <c r="T2089" s="107"/>
      <c r="U2089" s="102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24"/>
      <c r="B2090" s="98"/>
      <c r="C2090" s="99"/>
      <c r="D2090" s="102"/>
      <c r="E2090" s="123"/>
      <c r="F2090" s="101"/>
      <c r="G2090" s="101"/>
      <c r="H2090" s="101"/>
      <c r="I2090" s="101"/>
      <c r="J2090" s="100"/>
      <c r="K2090" s="102"/>
      <c r="L2090" s="103"/>
      <c r="M2090" s="104"/>
      <c r="N2090" s="105"/>
      <c r="O2090" s="105"/>
      <c r="P2090" s="104"/>
      <c r="Q2090" s="101"/>
      <c r="R2090" s="106"/>
      <c r="S2090" s="14"/>
      <c r="T2090" s="107"/>
      <c r="U2090" s="102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24"/>
      <c r="B2091" s="98"/>
      <c r="C2091" s="99"/>
      <c r="D2091" s="102"/>
      <c r="E2091" s="123"/>
      <c r="F2091" s="101"/>
      <c r="G2091" s="101"/>
      <c r="H2091" s="101"/>
      <c r="I2091" s="101"/>
      <c r="J2091" s="100"/>
      <c r="K2091" s="102"/>
      <c r="L2091" s="103"/>
      <c r="M2091" s="104"/>
      <c r="N2091" s="105"/>
      <c r="O2091" s="105"/>
      <c r="P2091" s="104"/>
      <c r="Q2091" s="101"/>
      <c r="R2091" s="106"/>
      <c r="S2091" s="14"/>
      <c r="T2091" s="107"/>
      <c r="U2091" s="102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24"/>
      <c r="B2092" s="98"/>
      <c r="C2092" s="99"/>
      <c r="D2092" s="102"/>
      <c r="E2092" s="123"/>
      <c r="F2092" s="101"/>
      <c r="G2092" s="101"/>
      <c r="H2092" s="101"/>
      <c r="I2092" s="101"/>
      <c r="J2092" s="100"/>
      <c r="K2092" s="102"/>
      <c r="L2092" s="103"/>
      <c r="M2092" s="104"/>
      <c r="N2092" s="105"/>
      <c r="O2092" s="105"/>
      <c r="P2092" s="104"/>
      <c r="Q2092" s="101"/>
      <c r="R2092" s="106"/>
      <c r="S2092" s="14"/>
      <c r="T2092" s="107"/>
      <c r="U2092" s="102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24"/>
      <c r="B2093" s="98"/>
      <c r="C2093" s="99"/>
      <c r="D2093" s="102"/>
      <c r="E2093" s="123"/>
      <c r="F2093" s="101"/>
      <c r="G2093" s="101"/>
      <c r="H2093" s="101"/>
      <c r="I2093" s="101"/>
      <c r="J2093" s="100"/>
      <c r="K2093" s="102"/>
      <c r="L2093" s="103"/>
      <c r="M2093" s="104"/>
      <c r="N2093" s="105"/>
      <c r="O2093" s="105"/>
      <c r="P2093" s="104"/>
      <c r="Q2093" s="101"/>
      <c r="R2093" s="106"/>
      <c r="S2093" s="14"/>
      <c r="T2093" s="107"/>
      <c r="U2093" s="102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24"/>
      <c r="B2094" s="98"/>
      <c r="C2094" s="99"/>
      <c r="D2094" s="102"/>
      <c r="E2094" s="123"/>
      <c r="F2094" s="101"/>
      <c r="G2094" s="101"/>
      <c r="H2094" s="101"/>
      <c r="I2094" s="101"/>
      <c r="J2094" s="100"/>
      <c r="K2094" s="102"/>
      <c r="L2094" s="103"/>
      <c r="M2094" s="104"/>
      <c r="N2094" s="105"/>
      <c r="O2094" s="105"/>
      <c r="P2094" s="104"/>
      <c r="Q2094" s="101"/>
      <c r="R2094" s="106"/>
      <c r="S2094" s="14"/>
      <c r="T2094" s="107"/>
      <c r="U2094" s="102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24"/>
      <c r="B2095" s="98"/>
      <c r="C2095" s="99"/>
      <c r="D2095" s="102"/>
      <c r="E2095" s="123"/>
      <c r="F2095" s="101"/>
      <c r="G2095" s="101"/>
      <c r="H2095" s="101"/>
      <c r="I2095" s="101"/>
      <c r="J2095" s="100"/>
      <c r="K2095" s="102"/>
      <c r="L2095" s="103"/>
      <c r="M2095" s="104"/>
      <c r="N2095" s="105"/>
      <c r="O2095" s="105"/>
      <c r="P2095" s="104"/>
      <c r="Q2095" s="101"/>
      <c r="R2095" s="106"/>
      <c r="S2095" s="14"/>
      <c r="T2095" s="107"/>
      <c r="U2095" s="102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24"/>
      <c r="B2096" s="98"/>
      <c r="C2096" s="99"/>
      <c r="D2096" s="102"/>
      <c r="E2096" s="123"/>
      <c r="F2096" s="101"/>
      <c r="G2096" s="101"/>
      <c r="H2096" s="101"/>
      <c r="I2096" s="101"/>
      <c r="J2096" s="100"/>
      <c r="K2096" s="102"/>
      <c r="L2096" s="103"/>
      <c r="M2096" s="104"/>
      <c r="N2096" s="105"/>
      <c r="O2096" s="105"/>
      <c r="P2096" s="104"/>
      <c r="Q2096" s="101"/>
      <c r="R2096" s="106"/>
      <c r="S2096" s="14"/>
      <c r="T2096" s="107"/>
      <c r="U2096" s="102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24"/>
      <c r="B2097" s="98"/>
      <c r="C2097" s="99"/>
      <c r="D2097" s="102"/>
      <c r="E2097" s="123"/>
      <c r="F2097" s="101"/>
      <c r="G2097" s="101"/>
      <c r="H2097" s="101"/>
      <c r="I2097" s="101"/>
      <c r="J2097" s="100"/>
      <c r="K2097" s="102"/>
      <c r="L2097" s="103"/>
      <c r="M2097" s="104"/>
      <c r="N2097" s="105"/>
      <c r="O2097" s="105"/>
      <c r="P2097" s="104"/>
      <c r="Q2097" s="101"/>
      <c r="R2097" s="106"/>
      <c r="S2097" s="14"/>
      <c r="T2097" s="107"/>
      <c r="U2097" s="102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24"/>
      <c r="B2098" s="98"/>
      <c r="C2098" s="99"/>
      <c r="D2098" s="102"/>
      <c r="E2098" s="123"/>
      <c r="F2098" s="101"/>
      <c r="G2098" s="101"/>
      <c r="H2098" s="101"/>
      <c r="I2098" s="101"/>
      <c r="J2098" s="100"/>
      <c r="K2098" s="102"/>
      <c r="L2098" s="103"/>
      <c r="M2098" s="104"/>
      <c r="N2098" s="105"/>
      <c r="O2098" s="105"/>
      <c r="P2098" s="104"/>
      <c r="Q2098" s="101"/>
      <c r="R2098" s="106"/>
      <c r="S2098" s="14"/>
      <c r="T2098" s="107"/>
      <c r="U2098" s="102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24"/>
      <c r="B2099" s="98"/>
      <c r="C2099" s="99"/>
      <c r="D2099" s="102"/>
      <c r="E2099" s="123"/>
      <c r="F2099" s="101"/>
      <c r="G2099" s="101"/>
      <c r="H2099" s="101"/>
      <c r="I2099" s="101"/>
      <c r="J2099" s="100"/>
      <c r="K2099" s="102"/>
      <c r="L2099" s="103"/>
      <c r="M2099" s="104"/>
      <c r="N2099" s="105"/>
      <c r="O2099" s="105"/>
      <c r="P2099" s="104"/>
      <c r="Q2099" s="101"/>
      <c r="R2099" s="106"/>
      <c r="S2099" s="14"/>
      <c r="T2099" s="107"/>
      <c r="U2099" s="102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24"/>
      <c r="B2100" s="98"/>
      <c r="C2100" s="99"/>
      <c r="D2100" s="102"/>
      <c r="E2100" s="123"/>
      <c r="F2100" s="101"/>
      <c r="G2100" s="101"/>
      <c r="H2100" s="101"/>
      <c r="I2100" s="101"/>
      <c r="J2100" s="100"/>
      <c r="K2100" s="102"/>
      <c r="L2100" s="103"/>
      <c r="M2100" s="104"/>
      <c r="N2100" s="105"/>
      <c r="O2100" s="105"/>
      <c r="P2100" s="104"/>
      <c r="Q2100" s="101"/>
      <c r="R2100" s="106"/>
      <c r="S2100" s="14"/>
      <c r="T2100" s="107"/>
      <c r="U2100" s="102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24"/>
      <c r="B2101" s="98"/>
      <c r="C2101" s="99"/>
      <c r="D2101" s="102"/>
      <c r="E2101" s="123"/>
      <c r="F2101" s="101"/>
      <c r="G2101" s="101"/>
      <c r="H2101" s="101"/>
      <c r="I2101" s="101"/>
      <c r="J2101" s="100"/>
      <c r="K2101" s="102"/>
      <c r="L2101" s="103"/>
      <c r="M2101" s="104"/>
      <c r="N2101" s="105"/>
      <c r="O2101" s="105"/>
      <c r="P2101" s="104"/>
      <c r="Q2101" s="101"/>
      <c r="R2101" s="106"/>
      <c r="S2101" s="14"/>
      <c r="T2101" s="107"/>
      <c r="U2101" s="102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24"/>
      <c r="B2102" s="98"/>
      <c r="C2102" s="99"/>
      <c r="D2102" s="102"/>
      <c r="E2102" s="123"/>
      <c r="F2102" s="101"/>
      <c r="G2102" s="101"/>
      <c r="H2102" s="101"/>
      <c r="I2102" s="101"/>
      <c r="J2102" s="100"/>
      <c r="K2102" s="102"/>
      <c r="L2102" s="103"/>
      <c r="M2102" s="104"/>
      <c r="N2102" s="105"/>
      <c r="O2102" s="105"/>
      <c r="P2102" s="104"/>
      <c r="Q2102" s="101"/>
      <c r="R2102" s="106"/>
      <c r="S2102" s="14"/>
      <c r="T2102" s="107"/>
      <c r="U2102" s="102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24"/>
      <c r="B2103" s="98"/>
      <c r="C2103" s="99"/>
      <c r="D2103" s="102"/>
      <c r="E2103" s="123"/>
      <c r="F2103" s="101"/>
      <c r="G2103" s="101"/>
      <c r="H2103" s="101"/>
      <c r="I2103" s="101"/>
      <c r="J2103" s="100"/>
      <c r="K2103" s="102"/>
      <c r="L2103" s="103"/>
      <c r="M2103" s="104"/>
      <c r="N2103" s="105"/>
      <c r="O2103" s="105"/>
      <c r="P2103" s="104"/>
      <c r="Q2103" s="101"/>
      <c r="R2103" s="106"/>
      <c r="S2103" s="14"/>
      <c r="T2103" s="107"/>
      <c r="U2103" s="102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24"/>
      <c r="B2104" s="98"/>
      <c r="C2104" s="99"/>
      <c r="D2104" s="102"/>
      <c r="E2104" s="123"/>
      <c r="F2104" s="101"/>
      <c r="G2104" s="101"/>
      <c r="H2104" s="101"/>
      <c r="I2104" s="101"/>
      <c r="J2104" s="100"/>
      <c r="K2104" s="102"/>
      <c r="L2104" s="103"/>
      <c r="M2104" s="104"/>
      <c r="N2104" s="105"/>
      <c r="O2104" s="105"/>
      <c r="P2104" s="104"/>
      <c r="Q2104" s="101"/>
      <c r="R2104" s="106"/>
      <c r="S2104" s="14"/>
      <c r="T2104" s="107"/>
      <c r="U2104" s="102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24"/>
      <c r="B2105" s="98"/>
      <c r="C2105" s="99"/>
      <c r="D2105" s="102"/>
      <c r="E2105" s="123"/>
      <c r="F2105" s="101"/>
      <c r="G2105" s="101"/>
      <c r="H2105" s="101"/>
      <c r="I2105" s="101"/>
      <c r="J2105" s="100"/>
      <c r="K2105" s="102"/>
      <c r="L2105" s="103"/>
      <c r="M2105" s="104"/>
      <c r="N2105" s="105"/>
      <c r="O2105" s="105"/>
      <c r="P2105" s="104"/>
      <c r="Q2105" s="101"/>
      <c r="R2105" s="106"/>
      <c r="S2105" s="14"/>
      <c r="T2105" s="107"/>
      <c r="U2105" s="102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24"/>
      <c r="B2106" s="98"/>
      <c r="C2106" s="99"/>
      <c r="D2106" s="102"/>
      <c r="E2106" s="123"/>
      <c r="F2106" s="101"/>
      <c r="G2106" s="101"/>
      <c r="H2106" s="101"/>
      <c r="I2106" s="101"/>
      <c r="J2106" s="100"/>
      <c r="K2106" s="102"/>
      <c r="L2106" s="103"/>
      <c r="M2106" s="104"/>
      <c r="N2106" s="105"/>
      <c r="O2106" s="105"/>
      <c r="P2106" s="104"/>
      <c r="Q2106" s="101"/>
      <c r="R2106" s="106"/>
      <c r="S2106" s="14"/>
      <c r="T2106" s="107"/>
      <c r="U2106" s="102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24"/>
      <c r="B2107" s="98"/>
      <c r="C2107" s="99"/>
      <c r="D2107" s="102"/>
      <c r="E2107" s="123"/>
      <c r="F2107" s="101"/>
      <c r="G2107" s="101"/>
      <c r="H2107" s="101"/>
      <c r="I2107" s="101"/>
      <c r="J2107" s="100"/>
      <c r="K2107" s="102"/>
      <c r="L2107" s="103"/>
      <c r="M2107" s="104"/>
      <c r="N2107" s="105"/>
      <c r="O2107" s="105"/>
      <c r="P2107" s="104"/>
      <c r="Q2107" s="101"/>
      <c r="R2107" s="106"/>
      <c r="S2107" s="14"/>
      <c r="T2107" s="107"/>
      <c r="U2107" s="102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24"/>
      <c r="B2108" s="98"/>
      <c r="C2108" s="99"/>
      <c r="D2108" s="102"/>
      <c r="E2108" s="123"/>
      <c r="F2108" s="101"/>
      <c r="G2108" s="101"/>
      <c r="H2108" s="101"/>
      <c r="I2108" s="101"/>
      <c r="J2108" s="100"/>
      <c r="K2108" s="102"/>
      <c r="L2108" s="103"/>
      <c r="M2108" s="104"/>
      <c r="N2108" s="105"/>
      <c r="O2108" s="105"/>
      <c r="P2108" s="104"/>
      <c r="Q2108" s="101"/>
      <c r="R2108" s="106"/>
      <c r="S2108" s="14"/>
      <c r="T2108" s="107"/>
      <c r="U2108" s="102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24"/>
      <c r="B2109" s="98"/>
      <c r="C2109" s="99"/>
      <c r="D2109" s="102"/>
      <c r="E2109" s="123"/>
      <c r="F2109" s="101"/>
      <c r="G2109" s="101"/>
      <c r="H2109" s="101"/>
      <c r="I2109" s="101"/>
      <c r="J2109" s="100"/>
      <c r="K2109" s="102"/>
      <c r="L2109" s="103"/>
      <c r="M2109" s="104"/>
      <c r="N2109" s="105"/>
      <c r="O2109" s="105"/>
      <c r="P2109" s="104"/>
      <c r="Q2109" s="101"/>
      <c r="R2109" s="106"/>
      <c r="S2109" s="14"/>
      <c r="T2109" s="107"/>
      <c r="U2109" s="102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24"/>
      <c r="B2110" s="98"/>
      <c r="C2110" s="99"/>
      <c r="D2110" s="102"/>
      <c r="E2110" s="123"/>
      <c r="F2110" s="101"/>
      <c r="G2110" s="101"/>
      <c r="H2110" s="101"/>
      <c r="I2110" s="101"/>
      <c r="J2110" s="100"/>
      <c r="K2110" s="102"/>
      <c r="L2110" s="103"/>
      <c r="M2110" s="104"/>
      <c r="N2110" s="105"/>
      <c r="O2110" s="105"/>
      <c r="P2110" s="104"/>
      <c r="Q2110" s="101"/>
      <c r="R2110" s="106"/>
      <c r="S2110" s="14"/>
      <c r="T2110" s="107"/>
      <c r="U2110" s="102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24"/>
      <c r="B2111" s="98"/>
      <c r="C2111" s="99"/>
      <c r="D2111" s="102"/>
      <c r="E2111" s="123"/>
      <c r="F2111" s="101"/>
      <c r="G2111" s="101"/>
      <c r="H2111" s="101"/>
      <c r="I2111" s="101"/>
      <c r="J2111" s="100"/>
      <c r="K2111" s="102"/>
      <c r="L2111" s="103"/>
      <c r="M2111" s="104"/>
      <c r="N2111" s="105"/>
      <c r="O2111" s="105"/>
      <c r="P2111" s="104"/>
      <c r="Q2111" s="101"/>
      <c r="R2111" s="106"/>
      <c r="S2111" s="14"/>
      <c r="T2111" s="107"/>
      <c r="U2111" s="102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24"/>
      <c r="B2112" s="98"/>
      <c r="C2112" s="99"/>
      <c r="D2112" s="102"/>
      <c r="E2112" s="123"/>
      <c r="F2112" s="101"/>
      <c r="G2112" s="101"/>
      <c r="H2112" s="101"/>
      <c r="I2112" s="101"/>
      <c r="J2112" s="100"/>
      <c r="K2112" s="102"/>
      <c r="L2112" s="103"/>
      <c r="M2112" s="104"/>
      <c r="N2112" s="105"/>
      <c r="O2112" s="105"/>
      <c r="P2112" s="104"/>
      <c r="Q2112" s="101"/>
      <c r="R2112" s="106"/>
      <c r="S2112" s="14"/>
      <c r="T2112" s="107"/>
      <c r="U2112" s="102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24"/>
      <c r="B2113" s="98"/>
      <c r="C2113" s="99"/>
      <c r="D2113" s="102"/>
      <c r="E2113" s="123"/>
      <c r="F2113" s="101"/>
      <c r="G2113" s="101"/>
      <c r="H2113" s="101"/>
      <c r="I2113" s="101"/>
      <c r="J2113" s="100"/>
      <c r="K2113" s="102"/>
      <c r="L2113" s="103"/>
      <c r="M2113" s="104"/>
      <c r="N2113" s="105"/>
      <c r="O2113" s="105"/>
      <c r="P2113" s="104"/>
      <c r="Q2113" s="101"/>
      <c r="R2113" s="106"/>
      <c r="S2113" s="14"/>
      <c r="T2113" s="107"/>
      <c r="U2113" s="102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24"/>
      <c r="B2114" s="98"/>
      <c r="C2114" s="99"/>
      <c r="D2114" s="102"/>
      <c r="E2114" s="123"/>
      <c r="F2114" s="101"/>
      <c r="G2114" s="101"/>
      <c r="H2114" s="101"/>
      <c r="I2114" s="101"/>
      <c r="J2114" s="100"/>
      <c r="K2114" s="102"/>
      <c r="L2114" s="103"/>
      <c r="M2114" s="104"/>
      <c r="N2114" s="105"/>
      <c r="O2114" s="105"/>
      <c r="P2114" s="104"/>
      <c r="Q2114" s="101"/>
      <c r="R2114" s="106"/>
      <c r="S2114" s="14"/>
      <c r="T2114" s="107"/>
      <c r="U2114" s="102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24"/>
      <c r="B2115" s="98"/>
      <c r="C2115" s="99"/>
      <c r="D2115" s="102"/>
      <c r="E2115" s="123"/>
      <c r="F2115" s="101"/>
      <c r="G2115" s="101"/>
      <c r="H2115" s="101"/>
      <c r="I2115" s="101"/>
      <c r="J2115" s="100"/>
      <c r="K2115" s="102"/>
      <c r="L2115" s="103"/>
      <c r="M2115" s="104"/>
      <c r="N2115" s="105"/>
      <c r="O2115" s="105"/>
      <c r="P2115" s="104"/>
      <c r="Q2115" s="101"/>
      <c r="R2115" s="106"/>
      <c r="S2115" s="14"/>
      <c r="T2115" s="107"/>
      <c r="U2115" s="102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24"/>
      <c r="B2116" s="98"/>
      <c r="C2116" s="99"/>
      <c r="D2116" s="102"/>
      <c r="E2116" s="123"/>
      <c r="F2116" s="101"/>
      <c r="G2116" s="101"/>
      <c r="H2116" s="101"/>
      <c r="I2116" s="101"/>
      <c r="J2116" s="100"/>
      <c r="K2116" s="102"/>
      <c r="L2116" s="103"/>
      <c r="M2116" s="104"/>
      <c r="N2116" s="105"/>
      <c r="O2116" s="105"/>
      <c r="P2116" s="104"/>
      <c r="Q2116" s="101"/>
      <c r="R2116" s="106"/>
      <c r="S2116" s="14"/>
      <c r="T2116" s="107"/>
      <c r="U2116" s="102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24"/>
      <c r="B2117" s="98"/>
      <c r="C2117" s="99"/>
      <c r="D2117" s="102"/>
      <c r="E2117" s="123"/>
      <c r="F2117" s="101"/>
      <c r="G2117" s="101"/>
      <c r="H2117" s="101"/>
      <c r="I2117" s="101"/>
      <c r="J2117" s="100"/>
      <c r="K2117" s="102"/>
      <c r="L2117" s="103"/>
      <c r="M2117" s="104"/>
      <c r="N2117" s="105"/>
      <c r="O2117" s="105"/>
      <c r="P2117" s="104"/>
      <c r="Q2117" s="101"/>
      <c r="R2117" s="106"/>
      <c r="S2117" s="14"/>
      <c r="T2117" s="107"/>
      <c r="U2117" s="102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24"/>
      <c r="B2118" s="98"/>
      <c r="C2118" s="99"/>
      <c r="D2118" s="102"/>
      <c r="E2118" s="123"/>
      <c r="F2118" s="101"/>
      <c r="G2118" s="101"/>
      <c r="H2118" s="101"/>
      <c r="I2118" s="101"/>
      <c r="J2118" s="100"/>
      <c r="K2118" s="102"/>
      <c r="L2118" s="103"/>
      <c r="M2118" s="104"/>
      <c r="N2118" s="105"/>
      <c r="O2118" s="105"/>
      <c r="P2118" s="104"/>
      <c r="Q2118" s="101"/>
      <c r="R2118" s="106"/>
      <c r="S2118" s="14"/>
      <c r="T2118" s="107"/>
      <c r="U2118" s="102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24"/>
      <c r="B2119" s="98"/>
      <c r="C2119" s="99"/>
      <c r="D2119" s="102"/>
      <c r="E2119" s="123"/>
      <c r="F2119" s="101"/>
      <c r="G2119" s="101"/>
      <c r="H2119" s="101"/>
      <c r="I2119" s="101"/>
      <c r="J2119" s="100"/>
      <c r="K2119" s="102"/>
      <c r="L2119" s="103"/>
      <c r="M2119" s="104"/>
      <c r="N2119" s="105"/>
      <c r="O2119" s="105"/>
      <c r="P2119" s="104"/>
      <c r="Q2119" s="101"/>
      <c r="R2119" s="106"/>
      <c r="S2119" s="14"/>
      <c r="T2119" s="107"/>
      <c r="U2119" s="102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24"/>
      <c r="B2120" s="98"/>
      <c r="C2120" s="99"/>
      <c r="D2120" s="102"/>
      <c r="E2120" s="123"/>
      <c r="F2120" s="101"/>
      <c r="G2120" s="101"/>
      <c r="H2120" s="101"/>
      <c r="I2120" s="101"/>
      <c r="J2120" s="100"/>
      <c r="K2120" s="102"/>
      <c r="L2120" s="103"/>
      <c r="M2120" s="104"/>
      <c r="N2120" s="105"/>
      <c r="O2120" s="105"/>
      <c r="P2120" s="104"/>
      <c r="Q2120" s="101"/>
      <c r="R2120" s="106"/>
      <c r="S2120" s="14"/>
      <c r="T2120" s="107"/>
      <c r="U2120" s="102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24"/>
      <c r="B2121" s="98"/>
      <c r="C2121" s="99"/>
      <c r="D2121" s="102"/>
      <c r="E2121" s="123"/>
      <c r="F2121" s="101"/>
      <c r="G2121" s="101"/>
      <c r="H2121" s="101"/>
      <c r="I2121" s="101"/>
      <c r="J2121" s="100"/>
      <c r="K2121" s="102"/>
      <c r="L2121" s="103"/>
      <c r="M2121" s="104"/>
      <c r="N2121" s="105"/>
      <c r="O2121" s="105"/>
      <c r="P2121" s="104"/>
      <c r="Q2121" s="101"/>
      <c r="R2121" s="106"/>
      <c r="S2121" s="14"/>
      <c r="T2121" s="107"/>
      <c r="U2121" s="102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24"/>
      <c r="B2122" s="98"/>
      <c r="C2122" s="99"/>
      <c r="D2122" s="102"/>
      <c r="E2122" s="123"/>
      <c r="F2122" s="101"/>
      <c r="G2122" s="101"/>
      <c r="H2122" s="101"/>
      <c r="I2122" s="101"/>
      <c r="J2122" s="100"/>
      <c r="K2122" s="102"/>
      <c r="L2122" s="103"/>
      <c r="M2122" s="104"/>
      <c r="N2122" s="105"/>
      <c r="O2122" s="105"/>
      <c r="P2122" s="104"/>
      <c r="Q2122" s="101"/>
      <c r="R2122" s="106"/>
      <c r="S2122" s="14"/>
      <c r="T2122" s="107"/>
      <c r="U2122" s="102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24"/>
      <c r="B2123" s="98"/>
      <c r="C2123" s="99"/>
      <c r="D2123" s="102"/>
      <c r="E2123" s="123"/>
      <c r="F2123" s="101"/>
      <c r="G2123" s="101"/>
      <c r="H2123" s="101"/>
      <c r="I2123" s="101"/>
      <c r="J2123" s="100"/>
      <c r="K2123" s="102"/>
      <c r="L2123" s="103"/>
      <c r="M2123" s="104"/>
      <c r="N2123" s="105"/>
      <c r="O2123" s="105"/>
      <c r="P2123" s="104"/>
      <c r="Q2123" s="101"/>
      <c r="R2123" s="106"/>
      <c r="S2123" s="14"/>
      <c r="T2123" s="107"/>
      <c r="U2123" s="102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24"/>
      <c r="B2124" s="98"/>
      <c r="C2124" s="99"/>
      <c r="D2124" s="102"/>
      <c r="E2124" s="123"/>
      <c r="F2124" s="101"/>
      <c r="G2124" s="101"/>
      <c r="H2124" s="101"/>
      <c r="I2124" s="101"/>
      <c r="J2124" s="100"/>
      <c r="K2124" s="102"/>
      <c r="L2124" s="103"/>
      <c r="M2124" s="104"/>
      <c r="N2124" s="105"/>
      <c r="O2124" s="105"/>
      <c r="P2124" s="104"/>
      <c r="Q2124" s="101"/>
      <c r="R2124" s="106"/>
      <c r="S2124" s="14"/>
      <c r="T2124" s="107"/>
      <c r="U2124" s="102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24"/>
      <c r="B2125" s="98"/>
      <c r="C2125" s="99"/>
      <c r="D2125" s="102"/>
      <c r="E2125" s="123"/>
      <c r="F2125" s="101"/>
      <c r="G2125" s="101"/>
      <c r="H2125" s="101"/>
      <c r="I2125" s="101"/>
      <c r="J2125" s="100"/>
      <c r="K2125" s="102"/>
      <c r="L2125" s="103"/>
      <c r="M2125" s="104"/>
      <c r="N2125" s="105"/>
      <c r="O2125" s="105"/>
      <c r="P2125" s="104"/>
      <c r="Q2125" s="101"/>
      <c r="R2125" s="106"/>
      <c r="S2125" s="14"/>
      <c r="T2125" s="107"/>
      <c r="U2125" s="102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24"/>
      <c r="B2126" s="98"/>
      <c r="C2126" s="99"/>
      <c r="D2126" s="102"/>
      <c r="E2126" s="123"/>
      <c r="F2126" s="101"/>
      <c r="G2126" s="101"/>
      <c r="H2126" s="101"/>
      <c r="I2126" s="101"/>
      <c r="J2126" s="100"/>
      <c r="K2126" s="102"/>
      <c r="L2126" s="103"/>
      <c r="M2126" s="104"/>
      <c r="N2126" s="105"/>
      <c r="O2126" s="105"/>
      <c r="P2126" s="104"/>
      <c r="Q2126" s="101"/>
      <c r="R2126" s="106"/>
      <c r="S2126" s="14"/>
      <c r="T2126" s="107"/>
      <c r="U2126" s="102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24"/>
      <c r="B2127" s="98"/>
      <c r="C2127" s="99"/>
      <c r="D2127" s="102"/>
      <c r="E2127" s="123"/>
      <c r="F2127" s="101"/>
      <c r="G2127" s="101"/>
      <c r="H2127" s="101"/>
      <c r="I2127" s="101"/>
      <c r="J2127" s="100"/>
      <c r="K2127" s="102"/>
      <c r="L2127" s="103"/>
      <c r="M2127" s="104"/>
      <c r="N2127" s="105"/>
      <c r="O2127" s="105"/>
      <c r="P2127" s="104"/>
      <c r="Q2127" s="101"/>
      <c r="R2127" s="106"/>
      <c r="S2127" s="14"/>
      <c r="T2127" s="107"/>
      <c r="U2127" s="102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24"/>
      <c r="B2128" s="98"/>
      <c r="C2128" s="99"/>
      <c r="D2128" s="102"/>
      <c r="E2128" s="123"/>
      <c r="F2128" s="101"/>
      <c r="G2128" s="101"/>
      <c r="H2128" s="101"/>
      <c r="I2128" s="101"/>
      <c r="J2128" s="100"/>
      <c r="K2128" s="102"/>
      <c r="L2128" s="103"/>
      <c r="M2128" s="104"/>
      <c r="N2128" s="105"/>
      <c r="O2128" s="105"/>
      <c r="P2128" s="104"/>
      <c r="Q2128" s="101"/>
      <c r="R2128" s="106"/>
      <c r="S2128" s="14"/>
      <c r="T2128" s="107"/>
      <c r="U2128" s="102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24"/>
      <c r="B2129" s="98"/>
      <c r="C2129" s="99"/>
      <c r="D2129" s="102"/>
      <c r="E2129" s="123"/>
      <c r="F2129" s="101"/>
      <c r="G2129" s="101"/>
      <c r="H2129" s="101"/>
      <c r="I2129" s="101"/>
      <c r="J2129" s="100"/>
      <c r="K2129" s="102"/>
      <c r="L2129" s="103"/>
      <c r="M2129" s="104"/>
      <c r="N2129" s="105"/>
      <c r="O2129" s="105"/>
      <c r="P2129" s="104"/>
      <c r="Q2129" s="101"/>
      <c r="R2129" s="106"/>
      <c r="S2129" s="14"/>
      <c r="T2129" s="107"/>
      <c r="U2129" s="102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24"/>
      <c r="B2130" s="98"/>
      <c r="C2130" s="99"/>
      <c r="D2130" s="102"/>
      <c r="E2130" s="123"/>
      <c r="F2130" s="101"/>
      <c r="G2130" s="101"/>
      <c r="H2130" s="101"/>
      <c r="I2130" s="101"/>
      <c r="J2130" s="100"/>
      <c r="K2130" s="102"/>
      <c r="L2130" s="103"/>
      <c r="M2130" s="104"/>
      <c r="N2130" s="105"/>
      <c r="O2130" s="105"/>
      <c r="P2130" s="104"/>
      <c r="Q2130" s="101"/>
      <c r="R2130" s="106"/>
      <c r="S2130" s="14"/>
      <c r="T2130" s="107"/>
      <c r="U2130" s="102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24"/>
      <c r="B2131" s="98"/>
      <c r="C2131" s="99"/>
      <c r="D2131" s="102"/>
      <c r="E2131" s="123"/>
      <c r="F2131" s="101"/>
      <c r="G2131" s="101"/>
      <c r="H2131" s="101"/>
      <c r="I2131" s="101"/>
      <c r="J2131" s="100"/>
      <c r="K2131" s="102"/>
      <c r="L2131" s="103"/>
      <c r="M2131" s="104"/>
      <c r="N2131" s="105"/>
      <c r="O2131" s="105"/>
      <c r="P2131" s="104"/>
      <c r="Q2131" s="101"/>
      <c r="R2131" s="106"/>
      <c r="S2131" s="14"/>
      <c r="T2131" s="107"/>
      <c r="U2131" s="102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24"/>
      <c r="B2132" s="98"/>
      <c r="C2132" s="99"/>
      <c r="D2132" s="102"/>
      <c r="E2132" s="123"/>
      <c r="F2132" s="101"/>
      <c r="G2132" s="101"/>
      <c r="H2132" s="101"/>
      <c r="I2132" s="101"/>
      <c r="J2132" s="100"/>
      <c r="K2132" s="102"/>
      <c r="L2132" s="103"/>
      <c r="M2132" s="104"/>
      <c r="N2132" s="105"/>
      <c r="O2132" s="105"/>
      <c r="P2132" s="104"/>
      <c r="Q2132" s="101"/>
      <c r="R2132" s="106"/>
      <c r="S2132" s="14"/>
      <c r="T2132" s="107"/>
      <c r="U2132" s="102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24"/>
      <c r="B2133" s="98"/>
      <c r="C2133" s="99"/>
      <c r="D2133" s="102"/>
      <c r="E2133" s="123"/>
      <c r="F2133" s="101"/>
      <c r="G2133" s="101"/>
      <c r="H2133" s="101"/>
      <c r="I2133" s="101"/>
      <c r="J2133" s="100"/>
      <c r="K2133" s="102"/>
      <c r="L2133" s="103"/>
      <c r="M2133" s="104"/>
      <c r="N2133" s="105"/>
      <c r="O2133" s="105"/>
      <c r="P2133" s="104"/>
      <c r="Q2133" s="101"/>
      <c r="R2133" s="106"/>
      <c r="S2133" s="14"/>
      <c r="T2133" s="107"/>
      <c r="U2133" s="102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24"/>
      <c r="B2134" s="98"/>
      <c r="C2134" s="99"/>
      <c r="D2134" s="102"/>
      <c r="E2134" s="123"/>
      <c r="F2134" s="101"/>
      <c r="G2134" s="101"/>
      <c r="H2134" s="101"/>
      <c r="I2134" s="101"/>
      <c r="J2134" s="100"/>
      <c r="K2134" s="102"/>
      <c r="L2134" s="103"/>
      <c r="M2134" s="104"/>
      <c r="N2134" s="105"/>
      <c r="O2134" s="105"/>
      <c r="P2134" s="104"/>
      <c r="Q2134" s="101"/>
      <c r="R2134" s="106"/>
      <c r="S2134" s="14"/>
      <c r="T2134" s="107"/>
      <c r="U2134" s="102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24"/>
      <c r="B2135" s="98"/>
      <c r="C2135" s="99"/>
      <c r="D2135" s="102"/>
      <c r="E2135" s="123"/>
      <c r="F2135" s="101"/>
      <c r="G2135" s="101"/>
      <c r="H2135" s="101"/>
      <c r="I2135" s="101"/>
      <c r="J2135" s="100"/>
      <c r="K2135" s="102"/>
      <c r="L2135" s="103"/>
      <c r="M2135" s="104"/>
      <c r="N2135" s="105"/>
      <c r="O2135" s="105"/>
      <c r="P2135" s="104"/>
      <c r="Q2135" s="101"/>
      <c r="R2135" s="106"/>
      <c r="S2135" s="14"/>
      <c r="T2135" s="107"/>
      <c r="U2135" s="102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24"/>
      <c r="B2136" s="98"/>
      <c r="C2136" s="99"/>
      <c r="D2136" s="102"/>
      <c r="E2136" s="123"/>
      <c r="F2136" s="101"/>
      <c r="G2136" s="101"/>
      <c r="H2136" s="101"/>
      <c r="I2136" s="101"/>
      <c r="J2136" s="100"/>
      <c r="K2136" s="102"/>
      <c r="L2136" s="103"/>
      <c r="M2136" s="104"/>
      <c r="N2136" s="105"/>
      <c r="O2136" s="105"/>
      <c r="P2136" s="104"/>
      <c r="Q2136" s="101"/>
      <c r="R2136" s="106"/>
      <c r="S2136" s="14"/>
      <c r="T2136" s="107"/>
      <c r="U2136" s="102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24"/>
      <c r="B2137" s="98"/>
      <c r="C2137" s="99"/>
      <c r="D2137" s="102"/>
      <c r="E2137" s="123"/>
      <c r="F2137" s="101"/>
      <c r="G2137" s="101"/>
      <c r="H2137" s="101"/>
      <c r="I2137" s="101"/>
      <c r="J2137" s="100"/>
      <c r="K2137" s="102"/>
      <c r="L2137" s="103"/>
      <c r="M2137" s="104"/>
      <c r="N2137" s="105"/>
      <c r="O2137" s="105"/>
      <c r="P2137" s="104"/>
      <c r="Q2137" s="101"/>
      <c r="R2137" s="106"/>
      <c r="S2137" s="14"/>
      <c r="T2137" s="107"/>
      <c r="U2137" s="102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24"/>
      <c r="B2138" s="98"/>
      <c r="C2138" s="99"/>
      <c r="D2138" s="102"/>
      <c r="E2138" s="123"/>
      <c r="F2138" s="101"/>
      <c r="G2138" s="101"/>
      <c r="H2138" s="101"/>
      <c r="I2138" s="101"/>
      <c r="J2138" s="100"/>
      <c r="K2138" s="102"/>
      <c r="L2138" s="103"/>
      <c r="M2138" s="104"/>
      <c r="N2138" s="105"/>
      <c r="O2138" s="105"/>
      <c r="P2138" s="104"/>
      <c r="Q2138" s="101"/>
      <c r="R2138" s="106"/>
      <c r="S2138" s="14"/>
      <c r="T2138" s="107"/>
      <c r="U2138" s="102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24"/>
      <c r="B2139" s="98"/>
      <c r="C2139" s="99"/>
      <c r="D2139" s="102"/>
      <c r="E2139" s="123"/>
      <c r="F2139" s="101"/>
      <c r="G2139" s="101"/>
      <c r="H2139" s="101"/>
      <c r="I2139" s="101"/>
      <c r="J2139" s="100"/>
      <c r="K2139" s="102"/>
      <c r="L2139" s="103"/>
      <c r="M2139" s="104"/>
      <c r="N2139" s="105"/>
      <c r="O2139" s="105"/>
      <c r="P2139" s="104"/>
      <c r="Q2139" s="101"/>
      <c r="R2139" s="106"/>
      <c r="S2139" s="14"/>
      <c r="T2139" s="107"/>
      <c r="U2139" s="102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24"/>
      <c r="B2140" s="98"/>
      <c r="C2140" s="99"/>
      <c r="D2140" s="102"/>
      <c r="E2140" s="123"/>
      <c r="F2140" s="101"/>
      <c r="G2140" s="101"/>
      <c r="H2140" s="101"/>
      <c r="I2140" s="101"/>
      <c r="J2140" s="100"/>
      <c r="K2140" s="102"/>
      <c r="L2140" s="103"/>
      <c r="M2140" s="104"/>
      <c r="N2140" s="105"/>
      <c r="O2140" s="105"/>
      <c r="P2140" s="104"/>
      <c r="Q2140" s="101"/>
      <c r="R2140" s="106"/>
      <c r="S2140" s="14"/>
      <c r="T2140" s="107"/>
      <c r="U2140" s="102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24"/>
      <c r="B2141" s="98"/>
      <c r="C2141" s="99"/>
      <c r="D2141" s="102"/>
      <c r="E2141" s="123"/>
      <c r="F2141" s="101"/>
      <c r="G2141" s="101"/>
      <c r="H2141" s="101"/>
      <c r="I2141" s="101"/>
      <c r="J2141" s="100"/>
      <c r="K2141" s="102"/>
      <c r="L2141" s="103"/>
      <c r="M2141" s="104"/>
      <c r="N2141" s="105"/>
      <c r="O2141" s="105"/>
      <c r="P2141" s="104"/>
      <c r="Q2141" s="101"/>
      <c r="R2141" s="106"/>
      <c r="S2141" s="14"/>
      <c r="T2141" s="107"/>
      <c r="U2141" s="102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24"/>
      <c r="B2142" s="98"/>
      <c r="C2142" s="99"/>
      <c r="D2142" s="102"/>
      <c r="E2142" s="123"/>
      <c r="F2142" s="101"/>
      <c r="G2142" s="101"/>
      <c r="H2142" s="101"/>
      <c r="I2142" s="101"/>
      <c r="J2142" s="100"/>
      <c r="K2142" s="102"/>
      <c r="L2142" s="103"/>
      <c r="M2142" s="104"/>
      <c r="N2142" s="105"/>
      <c r="O2142" s="105"/>
      <c r="P2142" s="104"/>
      <c r="Q2142" s="101"/>
      <c r="R2142" s="106"/>
      <c r="S2142" s="14"/>
      <c r="T2142" s="107"/>
      <c r="U2142" s="102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24"/>
      <c r="B2143" s="98"/>
      <c r="C2143" s="99"/>
      <c r="D2143" s="102"/>
      <c r="E2143" s="123"/>
      <c r="F2143" s="101"/>
      <c r="G2143" s="101"/>
      <c r="H2143" s="101"/>
      <c r="I2143" s="101"/>
      <c r="J2143" s="100"/>
      <c r="K2143" s="102"/>
      <c r="L2143" s="103"/>
      <c r="M2143" s="104"/>
      <c r="N2143" s="105"/>
      <c r="O2143" s="105"/>
      <c r="P2143" s="104"/>
      <c r="Q2143" s="101"/>
      <c r="R2143" s="106"/>
      <c r="S2143" s="14"/>
      <c r="T2143" s="107"/>
      <c r="U2143" s="102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24"/>
      <c r="B2144" s="98"/>
      <c r="C2144" s="99"/>
      <c r="D2144" s="102"/>
      <c r="E2144" s="123"/>
      <c r="F2144" s="101"/>
      <c r="G2144" s="101"/>
      <c r="H2144" s="101"/>
      <c r="I2144" s="101"/>
      <c r="J2144" s="100"/>
      <c r="K2144" s="102"/>
      <c r="L2144" s="103"/>
      <c r="M2144" s="104"/>
      <c r="N2144" s="105"/>
      <c r="O2144" s="105"/>
      <c r="P2144" s="104"/>
      <c r="Q2144" s="101"/>
      <c r="R2144" s="106"/>
      <c r="S2144" s="14"/>
      <c r="T2144" s="107"/>
      <c r="U2144" s="102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24"/>
      <c r="B2145" s="98"/>
      <c r="C2145" s="99"/>
      <c r="D2145" s="102"/>
      <c r="E2145" s="123"/>
      <c r="F2145" s="101"/>
      <c r="G2145" s="101"/>
      <c r="H2145" s="101"/>
      <c r="I2145" s="101"/>
      <c r="J2145" s="100"/>
      <c r="K2145" s="102"/>
      <c r="L2145" s="103"/>
      <c r="M2145" s="104"/>
      <c r="N2145" s="105"/>
      <c r="O2145" s="105"/>
      <c r="P2145" s="104"/>
      <c r="Q2145" s="101"/>
      <c r="R2145" s="106"/>
      <c r="S2145" s="14"/>
      <c r="T2145" s="107"/>
      <c r="U2145" s="102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24"/>
      <c r="B2146" s="98"/>
      <c r="C2146" s="99"/>
      <c r="D2146" s="102"/>
      <c r="E2146" s="123"/>
      <c r="F2146" s="101"/>
      <c r="G2146" s="101"/>
      <c r="H2146" s="101"/>
      <c r="I2146" s="101"/>
      <c r="J2146" s="100"/>
      <c r="K2146" s="102"/>
      <c r="L2146" s="103"/>
      <c r="M2146" s="104"/>
      <c r="N2146" s="105"/>
      <c r="O2146" s="105"/>
      <c r="P2146" s="104"/>
      <c r="Q2146" s="101"/>
      <c r="R2146" s="106"/>
      <c r="S2146" s="14"/>
      <c r="T2146" s="107"/>
      <c r="U2146" s="102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24"/>
      <c r="B2147" s="98"/>
      <c r="C2147" s="99"/>
      <c r="D2147" s="102"/>
      <c r="E2147" s="123"/>
      <c r="F2147" s="101"/>
      <c r="G2147" s="101"/>
      <c r="H2147" s="101"/>
      <c r="I2147" s="101"/>
      <c r="J2147" s="100"/>
      <c r="K2147" s="102"/>
      <c r="L2147" s="103"/>
      <c r="M2147" s="104"/>
      <c r="N2147" s="105"/>
      <c r="O2147" s="105"/>
      <c r="P2147" s="104"/>
      <c r="Q2147" s="101"/>
      <c r="R2147" s="106"/>
      <c r="S2147" s="14"/>
      <c r="T2147" s="107"/>
      <c r="U2147" s="102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24"/>
      <c r="B2148" s="98"/>
      <c r="C2148" s="99"/>
      <c r="D2148" s="102"/>
      <c r="E2148" s="123"/>
      <c r="F2148" s="101"/>
      <c r="G2148" s="101"/>
      <c r="H2148" s="101"/>
      <c r="I2148" s="101"/>
      <c r="J2148" s="100"/>
      <c r="K2148" s="102"/>
      <c r="L2148" s="103"/>
      <c r="M2148" s="104"/>
      <c r="N2148" s="105"/>
      <c r="O2148" s="105"/>
      <c r="P2148" s="104"/>
      <c r="Q2148" s="101"/>
      <c r="R2148" s="106"/>
      <c r="S2148" s="14"/>
      <c r="T2148" s="107"/>
      <c r="U2148" s="102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24"/>
      <c r="B2149" s="98"/>
      <c r="C2149" s="99"/>
      <c r="D2149" s="102"/>
      <c r="E2149" s="123"/>
      <c r="F2149" s="101"/>
      <c r="G2149" s="101"/>
      <c r="H2149" s="101"/>
      <c r="I2149" s="101"/>
      <c r="J2149" s="100"/>
      <c r="K2149" s="102"/>
      <c r="L2149" s="103"/>
      <c r="M2149" s="104"/>
      <c r="N2149" s="105"/>
      <c r="O2149" s="105"/>
      <c r="P2149" s="104"/>
      <c r="Q2149" s="101"/>
      <c r="R2149" s="106"/>
      <c r="S2149" s="14"/>
      <c r="T2149" s="107"/>
      <c r="U2149" s="102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24"/>
      <c r="B2150" s="98"/>
      <c r="C2150" s="99"/>
      <c r="D2150" s="102"/>
      <c r="E2150" s="123"/>
      <c r="F2150" s="101"/>
      <c r="G2150" s="101"/>
      <c r="H2150" s="101"/>
      <c r="I2150" s="101"/>
      <c r="J2150" s="100"/>
      <c r="K2150" s="102"/>
      <c r="L2150" s="103"/>
      <c r="M2150" s="104"/>
      <c r="N2150" s="105"/>
      <c r="O2150" s="105"/>
      <c r="P2150" s="104"/>
      <c r="Q2150" s="101"/>
      <c r="R2150" s="106"/>
      <c r="S2150" s="14"/>
      <c r="T2150" s="107"/>
      <c r="U2150" s="102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24"/>
      <c r="B2151" s="98"/>
      <c r="C2151" s="99"/>
      <c r="D2151" s="102"/>
      <c r="E2151" s="123"/>
      <c r="F2151" s="101"/>
      <c r="G2151" s="101"/>
      <c r="H2151" s="101"/>
      <c r="I2151" s="101"/>
      <c r="J2151" s="100"/>
      <c r="K2151" s="102"/>
      <c r="L2151" s="103"/>
      <c r="M2151" s="104"/>
      <c r="N2151" s="105"/>
      <c r="O2151" s="105"/>
      <c r="P2151" s="104"/>
      <c r="Q2151" s="101"/>
      <c r="R2151" s="106"/>
      <c r="S2151" s="14"/>
      <c r="T2151" s="107"/>
      <c r="U2151" s="102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24"/>
      <c r="B2152" s="98"/>
      <c r="C2152" s="99"/>
      <c r="D2152" s="102"/>
      <c r="E2152" s="123"/>
      <c r="F2152" s="101"/>
      <c r="G2152" s="101"/>
      <c r="H2152" s="101"/>
      <c r="I2152" s="101"/>
      <c r="J2152" s="100"/>
      <c r="K2152" s="102"/>
      <c r="L2152" s="103"/>
      <c r="M2152" s="104"/>
      <c r="N2152" s="105"/>
      <c r="O2152" s="105"/>
      <c r="P2152" s="104"/>
      <c r="Q2152" s="101"/>
      <c r="R2152" s="106"/>
      <c r="S2152" s="14"/>
      <c r="T2152" s="107"/>
      <c r="U2152" s="102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24"/>
      <c r="B2153" s="98"/>
      <c r="C2153" s="99"/>
      <c r="D2153" s="102"/>
      <c r="E2153" s="123"/>
      <c r="F2153" s="101"/>
      <c r="G2153" s="101"/>
      <c r="H2153" s="101"/>
      <c r="I2153" s="101"/>
      <c r="J2153" s="100"/>
      <c r="K2153" s="102"/>
      <c r="L2153" s="103"/>
      <c r="M2153" s="104"/>
      <c r="N2153" s="105"/>
      <c r="O2153" s="105"/>
      <c r="P2153" s="104"/>
      <c r="Q2153" s="101"/>
      <c r="R2153" s="106"/>
      <c r="S2153" s="14"/>
      <c r="T2153" s="107"/>
      <c r="U2153" s="102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24"/>
      <c r="B2154" s="98"/>
      <c r="C2154" s="99"/>
      <c r="D2154" s="102"/>
      <c r="E2154" s="123"/>
      <c r="F2154" s="101"/>
      <c r="G2154" s="101"/>
      <c r="H2154" s="101"/>
      <c r="I2154" s="101"/>
      <c r="J2154" s="100"/>
      <c r="K2154" s="102"/>
      <c r="L2154" s="103"/>
      <c r="M2154" s="104"/>
      <c r="N2154" s="105"/>
      <c r="O2154" s="105"/>
      <c r="P2154" s="104"/>
      <c r="Q2154" s="101"/>
      <c r="R2154" s="106"/>
      <c r="S2154" s="14"/>
      <c r="T2154" s="107"/>
      <c r="U2154" s="102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24"/>
      <c r="B2155" s="98"/>
      <c r="C2155" s="99"/>
      <c r="D2155" s="102"/>
      <c r="E2155" s="123"/>
      <c r="F2155" s="101"/>
      <c r="G2155" s="101"/>
      <c r="H2155" s="101"/>
      <c r="I2155" s="101"/>
      <c r="J2155" s="100"/>
      <c r="K2155" s="102"/>
      <c r="L2155" s="103"/>
      <c r="M2155" s="104"/>
      <c r="N2155" s="105"/>
      <c r="O2155" s="105"/>
      <c r="P2155" s="104"/>
      <c r="Q2155" s="101"/>
      <c r="R2155" s="106"/>
      <c r="S2155" s="14"/>
      <c r="T2155" s="107"/>
      <c r="U2155" s="102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24"/>
      <c r="B2156" s="98"/>
      <c r="C2156" s="99"/>
      <c r="D2156" s="102"/>
      <c r="E2156" s="123"/>
      <c r="F2156" s="101"/>
      <c r="G2156" s="101"/>
      <c r="H2156" s="101"/>
      <c r="I2156" s="101"/>
      <c r="J2156" s="100"/>
      <c r="K2156" s="102"/>
      <c r="L2156" s="103"/>
      <c r="M2156" s="104"/>
      <c r="N2156" s="105"/>
      <c r="O2156" s="105"/>
      <c r="P2156" s="104"/>
      <c r="Q2156" s="101"/>
      <c r="R2156" s="106"/>
      <c r="S2156" s="14"/>
      <c r="T2156" s="107"/>
      <c r="U2156" s="102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24"/>
      <c r="B2157" s="98"/>
      <c r="C2157" s="99"/>
      <c r="D2157" s="102"/>
      <c r="E2157" s="123"/>
      <c r="F2157" s="101"/>
      <c r="G2157" s="101"/>
      <c r="H2157" s="101"/>
      <c r="I2157" s="101"/>
      <c r="J2157" s="100"/>
      <c r="K2157" s="102"/>
      <c r="L2157" s="103"/>
      <c r="M2157" s="104"/>
      <c r="N2157" s="105"/>
      <c r="O2157" s="105"/>
      <c r="P2157" s="104"/>
      <c r="Q2157" s="101"/>
      <c r="R2157" s="106"/>
      <c r="S2157" s="14"/>
      <c r="T2157" s="107"/>
      <c r="U2157" s="102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24"/>
      <c r="B2158" s="98"/>
      <c r="C2158" s="99"/>
      <c r="D2158" s="102"/>
      <c r="E2158" s="123"/>
      <c r="F2158" s="101"/>
      <c r="G2158" s="101"/>
      <c r="H2158" s="101"/>
      <c r="I2158" s="101"/>
      <c r="J2158" s="100"/>
      <c r="K2158" s="102"/>
      <c r="L2158" s="103"/>
      <c r="M2158" s="104"/>
      <c r="N2158" s="105"/>
      <c r="O2158" s="105"/>
      <c r="P2158" s="104"/>
      <c r="Q2158" s="101"/>
      <c r="R2158" s="106"/>
      <c r="S2158" s="14"/>
      <c r="T2158" s="107"/>
      <c r="U2158" s="102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24"/>
      <c r="B2159" s="98"/>
      <c r="C2159" s="99"/>
      <c r="D2159" s="102"/>
      <c r="E2159" s="123"/>
      <c r="F2159" s="101"/>
      <c r="G2159" s="101"/>
      <c r="H2159" s="101"/>
      <c r="I2159" s="101"/>
      <c r="J2159" s="100"/>
      <c r="K2159" s="102"/>
      <c r="L2159" s="103"/>
      <c r="M2159" s="104"/>
      <c r="N2159" s="105"/>
      <c r="O2159" s="105"/>
      <c r="P2159" s="104"/>
      <c r="Q2159" s="101"/>
      <c r="R2159" s="106"/>
      <c r="S2159" s="14"/>
      <c r="T2159" s="107"/>
      <c r="U2159" s="102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24"/>
      <c r="B2160" s="98"/>
      <c r="C2160" s="99"/>
      <c r="D2160" s="102"/>
      <c r="E2160" s="123"/>
      <c r="F2160" s="101"/>
      <c r="G2160" s="101"/>
      <c r="H2160" s="101"/>
      <c r="I2160" s="101"/>
      <c r="J2160" s="100"/>
      <c r="K2160" s="102"/>
      <c r="L2160" s="103"/>
      <c r="M2160" s="104"/>
      <c r="N2160" s="105"/>
      <c r="O2160" s="105"/>
      <c r="P2160" s="104"/>
      <c r="Q2160" s="101"/>
      <c r="R2160" s="106"/>
      <c r="S2160" s="14"/>
      <c r="T2160" s="107"/>
      <c r="U2160" s="102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24"/>
      <c r="B2161" s="98"/>
      <c r="C2161" s="99"/>
      <c r="D2161" s="102"/>
      <c r="E2161" s="123"/>
      <c r="F2161" s="101"/>
      <c r="G2161" s="101"/>
      <c r="H2161" s="101"/>
      <c r="I2161" s="101"/>
      <c r="J2161" s="100"/>
      <c r="K2161" s="102"/>
      <c r="L2161" s="103"/>
      <c r="M2161" s="104"/>
      <c r="N2161" s="105"/>
      <c r="O2161" s="105"/>
      <c r="P2161" s="104"/>
      <c r="Q2161" s="101"/>
      <c r="R2161" s="106"/>
      <c r="S2161" s="14"/>
      <c r="T2161" s="107"/>
      <c r="U2161" s="102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24"/>
      <c r="B2162" s="98"/>
      <c r="C2162" s="99"/>
      <c r="D2162" s="102"/>
      <c r="E2162" s="123"/>
      <c r="F2162" s="101"/>
      <c r="G2162" s="101"/>
      <c r="H2162" s="101"/>
      <c r="I2162" s="101"/>
      <c r="J2162" s="100"/>
      <c r="K2162" s="102"/>
      <c r="L2162" s="103"/>
      <c r="M2162" s="104"/>
      <c r="N2162" s="105"/>
      <c r="O2162" s="105"/>
      <c r="P2162" s="104"/>
      <c r="Q2162" s="101"/>
      <c r="R2162" s="106"/>
      <c r="S2162" s="14"/>
      <c r="T2162" s="107"/>
      <c r="U2162" s="102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24"/>
      <c r="B2163" s="98"/>
      <c r="C2163" s="99"/>
      <c r="D2163" s="102"/>
      <c r="E2163" s="123"/>
      <c r="F2163" s="101"/>
      <c r="G2163" s="101"/>
      <c r="H2163" s="101"/>
      <c r="I2163" s="101"/>
      <c r="J2163" s="100"/>
      <c r="K2163" s="102"/>
      <c r="L2163" s="103"/>
      <c r="M2163" s="104"/>
      <c r="N2163" s="105"/>
      <c r="O2163" s="105"/>
      <c r="P2163" s="104"/>
      <c r="Q2163" s="101"/>
      <c r="R2163" s="106"/>
      <c r="S2163" s="14"/>
      <c r="T2163" s="107"/>
      <c r="U2163" s="102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24"/>
      <c r="B2164" s="98"/>
      <c r="C2164" s="99"/>
      <c r="D2164" s="102"/>
      <c r="E2164" s="123"/>
      <c r="F2164" s="101"/>
      <c r="G2164" s="101"/>
      <c r="H2164" s="101"/>
      <c r="I2164" s="101"/>
      <c r="J2164" s="100"/>
      <c r="K2164" s="102"/>
      <c r="L2164" s="103"/>
      <c r="M2164" s="104"/>
      <c r="N2164" s="105"/>
      <c r="O2164" s="105"/>
      <c r="P2164" s="104"/>
      <c r="Q2164" s="101"/>
      <c r="R2164" s="106"/>
      <c r="S2164" s="14"/>
      <c r="T2164" s="107"/>
      <c r="U2164" s="102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24"/>
      <c r="B2165" s="98"/>
      <c r="C2165" s="99"/>
      <c r="D2165" s="102"/>
      <c r="E2165" s="123"/>
      <c r="F2165" s="101"/>
      <c r="G2165" s="101"/>
      <c r="H2165" s="101"/>
      <c r="I2165" s="101"/>
      <c r="J2165" s="100"/>
      <c r="K2165" s="102"/>
      <c r="L2165" s="103"/>
      <c r="M2165" s="104"/>
      <c r="N2165" s="105"/>
      <c r="O2165" s="105"/>
      <c r="P2165" s="104"/>
      <c r="Q2165" s="101"/>
      <c r="R2165" s="106"/>
      <c r="S2165" s="14"/>
      <c r="T2165" s="107"/>
      <c r="U2165" s="102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24"/>
      <c r="B2166" s="98"/>
      <c r="C2166" s="99"/>
      <c r="D2166" s="102"/>
      <c r="E2166" s="123"/>
      <c r="F2166" s="101"/>
      <c r="G2166" s="101"/>
      <c r="H2166" s="101"/>
      <c r="I2166" s="101"/>
      <c r="J2166" s="100"/>
      <c r="K2166" s="102"/>
      <c r="L2166" s="103"/>
      <c r="M2166" s="104"/>
      <c r="N2166" s="105"/>
      <c r="O2166" s="105"/>
      <c r="P2166" s="104"/>
      <c r="Q2166" s="101"/>
      <c r="R2166" s="106"/>
      <c r="S2166" s="14"/>
      <c r="T2166" s="107"/>
      <c r="U2166" s="102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24"/>
      <c r="B2167" s="98"/>
      <c r="C2167" s="99"/>
      <c r="D2167" s="102"/>
      <c r="E2167" s="123"/>
      <c r="F2167" s="101"/>
      <c r="G2167" s="101"/>
      <c r="H2167" s="101"/>
      <c r="I2167" s="101"/>
      <c r="J2167" s="100"/>
      <c r="K2167" s="102"/>
      <c r="L2167" s="103"/>
      <c r="M2167" s="104"/>
      <c r="N2167" s="105"/>
      <c r="O2167" s="105"/>
      <c r="P2167" s="104"/>
      <c r="Q2167" s="101"/>
      <c r="R2167" s="106"/>
      <c r="S2167" s="14"/>
      <c r="T2167" s="107"/>
      <c r="U2167" s="102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24"/>
      <c r="B2168" s="98"/>
      <c r="C2168" s="99"/>
      <c r="D2168" s="102"/>
      <c r="E2168" s="123"/>
      <c r="F2168" s="101"/>
      <c r="G2168" s="101"/>
      <c r="H2168" s="101"/>
      <c r="I2168" s="101"/>
      <c r="J2168" s="100"/>
      <c r="K2168" s="102"/>
      <c r="L2168" s="103"/>
      <c r="M2168" s="104"/>
      <c r="N2168" s="105"/>
      <c r="O2168" s="105"/>
      <c r="P2168" s="104"/>
      <c r="Q2168" s="101"/>
      <c r="R2168" s="106"/>
      <c r="S2168" s="14"/>
      <c r="T2168" s="107"/>
      <c r="U2168" s="102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24"/>
      <c r="B2169" s="98"/>
      <c r="C2169" s="99"/>
      <c r="D2169" s="102"/>
      <c r="E2169" s="123"/>
      <c r="F2169" s="101"/>
      <c r="G2169" s="101"/>
      <c r="H2169" s="101"/>
      <c r="I2169" s="101"/>
      <c r="J2169" s="100"/>
      <c r="K2169" s="102"/>
      <c r="L2169" s="103"/>
      <c r="M2169" s="104"/>
      <c r="N2169" s="105"/>
      <c r="O2169" s="105"/>
      <c r="P2169" s="104"/>
      <c r="Q2169" s="101"/>
      <c r="R2169" s="106"/>
      <c r="S2169" s="14"/>
      <c r="T2169" s="107"/>
      <c r="U2169" s="102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24"/>
      <c r="B2170" s="98"/>
      <c r="C2170" s="99"/>
      <c r="D2170" s="102"/>
      <c r="E2170" s="123"/>
      <c r="F2170" s="101"/>
      <c r="G2170" s="101"/>
      <c r="H2170" s="101"/>
      <c r="I2170" s="101"/>
      <c r="J2170" s="100"/>
      <c r="K2170" s="102"/>
      <c r="L2170" s="103"/>
      <c r="M2170" s="104"/>
      <c r="N2170" s="105"/>
      <c r="O2170" s="105"/>
      <c r="P2170" s="104"/>
      <c r="Q2170" s="101"/>
      <c r="R2170" s="106"/>
      <c r="S2170" s="14"/>
      <c r="T2170" s="107"/>
      <c r="U2170" s="102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24"/>
      <c r="B2171" s="98"/>
      <c r="C2171" s="99"/>
      <c r="D2171" s="102"/>
      <c r="E2171" s="123"/>
      <c r="F2171" s="101"/>
      <c r="G2171" s="101"/>
      <c r="H2171" s="101"/>
      <c r="I2171" s="101"/>
      <c r="J2171" s="100"/>
      <c r="K2171" s="102"/>
      <c r="L2171" s="103"/>
      <c r="M2171" s="104"/>
      <c r="N2171" s="105"/>
      <c r="O2171" s="105"/>
      <c r="P2171" s="104"/>
      <c r="Q2171" s="101"/>
      <c r="R2171" s="106"/>
      <c r="S2171" s="14"/>
      <c r="T2171" s="107"/>
      <c r="U2171" s="102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24"/>
      <c r="B2172" s="98"/>
      <c r="C2172" s="99"/>
      <c r="D2172" s="102"/>
      <c r="E2172" s="123"/>
      <c r="F2172" s="101"/>
      <c r="G2172" s="101"/>
      <c r="H2172" s="101"/>
      <c r="I2172" s="101"/>
      <c r="J2172" s="100"/>
      <c r="K2172" s="102"/>
      <c r="L2172" s="103"/>
      <c r="M2172" s="104"/>
      <c r="N2172" s="105"/>
      <c r="O2172" s="105"/>
      <c r="P2172" s="104"/>
      <c r="Q2172" s="101"/>
      <c r="R2172" s="106"/>
      <c r="S2172" s="14"/>
      <c r="T2172" s="107"/>
      <c r="U2172" s="102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24"/>
      <c r="B2173" s="98"/>
      <c r="C2173" s="99"/>
      <c r="D2173" s="102"/>
      <c r="E2173" s="123"/>
      <c r="F2173" s="101"/>
      <c r="G2173" s="101"/>
      <c r="H2173" s="101"/>
      <c r="I2173" s="101"/>
      <c r="J2173" s="100"/>
      <c r="K2173" s="102"/>
      <c r="L2173" s="103"/>
      <c r="M2173" s="104"/>
      <c r="N2173" s="105"/>
      <c r="O2173" s="105"/>
      <c r="P2173" s="104"/>
      <c r="Q2173" s="101"/>
      <c r="R2173" s="106"/>
      <c r="S2173" s="14"/>
      <c r="T2173" s="107"/>
      <c r="U2173" s="102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24"/>
      <c r="B2174" s="98"/>
      <c r="C2174" s="99"/>
      <c r="D2174" s="102"/>
      <c r="E2174" s="123"/>
      <c r="F2174" s="101"/>
      <c r="G2174" s="101"/>
      <c r="H2174" s="101"/>
      <c r="I2174" s="101"/>
      <c r="J2174" s="100"/>
      <c r="K2174" s="102"/>
      <c r="L2174" s="103"/>
      <c r="M2174" s="104"/>
      <c r="N2174" s="105"/>
      <c r="O2174" s="105"/>
      <c r="P2174" s="104"/>
      <c r="Q2174" s="101"/>
      <c r="R2174" s="106"/>
      <c r="S2174" s="14"/>
      <c r="T2174" s="107"/>
      <c r="U2174" s="102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24"/>
      <c r="B2175" s="98"/>
      <c r="C2175" s="99"/>
      <c r="D2175" s="102"/>
      <c r="E2175" s="123"/>
      <c r="F2175" s="101"/>
      <c r="G2175" s="101"/>
      <c r="H2175" s="101"/>
      <c r="I2175" s="101"/>
      <c r="J2175" s="100"/>
      <c r="K2175" s="102"/>
      <c r="L2175" s="103"/>
      <c r="M2175" s="104"/>
      <c r="N2175" s="105"/>
      <c r="O2175" s="105"/>
      <c r="P2175" s="104"/>
      <c r="Q2175" s="101"/>
      <c r="R2175" s="106"/>
      <c r="S2175" s="14"/>
      <c r="T2175" s="107"/>
      <c r="U2175" s="102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24"/>
      <c r="B2176" s="98"/>
      <c r="C2176" s="99"/>
      <c r="D2176" s="102"/>
      <c r="E2176" s="123"/>
      <c r="F2176" s="101"/>
      <c r="G2176" s="101"/>
      <c r="H2176" s="101"/>
      <c r="I2176" s="101"/>
      <c r="J2176" s="100"/>
      <c r="K2176" s="102"/>
      <c r="L2176" s="103"/>
      <c r="M2176" s="104"/>
      <c r="N2176" s="105"/>
      <c r="O2176" s="105"/>
      <c r="P2176" s="104"/>
      <c r="Q2176" s="101"/>
      <c r="R2176" s="106"/>
      <c r="S2176" s="14"/>
      <c r="T2176" s="107"/>
      <c r="U2176" s="102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24"/>
      <c r="B2177" s="98"/>
      <c r="C2177" s="99"/>
      <c r="D2177" s="102"/>
      <c r="E2177" s="123"/>
      <c r="F2177" s="101"/>
      <c r="G2177" s="101"/>
      <c r="H2177" s="101"/>
      <c r="I2177" s="101"/>
      <c r="J2177" s="100"/>
      <c r="K2177" s="102"/>
      <c r="L2177" s="103"/>
      <c r="M2177" s="104"/>
      <c r="N2177" s="105"/>
      <c r="O2177" s="105"/>
      <c r="P2177" s="104"/>
      <c r="Q2177" s="101"/>
      <c r="R2177" s="106"/>
      <c r="S2177" s="14"/>
      <c r="T2177" s="107"/>
      <c r="U2177" s="102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24"/>
      <c r="B2178" s="98"/>
      <c r="C2178" s="99"/>
      <c r="D2178" s="102"/>
      <c r="E2178" s="123"/>
      <c r="F2178" s="101"/>
      <c r="G2178" s="101"/>
      <c r="H2178" s="101"/>
      <c r="I2178" s="101"/>
      <c r="J2178" s="100"/>
      <c r="K2178" s="102"/>
      <c r="L2178" s="103"/>
      <c r="M2178" s="104"/>
      <c r="N2178" s="105"/>
      <c r="O2178" s="105"/>
      <c r="P2178" s="104"/>
      <c r="Q2178" s="101"/>
      <c r="R2178" s="106"/>
      <c r="S2178" s="14"/>
      <c r="T2178" s="107"/>
      <c r="U2178" s="102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24"/>
      <c r="B2179" s="98"/>
      <c r="C2179" s="99"/>
      <c r="D2179" s="102"/>
      <c r="E2179" s="123"/>
      <c r="F2179" s="101"/>
      <c r="G2179" s="101"/>
      <c r="H2179" s="101"/>
      <c r="I2179" s="101"/>
      <c r="J2179" s="100"/>
      <c r="K2179" s="102"/>
      <c r="L2179" s="103"/>
      <c r="M2179" s="104"/>
      <c r="N2179" s="105"/>
      <c r="O2179" s="105"/>
      <c r="P2179" s="104"/>
      <c r="Q2179" s="101"/>
      <c r="R2179" s="106"/>
      <c r="S2179" s="14"/>
      <c r="T2179" s="107"/>
      <c r="U2179" s="102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24"/>
      <c r="B2180" s="98"/>
      <c r="C2180" s="99"/>
      <c r="D2180" s="102"/>
      <c r="E2180" s="123"/>
      <c r="F2180" s="101"/>
      <c r="G2180" s="101"/>
      <c r="H2180" s="101"/>
      <c r="I2180" s="101"/>
      <c r="J2180" s="100"/>
      <c r="K2180" s="102"/>
      <c r="L2180" s="103"/>
      <c r="M2180" s="104"/>
      <c r="N2180" s="105"/>
      <c r="O2180" s="105"/>
      <c r="P2180" s="104"/>
      <c r="Q2180" s="101"/>
      <c r="R2180" s="106"/>
      <c r="S2180" s="14"/>
      <c r="T2180" s="107"/>
      <c r="U2180" s="102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24"/>
      <c r="B2181" s="98"/>
      <c r="C2181" s="99"/>
      <c r="D2181" s="102"/>
      <c r="E2181" s="123"/>
      <c r="F2181" s="101"/>
      <c r="G2181" s="101"/>
      <c r="H2181" s="101"/>
      <c r="I2181" s="101"/>
      <c r="J2181" s="100"/>
      <c r="K2181" s="102"/>
      <c r="L2181" s="103"/>
      <c r="M2181" s="104"/>
      <c r="N2181" s="105"/>
      <c r="O2181" s="105"/>
      <c r="P2181" s="104"/>
      <c r="Q2181" s="101"/>
      <c r="R2181" s="106"/>
      <c r="S2181" s="14"/>
      <c r="T2181" s="107"/>
      <c r="U2181" s="102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24"/>
      <c r="B2182" s="98"/>
      <c r="C2182" s="99"/>
      <c r="D2182" s="102"/>
      <c r="E2182" s="123"/>
      <c r="F2182" s="101"/>
      <c r="G2182" s="101"/>
      <c r="H2182" s="101"/>
      <c r="I2182" s="101"/>
      <c r="J2182" s="100"/>
      <c r="K2182" s="102"/>
      <c r="L2182" s="103"/>
      <c r="M2182" s="104"/>
      <c r="N2182" s="105"/>
      <c r="O2182" s="105"/>
      <c r="P2182" s="104"/>
      <c r="Q2182" s="101"/>
      <c r="R2182" s="106"/>
      <c r="S2182" s="14"/>
      <c r="T2182" s="107"/>
      <c r="U2182" s="102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24"/>
      <c r="B2183" s="98"/>
      <c r="C2183" s="99"/>
      <c r="D2183" s="102"/>
      <c r="E2183" s="123"/>
      <c r="F2183" s="101"/>
      <c r="G2183" s="101"/>
      <c r="H2183" s="101"/>
      <c r="I2183" s="101"/>
      <c r="J2183" s="100"/>
      <c r="K2183" s="102"/>
      <c r="L2183" s="103"/>
      <c r="M2183" s="104"/>
      <c r="N2183" s="105"/>
      <c r="O2183" s="105"/>
      <c r="P2183" s="104"/>
      <c r="Q2183" s="101"/>
      <c r="R2183" s="106"/>
      <c r="S2183" s="14"/>
      <c r="T2183" s="107"/>
      <c r="U2183" s="102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24"/>
      <c r="B2184" s="98"/>
      <c r="C2184" s="99"/>
      <c r="D2184" s="102"/>
      <c r="E2184" s="123"/>
      <c r="F2184" s="101"/>
      <c r="G2184" s="101"/>
      <c r="H2184" s="101"/>
      <c r="I2184" s="101"/>
      <c r="J2184" s="100"/>
      <c r="K2184" s="102"/>
      <c r="L2184" s="103"/>
      <c r="M2184" s="104"/>
      <c r="N2184" s="105"/>
      <c r="O2184" s="105"/>
      <c r="P2184" s="104"/>
      <c r="Q2184" s="101"/>
      <c r="R2184" s="106"/>
      <c r="S2184" s="14"/>
      <c r="T2184" s="107"/>
      <c r="U2184" s="102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24"/>
      <c r="B2185" s="98"/>
      <c r="C2185" s="99"/>
      <c r="D2185" s="102"/>
      <c r="E2185" s="123"/>
      <c r="F2185" s="101"/>
      <c r="G2185" s="101"/>
      <c r="H2185" s="101"/>
      <c r="I2185" s="101"/>
      <c r="J2185" s="100"/>
      <c r="K2185" s="102"/>
      <c r="L2185" s="103"/>
      <c r="M2185" s="104"/>
      <c r="N2185" s="105"/>
      <c r="O2185" s="105"/>
      <c r="P2185" s="104"/>
      <c r="Q2185" s="101"/>
      <c r="R2185" s="106"/>
      <c r="S2185" s="14"/>
      <c r="T2185" s="107"/>
      <c r="U2185" s="102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24"/>
      <c r="B2186" s="98"/>
      <c r="C2186" s="99"/>
      <c r="D2186" s="102"/>
      <c r="E2186" s="123"/>
      <c r="F2186" s="101"/>
      <c r="G2186" s="101"/>
      <c r="H2186" s="101"/>
      <c r="I2186" s="101"/>
      <c r="J2186" s="100"/>
      <c r="K2186" s="102"/>
      <c r="L2186" s="103"/>
      <c r="M2186" s="104"/>
      <c r="N2186" s="105"/>
      <c r="O2186" s="105"/>
      <c r="P2186" s="104"/>
      <c r="Q2186" s="101"/>
      <c r="R2186" s="106"/>
      <c r="S2186" s="14"/>
      <c r="T2186" s="107"/>
      <c r="U2186" s="102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24"/>
      <c r="B2187" s="98"/>
      <c r="C2187" s="99"/>
      <c r="D2187" s="102"/>
      <c r="E2187" s="123"/>
      <c r="F2187" s="101"/>
      <c r="G2187" s="101"/>
      <c r="H2187" s="101"/>
      <c r="I2187" s="101"/>
      <c r="J2187" s="100"/>
      <c r="K2187" s="102"/>
      <c r="L2187" s="103"/>
      <c r="M2187" s="104"/>
      <c r="N2187" s="105"/>
      <c r="O2187" s="105"/>
      <c r="P2187" s="104"/>
      <c r="Q2187" s="101"/>
      <c r="R2187" s="106"/>
      <c r="S2187" s="14"/>
      <c r="T2187" s="107"/>
      <c r="U2187" s="102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24"/>
      <c r="B2188" s="98"/>
      <c r="C2188" s="99"/>
      <c r="D2188" s="102"/>
      <c r="E2188" s="123"/>
      <c r="F2188" s="101"/>
      <c r="G2188" s="101"/>
      <c r="H2188" s="101"/>
      <c r="I2188" s="101"/>
      <c r="J2188" s="100"/>
      <c r="K2188" s="102"/>
      <c r="L2188" s="103"/>
      <c r="M2188" s="104"/>
      <c r="N2188" s="105"/>
      <c r="O2188" s="105"/>
      <c r="P2188" s="104"/>
      <c r="Q2188" s="101"/>
      <c r="R2188" s="106"/>
      <c r="S2188" s="14"/>
      <c r="T2188" s="107"/>
      <c r="U2188" s="102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24"/>
      <c r="B2189" s="98"/>
      <c r="C2189" s="99"/>
      <c r="D2189" s="102"/>
      <c r="E2189" s="123"/>
      <c r="F2189" s="101"/>
      <c r="G2189" s="101"/>
      <c r="H2189" s="101"/>
      <c r="I2189" s="101"/>
      <c r="J2189" s="100"/>
      <c r="K2189" s="102"/>
      <c r="L2189" s="103"/>
      <c r="M2189" s="104"/>
      <c r="N2189" s="105"/>
      <c r="O2189" s="105"/>
      <c r="P2189" s="104"/>
      <c r="Q2189" s="101"/>
      <c r="R2189" s="106"/>
      <c r="S2189" s="14"/>
      <c r="T2189" s="107"/>
      <c r="U2189" s="102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24"/>
      <c r="B2190" s="98"/>
      <c r="C2190" s="99"/>
      <c r="D2190" s="102"/>
      <c r="E2190" s="123"/>
      <c r="F2190" s="101"/>
      <c r="G2190" s="101"/>
      <c r="H2190" s="101"/>
      <c r="I2190" s="101"/>
      <c r="J2190" s="100"/>
      <c r="K2190" s="102"/>
      <c r="L2190" s="103"/>
      <c r="M2190" s="104"/>
      <c r="N2190" s="105"/>
      <c r="O2190" s="105"/>
      <c r="P2190" s="104"/>
      <c r="Q2190" s="101"/>
      <c r="R2190" s="106"/>
      <c r="S2190" s="14"/>
      <c r="T2190" s="107"/>
      <c r="U2190" s="102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24"/>
      <c r="B2191" s="98"/>
      <c r="C2191" s="99"/>
      <c r="D2191" s="102"/>
      <c r="E2191" s="123"/>
      <c r="F2191" s="101"/>
      <c r="G2191" s="101"/>
      <c r="H2191" s="101"/>
      <c r="I2191" s="101"/>
      <c r="J2191" s="100"/>
      <c r="K2191" s="102"/>
      <c r="L2191" s="103"/>
      <c r="M2191" s="104"/>
      <c r="N2191" s="105"/>
      <c r="O2191" s="105"/>
      <c r="P2191" s="104"/>
      <c r="Q2191" s="101"/>
      <c r="R2191" s="106"/>
      <c r="S2191" s="14"/>
      <c r="T2191" s="107"/>
      <c r="U2191" s="102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24"/>
      <c r="B2192" s="98"/>
      <c r="C2192" s="99"/>
      <c r="D2192" s="102"/>
      <c r="E2192" s="123"/>
      <c r="F2192" s="101"/>
      <c r="G2192" s="101"/>
      <c r="H2192" s="101"/>
      <c r="I2192" s="101"/>
      <c r="J2192" s="100"/>
      <c r="K2192" s="102"/>
      <c r="L2192" s="103"/>
      <c r="M2192" s="104"/>
      <c r="N2192" s="105"/>
      <c r="O2192" s="105"/>
      <c r="P2192" s="104"/>
      <c r="Q2192" s="101"/>
      <c r="R2192" s="106"/>
      <c r="S2192" s="14"/>
      <c r="T2192" s="107"/>
      <c r="U2192" s="102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24"/>
      <c r="B2193" s="98"/>
      <c r="C2193" s="99"/>
      <c r="D2193" s="102"/>
      <c r="E2193" s="123"/>
      <c r="F2193" s="101"/>
      <c r="G2193" s="101"/>
      <c r="H2193" s="101"/>
      <c r="I2193" s="101"/>
      <c r="J2193" s="100"/>
      <c r="K2193" s="102"/>
      <c r="L2193" s="103"/>
      <c r="M2193" s="104"/>
      <c r="N2193" s="105"/>
      <c r="O2193" s="105"/>
      <c r="P2193" s="104"/>
      <c r="Q2193" s="101"/>
      <c r="R2193" s="106"/>
      <c r="S2193" s="14"/>
      <c r="T2193" s="107"/>
      <c r="U2193" s="102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24"/>
      <c r="B2194" s="98"/>
      <c r="C2194" s="99"/>
      <c r="D2194" s="102"/>
      <c r="E2194" s="123"/>
      <c r="F2194" s="101"/>
      <c r="G2194" s="101"/>
      <c r="H2194" s="101"/>
      <c r="I2194" s="101"/>
      <c r="J2194" s="100"/>
      <c r="K2194" s="102"/>
      <c r="L2194" s="103"/>
      <c r="M2194" s="104"/>
      <c r="N2194" s="105"/>
      <c r="O2194" s="105"/>
      <c r="P2194" s="104"/>
      <c r="Q2194" s="101"/>
      <c r="R2194" s="106"/>
      <c r="S2194" s="14"/>
      <c r="T2194" s="107"/>
      <c r="U2194" s="102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24"/>
      <c r="B2195" s="98"/>
      <c r="C2195" s="99"/>
      <c r="D2195" s="102"/>
      <c r="E2195" s="123"/>
      <c r="F2195" s="101"/>
      <c r="G2195" s="101"/>
      <c r="H2195" s="101"/>
      <c r="I2195" s="101"/>
      <c r="J2195" s="100"/>
      <c r="K2195" s="102"/>
      <c r="L2195" s="103"/>
      <c r="M2195" s="104"/>
      <c r="N2195" s="105"/>
      <c r="O2195" s="105"/>
      <c r="P2195" s="104"/>
      <c r="Q2195" s="101"/>
      <c r="R2195" s="106"/>
      <c r="S2195" s="14"/>
      <c r="T2195" s="107"/>
      <c r="U2195" s="102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24"/>
      <c r="B2196" s="98"/>
      <c r="C2196" s="99"/>
      <c r="D2196" s="102"/>
      <c r="E2196" s="123"/>
      <c r="F2196" s="101"/>
      <c r="G2196" s="101"/>
      <c r="H2196" s="101"/>
      <c r="I2196" s="101"/>
      <c r="J2196" s="100"/>
      <c r="K2196" s="102"/>
      <c r="L2196" s="103"/>
      <c r="M2196" s="104"/>
      <c r="N2196" s="105"/>
      <c r="O2196" s="105"/>
      <c r="P2196" s="104"/>
      <c r="Q2196" s="101"/>
      <c r="R2196" s="106"/>
      <c r="S2196" s="14"/>
      <c r="T2196" s="107"/>
      <c r="U2196" s="102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24"/>
      <c r="B2197" s="98"/>
      <c r="C2197" s="99"/>
      <c r="D2197" s="102"/>
      <c r="E2197" s="123"/>
      <c r="F2197" s="101"/>
      <c r="G2197" s="101"/>
      <c r="H2197" s="101"/>
      <c r="I2197" s="101"/>
      <c r="J2197" s="100"/>
      <c r="K2197" s="102"/>
      <c r="L2197" s="103"/>
      <c r="M2197" s="104"/>
      <c r="N2197" s="105"/>
      <c r="O2197" s="105"/>
      <c r="P2197" s="104"/>
      <c r="Q2197" s="101"/>
      <c r="R2197" s="106"/>
      <c r="S2197" s="14"/>
      <c r="T2197" s="107"/>
      <c r="U2197" s="102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24"/>
      <c r="B2198" s="98"/>
      <c r="C2198" s="99"/>
      <c r="D2198" s="102"/>
      <c r="E2198" s="123"/>
      <c r="F2198" s="101"/>
      <c r="G2198" s="101"/>
      <c r="H2198" s="101"/>
      <c r="I2198" s="101"/>
      <c r="J2198" s="100"/>
      <c r="K2198" s="102"/>
      <c r="L2198" s="103"/>
      <c r="M2198" s="104"/>
      <c r="N2198" s="105"/>
      <c r="O2198" s="105"/>
      <c r="P2198" s="104"/>
      <c r="Q2198" s="101"/>
      <c r="R2198" s="106"/>
      <c r="S2198" s="14"/>
      <c r="T2198" s="107"/>
      <c r="U2198" s="102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24"/>
      <c r="B2199" s="98"/>
      <c r="C2199" s="99"/>
      <c r="D2199" s="102"/>
      <c r="E2199" s="123"/>
      <c r="F2199" s="101"/>
      <c r="G2199" s="101"/>
      <c r="H2199" s="101"/>
      <c r="I2199" s="101"/>
      <c r="J2199" s="100"/>
      <c r="K2199" s="102"/>
      <c r="L2199" s="103"/>
      <c r="M2199" s="104"/>
      <c r="N2199" s="105"/>
      <c r="O2199" s="105"/>
      <c r="P2199" s="104"/>
      <c r="Q2199" s="101"/>
      <c r="R2199" s="106"/>
      <c r="S2199" s="14"/>
      <c r="T2199" s="107"/>
      <c r="U2199" s="102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24"/>
      <c r="B2200" s="98"/>
      <c r="C2200" s="99"/>
      <c r="D2200" s="102"/>
      <c r="E2200" s="123"/>
      <c r="F2200" s="101"/>
      <c r="G2200" s="101"/>
      <c r="H2200" s="101"/>
      <c r="I2200" s="101"/>
      <c r="J2200" s="100"/>
      <c r="K2200" s="102"/>
      <c r="L2200" s="103"/>
      <c r="M2200" s="104"/>
      <c r="N2200" s="105"/>
      <c r="O2200" s="105"/>
      <c r="P2200" s="104"/>
      <c r="Q2200" s="101"/>
      <c r="R2200" s="106"/>
      <c r="S2200" s="14"/>
      <c r="T2200" s="107"/>
      <c r="U2200" s="102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24"/>
      <c r="B2201" s="98"/>
      <c r="C2201" s="99"/>
      <c r="D2201" s="102"/>
      <c r="E2201" s="123"/>
      <c r="F2201" s="101"/>
      <c r="G2201" s="101"/>
      <c r="H2201" s="101"/>
      <c r="I2201" s="101"/>
      <c r="J2201" s="100"/>
      <c r="K2201" s="102"/>
      <c r="L2201" s="103"/>
      <c r="M2201" s="104"/>
      <c r="N2201" s="105"/>
      <c r="O2201" s="105"/>
      <c r="P2201" s="104"/>
      <c r="Q2201" s="101"/>
      <c r="R2201" s="106"/>
      <c r="S2201" s="14"/>
      <c r="T2201" s="107"/>
      <c r="U2201" s="102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24"/>
      <c r="B2202" s="98"/>
      <c r="C2202" s="99"/>
      <c r="D2202" s="102"/>
      <c r="E2202" s="123"/>
      <c r="F2202" s="101"/>
      <c r="G2202" s="101"/>
      <c r="H2202" s="101"/>
      <c r="I2202" s="101"/>
      <c r="J2202" s="100"/>
      <c r="K2202" s="102"/>
      <c r="L2202" s="103"/>
      <c r="M2202" s="104"/>
      <c r="N2202" s="105"/>
      <c r="O2202" s="105"/>
      <c r="P2202" s="104"/>
      <c r="Q2202" s="101"/>
      <c r="R2202" s="106"/>
      <c r="S2202" s="14"/>
      <c r="T2202" s="107"/>
      <c r="U2202" s="102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24"/>
      <c r="B2203" s="98"/>
      <c r="C2203" s="99"/>
      <c r="D2203" s="102"/>
      <c r="E2203" s="123"/>
      <c r="F2203" s="101"/>
      <c r="G2203" s="101"/>
      <c r="H2203" s="101"/>
      <c r="I2203" s="101"/>
      <c r="J2203" s="100"/>
      <c r="K2203" s="102"/>
      <c r="L2203" s="103"/>
      <c r="M2203" s="104"/>
      <c r="N2203" s="105"/>
      <c r="O2203" s="105"/>
      <c r="P2203" s="104"/>
      <c r="Q2203" s="101"/>
      <c r="R2203" s="106"/>
      <c r="S2203" s="14"/>
      <c r="T2203" s="107"/>
      <c r="U2203" s="102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</row>
    <row r="2204" spans="1:153" ht="15" x14ac:dyDescent="0.2">
      <c r="A2204" s="124"/>
      <c r="B2204" s="109"/>
      <c r="C2204" s="110"/>
      <c r="D2204" s="102"/>
      <c r="E2204" s="123"/>
      <c r="F2204" s="112"/>
      <c r="G2204" s="112"/>
      <c r="H2204" s="112"/>
      <c r="I2204" s="112"/>
      <c r="J2204" s="111"/>
      <c r="K2204" s="113"/>
      <c r="L2204" s="114"/>
      <c r="M2204" s="115"/>
      <c r="N2204" s="116"/>
      <c r="O2204" s="116"/>
      <c r="P2204" s="115"/>
      <c r="Q2204" s="112"/>
      <c r="R2204" s="117"/>
      <c r="S2204" s="14"/>
      <c r="T2204" s="118"/>
      <c r="U2204" s="113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</row>
    <row r="2205" spans="1:153" x14ac:dyDescent="0.15">
      <c r="A2205" s="124"/>
      <c r="B2205" s="98"/>
      <c r="C2205" s="99"/>
      <c r="D2205" s="102"/>
      <c r="E2205" s="123"/>
      <c r="F2205" s="101"/>
      <c r="G2205" s="101"/>
      <c r="H2205" s="101"/>
      <c r="I2205" s="101"/>
      <c r="J2205" s="100"/>
      <c r="K2205" s="102"/>
      <c r="L2205" s="103"/>
      <c r="M2205" s="104"/>
      <c r="N2205" s="105"/>
      <c r="O2205" s="105"/>
      <c r="P2205" s="104"/>
      <c r="Q2205" s="101"/>
      <c r="R2205" s="106"/>
      <c r="S2205" s="14"/>
      <c r="T2205" s="107"/>
      <c r="U2205" s="102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24"/>
      <c r="B2206" s="98"/>
      <c r="C2206" s="99"/>
      <c r="D2206" s="102"/>
      <c r="E2206" s="123"/>
      <c r="F2206" s="101"/>
      <c r="G2206" s="101"/>
      <c r="H2206" s="101"/>
      <c r="I2206" s="101"/>
      <c r="J2206" s="100"/>
      <c r="K2206" s="102"/>
      <c r="L2206" s="103"/>
      <c r="M2206" s="104"/>
      <c r="N2206" s="105"/>
      <c r="O2206" s="105"/>
      <c r="P2206" s="104"/>
      <c r="Q2206" s="101"/>
      <c r="R2206" s="106"/>
      <c r="S2206" s="14"/>
      <c r="T2206" s="107"/>
      <c r="U2206" s="102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24"/>
      <c r="B2207" s="98"/>
      <c r="C2207" s="99"/>
      <c r="D2207" s="102"/>
      <c r="E2207" s="123"/>
      <c r="F2207" s="101"/>
      <c r="G2207" s="101"/>
      <c r="H2207" s="101"/>
      <c r="I2207" s="101"/>
      <c r="J2207" s="100"/>
      <c r="K2207" s="102"/>
      <c r="L2207" s="103"/>
      <c r="M2207" s="104"/>
      <c r="N2207" s="105"/>
      <c r="O2207" s="105"/>
      <c r="P2207" s="104"/>
      <c r="Q2207" s="101"/>
      <c r="R2207" s="106"/>
      <c r="S2207" s="14"/>
      <c r="T2207" s="107"/>
      <c r="U2207" s="102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24"/>
      <c r="B2208" s="98"/>
      <c r="C2208" s="99"/>
      <c r="D2208" s="102"/>
      <c r="E2208" s="123"/>
      <c r="F2208" s="101"/>
      <c r="G2208" s="101"/>
      <c r="H2208" s="101"/>
      <c r="I2208" s="101"/>
      <c r="J2208" s="100"/>
      <c r="K2208" s="102"/>
      <c r="L2208" s="103"/>
      <c r="M2208" s="104"/>
      <c r="N2208" s="105"/>
      <c r="O2208" s="105"/>
      <c r="P2208" s="104"/>
      <c r="Q2208" s="101"/>
      <c r="R2208" s="106"/>
      <c r="S2208" s="14"/>
      <c r="T2208" s="107"/>
      <c r="U2208" s="102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24"/>
      <c r="B2209" s="98"/>
      <c r="C2209" s="99"/>
      <c r="D2209" s="102"/>
      <c r="E2209" s="123"/>
      <c r="F2209" s="101"/>
      <c r="G2209" s="101"/>
      <c r="H2209" s="101"/>
      <c r="I2209" s="101"/>
      <c r="J2209" s="100"/>
      <c r="K2209" s="102"/>
      <c r="L2209" s="103"/>
      <c r="M2209" s="104"/>
      <c r="N2209" s="105"/>
      <c r="O2209" s="105"/>
      <c r="P2209" s="104"/>
      <c r="Q2209" s="101"/>
      <c r="R2209" s="106"/>
      <c r="S2209" s="14"/>
      <c r="T2209" s="107"/>
      <c r="U2209" s="102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24"/>
      <c r="B2210" s="98"/>
      <c r="C2210" s="99"/>
      <c r="D2210" s="102"/>
      <c r="E2210" s="123"/>
      <c r="F2210" s="101"/>
      <c r="G2210" s="101"/>
      <c r="H2210" s="101"/>
      <c r="I2210" s="101"/>
      <c r="J2210" s="100"/>
      <c r="K2210" s="102"/>
      <c r="L2210" s="103"/>
      <c r="M2210" s="104"/>
      <c r="N2210" s="105"/>
      <c r="O2210" s="105"/>
      <c r="P2210" s="104"/>
      <c r="Q2210" s="101"/>
      <c r="R2210" s="106"/>
      <c r="S2210" s="14"/>
      <c r="T2210" s="107"/>
      <c r="U2210" s="102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24"/>
      <c r="B2211" s="98"/>
      <c r="C2211" s="99"/>
      <c r="D2211" s="102"/>
      <c r="E2211" s="123"/>
      <c r="F2211" s="101"/>
      <c r="G2211" s="101"/>
      <c r="H2211" s="101"/>
      <c r="I2211" s="101"/>
      <c r="J2211" s="100"/>
      <c r="K2211" s="102"/>
      <c r="L2211" s="103"/>
      <c r="M2211" s="104"/>
      <c r="N2211" s="105"/>
      <c r="O2211" s="105"/>
      <c r="P2211" s="104"/>
      <c r="Q2211" s="101"/>
      <c r="R2211" s="106"/>
      <c r="S2211" s="14"/>
      <c r="T2211" s="107"/>
      <c r="U2211" s="102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24"/>
      <c r="B2212" s="98"/>
      <c r="C2212" s="99"/>
      <c r="D2212" s="102"/>
      <c r="E2212" s="123"/>
      <c r="F2212" s="101"/>
      <c r="G2212" s="101"/>
      <c r="H2212" s="101"/>
      <c r="I2212" s="101"/>
      <c r="J2212" s="100"/>
      <c r="K2212" s="102"/>
      <c r="L2212" s="103"/>
      <c r="M2212" s="104"/>
      <c r="N2212" s="105"/>
      <c r="O2212" s="105"/>
      <c r="P2212" s="104"/>
      <c r="Q2212" s="101"/>
      <c r="R2212" s="106"/>
      <c r="S2212" s="14"/>
      <c r="T2212" s="107"/>
      <c r="U2212" s="102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24"/>
      <c r="B2213" s="98"/>
      <c r="C2213" s="99"/>
      <c r="D2213" s="102"/>
      <c r="E2213" s="123"/>
      <c r="F2213" s="101"/>
      <c r="G2213" s="101"/>
      <c r="H2213" s="101"/>
      <c r="I2213" s="101"/>
      <c r="J2213" s="100"/>
      <c r="K2213" s="102"/>
      <c r="L2213" s="103"/>
      <c r="M2213" s="104"/>
      <c r="N2213" s="105"/>
      <c r="O2213" s="105"/>
      <c r="P2213" s="104"/>
      <c r="Q2213" s="101"/>
      <c r="R2213" s="106"/>
      <c r="S2213" s="14"/>
      <c r="T2213" s="107"/>
      <c r="U2213" s="102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24"/>
      <c r="B2214" s="98"/>
      <c r="C2214" s="99"/>
      <c r="D2214" s="102"/>
      <c r="E2214" s="123"/>
      <c r="F2214" s="101"/>
      <c r="G2214" s="101"/>
      <c r="H2214" s="101"/>
      <c r="I2214" s="101"/>
      <c r="J2214" s="100"/>
      <c r="K2214" s="102"/>
      <c r="L2214" s="103"/>
      <c r="M2214" s="104"/>
      <c r="N2214" s="105"/>
      <c r="O2214" s="105"/>
      <c r="P2214" s="104"/>
      <c r="Q2214" s="101"/>
      <c r="R2214" s="106"/>
      <c r="S2214" s="14"/>
      <c r="T2214" s="107"/>
      <c r="U2214" s="102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24"/>
      <c r="B2215" s="98"/>
      <c r="C2215" s="99"/>
      <c r="D2215" s="102"/>
      <c r="E2215" s="123"/>
      <c r="F2215" s="101"/>
      <c r="G2215" s="101"/>
      <c r="H2215" s="101"/>
      <c r="I2215" s="101"/>
      <c r="J2215" s="100"/>
      <c r="K2215" s="102"/>
      <c r="L2215" s="103"/>
      <c r="M2215" s="104"/>
      <c r="N2215" s="105"/>
      <c r="O2215" s="105"/>
      <c r="P2215" s="104"/>
      <c r="Q2215" s="101"/>
      <c r="R2215" s="106"/>
      <c r="S2215" s="14"/>
      <c r="T2215" s="107"/>
      <c r="U2215" s="102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24"/>
      <c r="B2216" s="98"/>
      <c r="C2216" s="99"/>
      <c r="D2216" s="102"/>
      <c r="E2216" s="123"/>
      <c r="F2216" s="101"/>
      <c r="G2216" s="101"/>
      <c r="H2216" s="101"/>
      <c r="I2216" s="101"/>
      <c r="J2216" s="100"/>
      <c r="K2216" s="102"/>
      <c r="L2216" s="103"/>
      <c r="M2216" s="104"/>
      <c r="N2216" s="105"/>
      <c r="O2216" s="105"/>
      <c r="P2216" s="104"/>
      <c r="Q2216" s="101"/>
      <c r="R2216" s="106"/>
      <c r="S2216" s="14"/>
      <c r="T2216" s="107"/>
      <c r="U2216" s="102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24"/>
      <c r="B2217" s="98"/>
      <c r="C2217" s="99"/>
      <c r="D2217" s="102"/>
      <c r="E2217" s="123"/>
      <c r="F2217" s="101"/>
      <c r="G2217" s="101"/>
      <c r="H2217" s="101"/>
      <c r="I2217" s="101"/>
      <c r="J2217" s="100"/>
      <c r="K2217" s="102"/>
      <c r="L2217" s="103"/>
      <c r="M2217" s="104"/>
      <c r="N2217" s="105"/>
      <c r="O2217" s="105"/>
      <c r="P2217" s="104"/>
      <c r="Q2217" s="101"/>
      <c r="R2217" s="106"/>
      <c r="S2217" s="14"/>
      <c r="T2217" s="107"/>
      <c r="U2217" s="102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24"/>
      <c r="B2218" s="98"/>
      <c r="C2218" s="99"/>
      <c r="D2218" s="102"/>
      <c r="E2218" s="123"/>
      <c r="F2218" s="101"/>
      <c r="G2218" s="101"/>
      <c r="H2218" s="101"/>
      <c r="I2218" s="101"/>
      <c r="J2218" s="100"/>
      <c r="K2218" s="102"/>
      <c r="L2218" s="103"/>
      <c r="M2218" s="104"/>
      <c r="N2218" s="105"/>
      <c r="O2218" s="105"/>
      <c r="P2218" s="104"/>
      <c r="Q2218" s="101"/>
      <c r="R2218" s="106"/>
      <c r="S2218" s="14"/>
      <c r="T2218" s="107"/>
      <c r="U2218" s="102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24"/>
      <c r="B2219" s="98"/>
      <c r="C2219" s="99"/>
      <c r="D2219" s="102"/>
      <c r="E2219" s="123"/>
      <c r="F2219" s="101"/>
      <c r="G2219" s="101"/>
      <c r="H2219" s="101"/>
      <c r="I2219" s="101"/>
      <c r="J2219" s="100"/>
      <c r="K2219" s="102"/>
      <c r="L2219" s="103"/>
      <c r="M2219" s="104"/>
      <c r="N2219" s="105"/>
      <c r="O2219" s="105"/>
      <c r="P2219" s="104"/>
      <c r="Q2219" s="101"/>
      <c r="R2219" s="106"/>
      <c r="S2219" s="14"/>
      <c r="T2219" s="107"/>
      <c r="U2219" s="102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24"/>
      <c r="B2220" s="98"/>
      <c r="C2220" s="99"/>
      <c r="D2220" s="102"/>
      <c r="E2220" s="123"/>
      <c r="F2220" s="101"/>
      <c r="G2220" s="101"/>
      <c r="H2220" s="101"/>
      <c r="I2220" s="101"/>
      <c r="J2220" s="100"/>
      <c r="K2220" s="102"/>
      <c r="L2220" s="103"/>
      <c r="M2220" s="104"/>
      <c r="N2220" s="105"/>
      <c r="O2220" s="105"/>
      <c r="P2220" s="104"/>
      <c r="Q2220" s="101"/>
      <c r="R2220" s="106"/>
      <c r="S2220" s="14"/>
      <c r="T2220" s="107"/>
      <c r="U2220" s="102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24"/>
      <c r="B2221" s="98"/>
      <c r="C2221" s="99"/>
      <c r="D2221" s="102"/>
      <c r="E2221" s="123"/>
      <c r="F2221" s="101"/>
      <c r="G2221" s="101"/>
      <c r="H2221" s="101"/>
      <c r="I2221" s="101"/>
      <c r="J2221" s="100"/>
      <c r="K2221" s="102"/>
      <c r="L2221" s="103"/>
      <c r="M2221" s="104"/>
      <c r="N2221" s="105"/>
      <c r="O2221" s="105"/>
      <c r="P2221" s="104"/>
      <c r="Q2221" s="101"/>
      <c r="R2221" s="106"/>
      <c r="S2221" s="14"/>
      <c r="T2221" s="107"/>
      <c r="U2221" s="102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24"/>
      <c r="B2222" s="98"/>
      <c r="C2222" s="99"/>
      <c r="D2222" s="102"/>
      <c r="E2222" s="123"/>
      <c r="F2222" s="101"/>
      <c r="G2222" s="101"/>
      <c r="H2222" s="101"/>
      <c r="I2222" s="101"/>
      <c r="J2222" s="100"/>
      <c r="K2222" s="102"/>
      <c r="L2222" s="103"/>
      <c r="M2222" s="104"/>
      <c r="N2222" s="105"/>
      <c r="O2222" s="105"/>
      <c r="P2222" s="104"/>
      <c r="Q2222" s="101"/>
      <c r="R2222" s="106"/>
      <c r="S2222" s="14"/>
      <c r="T2222" s="107"/>
      <c r="U2222" s="102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24"/>
      <c r="B2223" s="98"/>
      <c r="C2223" s="99"/>
      <c r="D2223" s="102"/>
      <c r="E2223" s="123"/>
      <c r="F2223" s="101"/>
      <c r="G2223" s="101"/>
      <c r="H2223" s="101"/>
      <c r="I2223" s="101"/>
      <c r="J2223" s="100"/>
      <c r="K2223" s="102"/>
      <c r="L2223" s="103"/>
      <c r="M2223" s="104"/>
      <c r="N2223" s="105"/>
      <c r="O2223" s="105"/>
      <c r="P2223" s="104"/>
      <c r="Q2223" s="101"/>
      <c r="R2223" s="106"/>
      <c r="S2223" s="14"/>
      <c r="T2223" s="107"/>
      <c r="U2223" s="102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24"/>
      <c r="B2224" s="98"/>
      <c r="C2224" s="99"/>
      <c r="D2224" s="102"/>
      <c r="E2224" s="123"/>
      <c r="F2224" s="101"/>
      <c r="G2224" s="101"/>
      <c r="H2224" s="101"/>
      <c r="I2224" s="101"/>
      <c r="J2224" s="100"/>
      <c r="K2224" s="102"/>
      <c r="L2224" s="103"/>
      <c r="M2224" s="104"/>
      <c r="N2224" s="105"/>
      <c r="O2224" s="105"/>
      <c r="P2224" s="104"/>
      <c r="Q2224" s="101"/>
      <c r="R2224" s="106"/>
      <c r="S2224" s="14"/>
      <c r="T2224" s="107"/>
      <c r="U2224" s="102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24"/>
      <c r="B2225" s="98"/>
      <c r="C2225" s="99"/>
      <c r="D2225" s="102"/>
      <c r="E2225" s="123"/>
      <c r="F2225" s="101"/>
      <c r="G2225" s="101"/>
      <c r="H2225" s="101"/>
      <c r="I2225" s="101"/>
      <c r="J2225" s="100"/>
      <c r="K2225" s="102"/>
      <c r="L2225" s="103"/>
      <c r="M2225" s="104"/>
      <c r="N2225" s="105"/>
      <c r="O2225" s="105"/>
      <c r="P2225" s="104"/>
      <c r="Q2225" s="101"/>
      <c r="R2225" s="106"/>
      <c r="S2225" s="14"/>
      <c r="T2225" s="107"/>
      <c r="U2225" s="102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24"/>
      <c r="B2226" s="98"/>
      <c r="C2226" s="99"/>
      <c r="D2226" s="102"/>
      <c r="E2226" s="123"/>
      <c r="F2226" s="101"/>
      <c r="G2226" s="101"/>
      <c r="H2226" s="101"/>
      <c r="I2226" s="101"/>
      <c r="J2226" s="100"/>
      <c r="K2226" s="102"/>
      <c r="L2226" s="103"/>
      <c r="M2226" s="104"/>
      <c r="N2226" s="105"/>
      <c r="O2226" s="105"/>
      <c r="P2226" s="104"/>
      <c r="Q2226" s="101"/>
      <c r="R2226" s="106"/>
      <c r="S2226" s="14"/>
      <c r="T2226" s="107"/>
      <c r="U2226" s="102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24"/>
      <c r="B2227" s="98"/>
      <c r="C2227" s="99"/>
      <c r="D2227" s="102"/>
      <c r="E2227" s="123"/>
      <c r="F2227" s="101"/>
      <c r="G2227" s="101"/>
      <c r="H2227" s="101"/>
      <c r="I2227" s="101"/>
      <c r="J2227" s="100"/>
      <c r="K2227" s="102"/>
      <c r="L2227" s="103"/>
      <c r="M2227" s="104"/>
      <c r="N2227" s="105"/>
      <c r="O2227" s="105"/>
      <c r="P2227" s="104"/>
      <c r="Q2227" s="101"/>
      <c r="R2227" s="106"/>
      <c r="S2227" s="14"/>
      <c r="T2227" s="107"/>
      <c r="U2227" s="102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24"/>
      <c r="B2228" s="98"/>
      <c r="C2228" s="99"/>
      <c r="D2228" s="102"/>
      <c r="E2228" s="123"/>
      <c r="F2228" s="101"/>
      <c r="G2228" s="101"/>
      <c r="H2228" s="101"/>
      <c r="I2228" s="101"/>
      <c r="J2228" s="100"/>
      <c r="K2228" s="102"/>
      <c r="L2228" s="103"/>
      <c r="M2228" s="104"/>
      <c r="N2228" s="105"/>
      <c r="O2228" s="105"/>
      <c r="P2228" s="104"/>
      <c r="Q2228" s="101"/>
      <c r="R2228" s="106"/>
      <c r="S2228" s="14"/>
      <c r="T2228" s="107"/>
      <c r="U2228" s="102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24"/>
      <c r="B2229" s="98"/>
      <c r="C2229" s="99"/>
      <c r="D2229" s="102"/>
      <c r="E2229" s="123"/>
      <c r="F2229" s="101"/>
      <c r="G2229" s="101"/>
      <c r="H2229" s="101"/>
      <c r="I2229" s="101"/>
      <c r="J2229" s="100"/>
      <c r="K2229" s="102"/>
      <c r="L2229" s="103"/>
      <c r="M2229" s="104"/>
      <c r="N2229" s="105"/>
      <c r="O2229" s="105"/>
      <c r="P2229" s="104"/>
      <c r="Q2229" s="101"/>
      <c r="R2229" s="106"/>
      <c r="S2229" s="14"/>
      <c r="T2229" s="107"/>
      <c r="U2229" s="102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24"/>
      <c r="B2230" s="98"/>
      <c r="C2230" s="99"/>
      <c r="D2230" s="102"/>
      <c r="E2230" s="123"/>
      <c r="F2230" s="101"/>
      <c r="G2230" s="101"/>
      <c r="H2230" s="101"/>
      <c r="I2230" s="101"/>
      <c r="J2230" s="100"/>
      <c r="K2230" s="102"/>
      <c r="L2230" s="103"/>
      <c r="M2230" s="104"/>
      <c r="N2230" s="105"/>
      <c r="O2230" s="105"/>
      <c r="P2230" s="104"/>
      <c r="Q2230" s="101"/>
      <c r="R2230" s="106"/>
      <c r="S2230" s="14"/>
      <c r="T2230" s="107"/>
      <c r="U2230" s="102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24"/>
      <c r="B2231" s="98"/>
      <c r="C2231" s="99"/>
      <c r="D2231" s="102"/>
      <c r="E2231" s="123"/>
      <c r="F2231" s="101"/>
      <c r="G2231" s="101"/>
      <c r="H2231" s="101"/>
      <c r="I2231" s="101"/>
      <c r="J2231" s="100"/>
      <c r="K2231" s="102"/>
      <c r="L2231" s="103"/>
      <c r="M2231" s="104"/>
      <c r="N2231" s="105"/>
      <c r="O2231" s="105"/>
      <c r="P2231" s="104"/>
      <c r="Q2231" s="101"/>
      <c r="R2231" s="106"/>
      <c r="S2231" s="14"/>
      <c r="T2231" s="107"/>
      <c r="U2231" s="102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24"/>
      <c r="B2232" s="98"/>
      <c r="C2232" s="99"/>
      <c r="D2232" s="102"/>
      <c r="E2232" s="123"/>
      <c r="F2232" s="101"/>
      <c r="G2232" s="101"/>
      <c r="H2232" s="101"/>
      <c r="I2232" s="101"/>
      <c r="J2232" s="100"/>
      <c r="K2232" s="102"/>
      <c r="L2232" s="103"/>
      <c r="M2232" s="104"/>
      <c r="N2232" s="105"/>
      <c r="O2232" s="105"/>
      <c r="P2232" s="104"/>
      <c r="Q2232" s="101"/>
      <c r="R2232" s="106"/>
      <c r="S2232" s="14"/>
      <c r="T2232" s="107"/>
      <c r="U2232" s="102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24"/>
      <c r="B2233" s="98"/>
      <c r="C2233" s="99"/>
      <c r="D2233" s="102"/>
      <c r="E2233" s="123"/>
      <c r="F2233" s="101"/>
      <c r="G2233" s="101"/>
      <c r="H2233" s="101"/>
      <c r="I2233" s="101"/>
      <c r="J2233" s="100"/>
      <c r="K2233" s="102"/>
      <c r="L2233" s="103"/>
      <c r="M2233" s="104"/>
      <c r="N2233" s="105"/>
      <c r="O2233" s="105"/>
      <c r="P2233" s="104"/>
      <c r="Q2233" s="101"/>
      <c r="R2233" s="106"/>
      <c r="S2233" s="14"/>
      <c r="T2233" s="107"/>
      <c r="U2233" s="102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24"/>
      <c r="B2234" s="98"/>
      <c r="C2234" s="99"/>
      <c r="D2234" s="102"/>
      <c r="E2234" s="123"/>
      <c r="F2234" s="101"/>
      <c r="G2234" s="101"/>
      <c r="H2234" s="101"/>
      <c r="I2234" s="101"/>
      <c r="J2234" s="100"/>
      <c r="K2234" s="102"/>
      <c r="L2234" s="103"/>
      <c r="M2234" s="104"/>
      <c r="N2234" s="105"/>
      <c r="O2234" s="105"/>
      <c r="P2234" s="104"/>
      <c r="Q2234" s="101"/>
      <c r="R2234" s="106"/>
      <c r="S2234" s="14"/>
      <c r="T2234" s="107"/>
      <c r="U2234" s="102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24"/>
      <c r="B2235" s="98"/>
      <c r="C2235" s="99"/>
      <c r="D2235" s="102"/>
      <c r="E2235" s="123"/>
      <c r="F2235" s="101"/>
      <c r="G2235" s="101"/>
      <c r="H2235" s="101"/>
      <c r="I2235" s="101"/>
      <c r="J2235" s="100"/>
      <c r="K2235" s="102"/>
      <c r="L2235" s="103"/>
      <c r="M2235" s="104"/>
      <c r="N2235" s="105"/>
      <c r="O2235" s="105"/>
      <c r="P2235" s="104"/>
      <c r="Q2235" s="101"/>
      <c r="R2235" s="106"/>
      <c r="S2235" s="14"/>
      <c r="T2235" s="107"/>
      <c r="U2235" s="102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24"/>
      <c r="B2236" s="98"/>
      <c r="C2236" s="99"/>
      <c r="D2236" s="102"/>
      <c r="E2236" s="123"/>
      <c r="F2236" s="101"/>
      <c r="G2236" s="101"/>
      <c r="H2236" s="101"/>
      <c r="I2236" s="101"/>
      <c r="J2236" s="100"/>
      <c r="K2236" s="102"/>
      <c r="L2236" s="103"/>
      <c r="M2236" s="104"/>
      <c r="N2236" s="105"/>
      <c r="O2236" s="105"/>
      <c r="P2236" s="104"/>
      <c r="Q2236" s="101"/>
      <c r="R2236" s="106"/>
      <c r="S2236" s="14"/>
      <c r="T2236" s="107"/>
      <c r="U2236" s="102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24"/>
      <c r="B2237" s="98"/>
      <c r="C2237" s="99"/>
      <c r="D2237" s="102"/>
      <c r="E2237" s="123"/>
      <c r="F2237" s="101"/>
      <c r="G2237" s="101"/>
      <c r="H2237" s="101"/>
      <c r="I2237" s="101"/>
      <c r="J2237" s="100"/>
      <c r="K2237" s="102"/>
      <c r="L2237" s="103"/>
      <c r="M2237" s="104"/>
      <c r="N2237" s="105"/>
      <c r="O2237" s="105"/>
      <c r="P2237" s="104"/>
      <c r="Q2237" s="101"/>
      <c r="R2237" s="106"/>
      <c r="S2237" s="14"/>
      <c r="T2237" s="107"/>
      <c r="U2237" s="102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24"/>
      <c r="B2238" s="98"/>
      <c r="C2238" s="99"/>
      <c r="D2238" s="102"/>
      <c r="E2238" s="123"/>
      <c r="F2238" s="101"/>
      <c r="G2238" s="101"/>
      <c r="H2238" s="101"/>
      <c r="I2238" s="101"/>
      <c r="J2238" s="100"/>
      <c r="K2238" s="102"/>
      <c r="L2238" s="103"/>
      <c r="M2238" s="104"/>
      <c r="N2238" s="105"/>
      <c r="O2238" s="105"/>
      <c r="P2238" s="104"/>
      <c r="Q2238" s="101"/>
      <c r="R2238" s="106"/>
      <c r="S2238" s="14"/>
      <c r="T2238" s="107"/>
      <c r="U2238" s="102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24"/>
      <c r="B2239" s="98"/>
      <c r="C2239" s="99"/>
      <c r="D2239" s="102"/>
      <c r="E2239" s="123"/>
      <c r="F2239" s="101"/>
      <c r="G2239" s="101"/>
      <c r="H2239" s="101"/>
      <c r="I2239" s="101"/>
      <c r="J2239" s="100"/>
      <c r="K2239" s="102"/>
      <c r="L2239" s="103"/>
      <c r="M2239" s="104"/>
      <c r="N2239" s="105"/>
      <c r="O2239" s="105"/>
      <c r="P2239" s="104"/>
      <c r="Q2239" s="101"/>
      <c r="R2239" s="106"/>
      <c r="S2239" s="14"/>
      <c r="T2239" s="107"/>
      <c r="U2239" s="102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24"/>
      <c r="B2240" s="98"/>
      <c r="C2240" s="99"/>
      <c r="D2240" s="102"/>
      <c r="E2240" s="123"/>
      <c r="F2240" s="101"/>
      <c r="G2240" s="101"/>
      <c r="H2240" s="101"/>
      <c r="I2240" s="101"/>
      <c r="J2240" s="100"/>
      <c r="K2240" s="102"/>
      <c r="L2240" s="103"/>
      <c r="M2240" s="104"/>
      <c r="N2240" s="105"/>
      <c r="O2240" s="105"/>
      <c r="P2240" s="104"/>
      <c r="Q2240" s="101"/>
      <c r="R2240" s="106"/>
      <c r="S2240" s="14"/>
      <c r="T2240" s="107"/>
      <c r="U2240" s="102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24"/>
      <c r="B2241" s="98"/>
      <c r="C2241" s="99"/>
      <c r="D2241" s="102"/>
      <c r="E2241" s="123"/>
      <c r="F2241" s="101"/>
      <c r="G2241" s="101"/>
      <c r="H2241" s="101"/>
      <c r="I2241" s="101"/>
      <c r="J2241" s="100"/>
      <c r="K2241" s="102"/>
      <c r="L2241" s="103"/>
      <c r="M2241" s="104"/>
      <c r="N2241" s="105"/>
      <c r="O2241" s="105"/>
      <c r="P2241" s="104"/>
      <c r="Q2241" s="101"/>
      <c r="R2241" s="106"/>
      <c r="S2241" s="14"/>
      <c r="T2241" s="107"/>
      <c r="U2241" s="102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24"/>
      <c r="B2242" s="98"/>
      <c r="C2242" s="99"/>
      <c r="D2242" s="102"/>
      <c r="E2242" s="123"/>
      <c r="F2242" s="101"/>
      <c r="G2242" s="101"/>
      <c r="H2242" s="101"/>
      <c r="I2242" s="101"/>
      <c r="J2242" s="100"/>
      <c r="K2242" s="102"/>
      <c r="L2242" s="103"/>
      <c r="M2242" s="104"/>
      <c r="N2242" s="105"/>
      <c r="O2242" s="105"/>
      <c r="P2242" s="104"/>
      <c r="Q2242" s="101"/>
      <c r="R2242" s="106"/>
      <c r="S2242" s="14"/>
      <c r="T2242" s="107"/>
      <c r="U2242" s="102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24"/>
      <c r="B2243" s="98"/>
      <c r="C2243" s="99"/>
      <c r="D2243" s="102"/>
      <c r="E2243" s="123"/>
      <c r="F2243" s="101"/>
      <c r="G2243" s="101"/>
      <c r="H2243" s="101"/>
      <c r="I2243" s="101"/>
      <c r="J2243" s="100"/>
      <c r="K2243" s="102"/>
      <c r="L2243" s="103"/>
      <c r="M2243" s="104"/>
      <c r="N2243" s="105"/>
      <c r="O2243" s="105"/>
      <c r="P2243" s="104"/>
      <c r="Q2243" s="101"/>
      <c r="R2243" s="106"/>
      <c r="S2243" s="14"/>
      <c r="T2243" s="107"/>
      <c r="U2243" s="102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24"/>
      <c r="B2244" s="98"/>
      <c r="C2244" s="99"/>
      <c r="D2244" s="102"/>
      <c r="E2244" s="123"/>
      <c r="F2244" s="101"/>
      <c r="G2244" s="101"/>
      <c r="H2244" s="101"/>
      <c r="I2244" s="101"/>
      <c r="J2244" s="100"/>
      <c r="K2244" s="102"/>
      <c r="L2244" s="103"/>
      <c r="M2244" s="104"/>
      <c r="N2244" s="105"/>
      <c r="O2244" s="105"/>
      <c r="P2244" s="104"/>
      <c r="Q2244" s="101"/>
      <c r="R2244" s="106"/>
      <c r="S2244" s="14"/>
      <c r="T2244" s="107"/>
      <c r="U2244" s="102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24"/>
      <c r="B2245" s="98"/>
      <c r="C2245" s="99"/>
      <c r="D2245" s="102"/>
      <c r="E2245" s="123"/>
      <c r="F2245" s="101"/>
      <c r="G2245" s="101"/>
      <c r="H2245" s="101"/>
      <c r="I2245" s="101"/>
      <c r="J2245" s="100"/>
      <c r="K2245" s="102"/>
      <c r="L2245" s="103"/>
      <c r="M2245" s="104"/>
      <c r="N2245" s="105"/>
      <c r="O2245" s="105"/>
      <c r="P2245" s="104"/>
      <c r="Q2245" s="101"/>
      <c r="R2245" s="106"/>
      <c r="S2245" s="14"/>
      <c r="T2245" s="107"/>
      <c r="U2245" s="102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24"/>
      <c r="B2246" s="98"/>
      <c r="C2246" s="99"/>
      <c r="D2246" s="102"/>
      <c r="E2246" s="123"/>
      <c r="F2246" s="101"/>
      <c r="G2246" s="101"/>
      <c r="H2246" s="101"/>
      <c r="I2246" s="101"/>
      <c r="J2246" s="100"/>
      <c r="K2246" s="102"/>
      <c r="L2246" s="103"/>
      <c r="M2246" s="104"/>
      <c r="N2246" s="105"/>
      <c r="O2246" s="105"/>
      <c r="P2246" s="104"/>
      <c r="Q2246" s="101"/>
      <c r="R2246" s="106"/>
      <c r="S2246" s="14"/>
      <c r="T2246" s="107"/>
      <c r="U2246" s="102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24"/>
      <c r="B2247" s="98"/>
      <c r="C2247" s="99"/>
      <c r="D2247" s="102"/>
      <c r="E2247" s="123"/>
      <c r="F2247" s="101"/>
      <c r="G2247" s="101"/>
      <c r="H2247" s="101"/>
      <c r="I2247" s="101"/>
      <c r="J2247" s="100"/>
      <c r="K2247" s="102"/>
      <c r="L2247" s="103"/>
      <c r="M2247" s="104"/>
      <c r="N2247" s="105"/>
      <c r="O2247" s="105"/>
      <c r="P2247" s="104"/>
      <c r="Q2247" s="101"/>
      <c r="R2247" s="106"/>
      <c r="S2247" s="14"/>
      <c r="T2247" s="107"/>
      <c r="U2247" s="102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24"/>
      <c r="B2248" s="98"/>
      <c r="C2248" s="99"/>
      <c r="D2248" s="102"/>
      <c r="E2248" s="123"/>
      <c r="F2248" s="101"/>
      <c r="G2248" s="101"/>
      <c r="H2248" s="101"/>
      <c r="I2248" s="101"/>
      <c r="J2248" s="100"/>
      <c r="K2248" s="102"/>
      <c r="L2248" s="103"/>
      <c r="M2248" s="104"/>
      <c r="N2248" s="105"/>
      <c r="O2248" s="105"/>
      <c r="P2248" s="104"/>
      <c r="Q2248" s="101"/>
      <c r="R2248" s="106"/>
      <c r="S2248" s="14"/>
      <c r="T2248" s="107"/>
      <c r="U2248" s="102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24"/>
      <c r="B2249" s="98"/>
      <c r="C2249" s="99"/>
      <c r="D2249" s="102"/>
      <c r="E2249" s="123"/>
      <c r="F2249" s="101"/>
      <c r="G2249" s="101"/>
      <c r="H2249" s="101"/>
      <c r="I2249" s="101"/>
      <c r="J2249" s="100"/>
      <c r="K2249" s="102"/>
      <c r="L2249" s="103"/>
      <c r="M2249" s="104"/>
      <c r="N2249" s="105"/>
      <c r="O2249" s="105"/>
      <c r="P2249" s="104"/>
      <c r="Q2249" s="101"/>
      <c r="R2249" s="106"/>
      <c r="S2249" s="14"/>
      <c r="T2249" s="107"/>
      <c r="U2249" s="102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24"/>
      <c r="B2250" s="98"/>
      <c r="C2250" s="99"/>
      <c r="D2250" s="102"/>
      <c r="E2250" s="123"/>
      <c r="F2250" s="101"/>
      <c r="G2250" s="101"/>
      <c r="H2250" s="101"/>
      <c r="I2250" s="101"/>
      <c r="J2250" s="100"/>
      <c r="K2250" s="102"/>
      <c r="L2250" s="103"/>
      <c r="M2250" s="104"/>
      <c r="N2250" s="105"/>
      <c r="O2250" s="105"/>
      <c r="P2250" s="104"/>
      <c r="Q2250" s="101"/>
      <c r="R2250" s="106"/>
      <c r="S2250" s="14"/>
      <c r="T2250" s="107"/>
      <c r="U2250" s="102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24"/>
      <c r="B2251" s="98"/>
      <c r="C2251" s="99"/>
      <c r="D2251" s="102"/>
      <c r="E2251" s="123"/>
      <c r="F2251" s="101"/>
      <c r="G2251" s="101"/>
      <c r="H2251" s="101"/>
      <c r="I2251" s="101"/>
      <c r="J2251" s="100"/>
      <c r="K2251" s="102"/>
      <c r="L2251" s="103"/>
      <c r="M2251" s="104"/>
      <c r="N2251" s="105"/>
      <c r="O2251" s="105"/>
      <c r="P2251" s="104"/>
      <c r="Q2251" s="101"/>
      <c r="R2251" s="106"/>
      <c r="S2251" s="14"/>
      <c r="T2251" s="107"/>
      <c r="U2251" s="102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24"/>
      <c r="B2252" s="98"/>
      <c r="C2252" s="99"/>
      <c r="D2252" s="102"/>
      <c r="E2252" s="123"/>
      <c r="F2252" s="101"/>
      <c r="G2252" s="101"/>
      <c r="H2252" s="101"/>
      <c r="I2252" s="101"/>
      <c r="J2252" s="100"/>
      <c r="K2252" s="102"/>
      <c r="L2252" s="103"/>
      <c r="M2252" s="104"/>
      <c r="N2252" s="105"/>
      <c r="O2252" s="105"/>
      <c r="P2252" s="104"/>
      <c r="Q2252" s="101"/>
      <c r="R2252" s="106"/>
      <c r="S2252" s="14"/>
      <c r="T2252" s="107"/>
      <c r="U2252" s="102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24"/>
      <c r="B2253" s="98"/>
      <c r="C2253" s="99"/>
      <c r="D2253" s="102"/>
      <c r="E2253" s="123"/>
      <c r="F2253" s="101"/>
      <c r="G2253" s="101"/>
      <c r="H2253" s="101"/>
      <c r="I2253" s="101"/>
      <c r="J2253" s="100"/>
      <c r="K2253" s="102"/>
      <c r="L2253" s="103"/>
      <c r="M2253" s="104"/>
      <c r="N2253" s="105"/>
      <c r="O2253" s="105"/>
      <c r="P2253" s="104"/>
      <c r="Q2253" s="101"/>
      <c r="R2253" s="106"/>
      <c r="S2253" s="14"/>
      <c r="T2253" s="107"/>
      <c r="U2253" s="102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24"/>
      <c r="B2254" s="98"/>
      <c r="C2254" s="99"/>
      <c r="D2254" s="102"/>
      <c r="E2254" s="123"/>
      <c r="F2254" s="101"/>
      <c r="G2254" s="101"/>
      <c r="H2254" s="101"/>
      <c r="I2254" s="101"/>
      <c r="J2254" s="100"/>
      <c r="K2254" s="102"/>
      <c r="L2254" s="103"/>
      <c r="M2254" s="104"/>
      <c r="N2254" s="105"/>
      <c r="O2254" s="105"/>
      <c r="P2254" s="104"/>
      <c r="Q2254" s="101"/>
      <c r="R2254" s="106"/>
      <c r="S2254" s="14"/>
      <c r="T2254" s="107"/>
      <c r="U2254" s="102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24"/>
      <c r="B2255" s="98"/>
      <c r="C2255" s="99"/>
      <c r="D2255" s="102"/>
      <c r="E2255" s="123"/>
      <c r="F2255" s="101"/>
      <c r="G2255" s="101"/>
      <c r="H2255" s="101"/>
      <c r="I2255" s="101"/>
      <c r="J2255" s="100"/>
      <c r="K2255" s="102"/>
      <c r="L2255" s="103"/>
      <c r="M2255" s="104"/>
      <c r="N2255" s="105"/>
      <c r="O2255" s="105"/>
      <c r="P2255" s="104"/>
      <c r="Q2255" s="101"/>
      <c r="R2255" s="106"/>
      <c r="S2255" s="14"/>
      <c r="T2255" s="107"/>
      <c r="U2255" s="102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24"/>
      <c r="B2256" s="98"/>
      <c r="C2256" s="99"/>
      <c r="D2256" s="102"/>
      <c r="E2256" s="123"/>
      <c r="F2256" s="101"/>
      <c r="G2256" s="101"/>
      <c r="H2256" s="101"/>
      <c r="I2256" s="101"/>
      <c r="J2256" s="100"/>
      <c r="K2256" s="102"/>
      <c r="L2256" s="103"/>
      <c r="M2256" s="104"/>
      <c r="N2256" s="105"/>
      <c r="O2256" s="105"/>
      <c r="P2256" s="104"/>
      <c r="Q2256" s="101"/>
      <c r="R2256" s="106"/>
      <c r="S2256" s="14"/>
      <c r="T2256" s="107"/>
      <c r="U2256" s="102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24"/>
      <c r="B2257" s="98"/>
      <c r="C2257" s="99"/>
      <c r="D2257" s="102"/>
      <c r="E2257" s="123"/>
      <c r="F2257" s="101"/>
      <c r="G2257" s="101"/>
      <c r="H2257" s="101"/>
      <c r="I2257" s="101"/>
      <c r="J2257" s="100"/>
      <c r="K2257" s="102"/>
      <c r="L2257" s="103"/>
      <c r="M2257" s="104"/>
      <c r="N2257" s="105"/>
      <c r="O2257" s="105"/>
      <c r="P2257" s="104"/>
      <c r="Q2257" s="101"/>
      <c r="R2257" s="106"/>
      <c r="S2257" s="14"/>
      <c r="T2257" s="107"/>
      <c r="U2257" s="102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24"/>
      <c r="B2258" s="98"/>
      <c r="C2258" s="99"/>
      <c r="D2258" s="102"/>
      <c r="E2258" s="123"/>
      <c r="F2258" s="101"/>
      <c r="G2258" s="101"/>
      <c r="H2258" s="101"/>
      <c r="I2258" s="101"/>
      <c r="J2258" s="100"/>
      <c r="K2258" s="102"/>
      <c r="L2258" s="103"/>
      <c r="M2258" s="104"/>
      <c r="N2258" s="105"/>
      <c r="O2258" s="105"/>
      <c r="P2258" s="104"/>
      <c r="Q2258" s="101"/>
      <c r="R2258" s="106"/>
      <c r="S2258" s="14"/>
      <c r="T2258" s="107"/>
      <c r="U2258" s="102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24"/>
      <c r="B2259" s="98"/>
      <c r="C2259" s="99"/>
      <c r="D2259" s="102"/>
      <c r="E2259" s="123"/>
      <c r="F2259" s="101"/>
      <c r="G2259" s="101"/>
      <c r="H2259" s="101"/>
      <c r="I2259" s="101"/>
      <c r="J2259" s="100"/>
      <c r="K2259" s="102"/>
      <c r="L2259" s="103"/>
      <c r="M2259" s="104"/>
      <c r="N2259" s="105"/>
      <c r="O2259" s="105"/>
      <c r="P2259" s="104"/>
      <c r="Q2259" s="101"/>
      <c r="R2259" s="106"/>
      <c r="S2259" s="14"/>
      <c r="T2259" s="107"/>
      <c r="U2259" s="102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24"/>
      <c r="B2260" s="98"/>
      <c r="C2260" s="99"/>
      <c r="D2260" s="102"/>
      <c r="E2260" s="123"/>
      <c r="F2260" s="101"/>
      <c r="G2260" s="101"/>
      <c r="H2260" s="101"/>
      <c r="I2260" s="101"/>
      <c r="J2260" s="100"/>
      <c r="K2260" s="102"/>
      <c r="L2260" s="103"/>
      <c r="M2260" s="104"/>
      <c r="N2260" s="105"/>
      <c r="O2260" s="105"/>
      <c r="P2260" s="104"/>
      <c r="Q2260" s="101"/>
      <c r="R2260" s="106"/>
      <c r="S2260" s="14"/>
      <c r="T2260" s="107"/>
      <c r="U2260" s="102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24"/>
      <c r="B2261" s="98"/>
      <c r="C2261" s="99"/>
      <c r="D2261" s="102"/>
      <c r="E2261" s="123"/>
      <c r="F2261" s="101"/>
      <c r="G2261" s="101"/>
      <c r="H2261" s="101"/>
      <c r="I2261" s="101"/>
      <c r="J2261" s="100"/>
      <c r="K2261" s="102"/>
      <c r="L2261" s="103"/>
      <c r="M2261" s="104"/>
      <c r="N2261" s="105"/>
      <c r="O2261" s="105"/>
      <c r="P2261" s="104"/>
      <c r="Q2261" s="101"/>
      <c r="R2261" s="106"/>
      <c r="S2261" s="14"/>
      <c r="T2261" s="107"/>
      <c r="U2261" s="102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24"/>
      <c r="B2262" s="98"/>
      <c r="C2262" s="99"/>
      <c r="D2262" s="102"/>
      <c r="E2262" s="123"/>
      <c r="F2262" s="101"/>
      <c r="G2262" s="101"/>
      <c r="H2262" s="101"/>
      <c r="I2262" s="101"/>
      <c r="J2262" s="100"/>
      <c r="K2262" s="102"/>
      <c r="L2262" s="103"/>
      <c r="M2262" s="104"/>
      <c r="N2262" s="105"/>
      <c r="O2262" s="105"/>
      <c r="P2262" s="104"/>
      <c r="Q2262" s="101"/>
      <c r="R2262" s="106"/>
      <c r="S2262" s="14"/>
      <c r="T2262" s="107"/>
      <c r="U2262" s="102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24"/>
      <c r="B2263" s="98"/>
      <c r="C2263" s="99"/>
      <c r="D2263" s="102"/>
      <c r="E2263" s="123"/>
      <c r="F2263" s="101"/>
      <c r="G2263" s="101"/>
      <c r="H2263" s="101"/>
      <c r="I2263" s="101"/>
      <c r="J2263" s="100"/>
      <c r="K2263" s="102"/>
      <c r="L2263" s="103"/>
      <c r="M2263" s="104"/>
      <c r="N2263" s="105"/>
      <c r="O2263" s="105"/>
      <c r="P2263" s="104"/>
      <c r="Q2263" s="101"/>
      <c r="R2263" s="106"/>
      <c r="S2263" s="14"/>
      <c r="T2263" s="107"/>
      <c r="U2263" s="102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24"/>
      <c r="B2264" s="98"/>
      <c r="C2264" s="99"/>
      <c r="D2264" s="102"/>
      <c r="E2264" s="123"/>
      <c r="F2264" s="101"/>
      <c r="G2264" s="101"/>
      <c r="H2264" s="101"/>
      <c r="I2264" s="101"/>
      <c r="J2264" s="100"/>
      <c r="K2264" s="102"/>
      <c r="L2264" s="103"/>
      <c r="M2264" s="104"/>
      <c r="N2264" s="105"/>
      <c r="O2264" s="105"/>
      <c r="P2264" s="104"/>
      <c r="Q2264" s="101"/>
      <c r="R2264" s="106"/>
      <c r="S2264" s="14"/>
      <c r="T2264" s="107"/>
      <c r="U2264" s="102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24"/>
      <c r="B2265" s="98"/>
      <c r="C2265" s="99"/>
      <c r="D2265" s="102"/>
      <c r="E2265" s="123"/>
      <c r="F2265" s="101"/>
      <c r="G2265" s="101"/>
      <c r="H2265" s="101"/>
      <c r="I2265" s="101"/>
      <c r="J2265" s="100"/>
      <c r="K2265" s="102"/>
      <c r="L2265" s="103"/>
      <c r="M2265" s="104"/>
      <c r="N2265" s="105"/>
      <c r="O2265" s="105"/>
      <c r="P2265" s="104"/>
      <c r="Q2265" s="101"/>
      <c r="R2265" s="106"/>
      <c r="S2265" s="14"/>
      <c r="T2265" s="107"/>
      <c r="U2265" s="102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24"/>
      <c r="B2266" s="98"/>
      <c r="C2266" s="99"/>
      <c r="D2266" s="102"/>
      <c r="E2266" s="123"/>
      <c r="F2266" s="101"/>
      <c r="G2266" s="101"/>
      <c r="H2266" s="101"/>
      <c r="I2266" s="101"/>
      <c r="J2266" s="100"/>
      <c r="K2266" s="102"/>
      <c r="L2266" s="103"/>
      <c r="M2266" s="104"/>
      <c r="N2266" s="105"/>
      <c r="O2266" s="105"/>
      <c r="P2266" s="104"/>
      <c r="Q2266" s="101"/>
      <c r="R2266" s="106"/>
      <c r="S2266" s="14"/>
      <c r="T2266" s="107"/>
      <c r="U2266" s="102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24"/>
      <c r="B2267" s="98"/>
      <c r="C2267" s="99"/>
      <c r="D2267" s="102"/>
      <c r="E2267" s="123"/>
      <c r="F2267" s="101"/>
      <c r="G2267" s="101"/>
      <c r="H2267" s="101"/>
      <c r="I2267" s="101"/>
      <c r="J2267" s="100"/>
      <c r="K2267" s="102"/>
      <c r="L2267" s="103"/>
      <c r="M2267" s="104"/>
      <c r="N2267" s="105"/>
      <c r="O2267" s="105"/>
      <c r="P2267" s="104"/>
      <c r="Q2267" s="101"/>
      <c r="R2267" s="106"/>
      <c r="S2267" s="14"/>
      <c r="T2267" s="107"/>
      <c r="U2267" s="102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24"/>
      <c r="B2268" s="98"/>
      <c r="C2268" s="99"/>
      <c r="D2268" s="102"/>
      <c r="E2268" s="123"/>
      <c r="F2268" s="101"/>
      <c r="G2268" s="101"/>
      <c r="H2268" s="101"/>
      <c r="I2268" s="101"/>
      <c r="J2268" s="100"/>
      <c r="K2268" s="102"/>
      <c r="L2268" s="103"/>
      <c r="M2268" s="104"/>
      <c r="N2268" s="105"/>
      <c r="O2268" s="105"/>
      <c r="P2268" s="104"/>
      <c r="Q2268" s="101"/>
      <c r="R2268" s="106"/>
      <c r="S2268" s="14"/>
      <c r="T2268" s="107"/>
      <c r="U2268" s="102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24"/>
      <c r="B2269" s="98"/>
      <c r="C2269" s="99"/>
      <c r="D2269" s="102"/>
      <c r="E2269" s="123"/>
      <c r="F2269" s="101"/>
      <c r="G2269" s="101"/>
      <c r="H2269" s="101"/>
      <c r="I2269" s="101"/>
      <c r="J2269" s="100"/>
      <c r="K2269" s="102"/>
      <c r="L2269" s="103"/>
      <c r="M2269" s="104"/>
      <c r="N2269" s="105"/>
      <c r="O2269" s="105"/>
      <c r="P2269" s="104"/>
      <c r="Q2269" s="101"/>
      <c r="R2269" s="106"/>
      <c r="S2269" s="14"/>
      <c r="T2269" s="107"/>
      <c r="U2269" s="102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24"/>
      <c r="B2270" s="98"/>
      <c r="C2270" s="99"/>
      <c r="D2270" s="102"/>
      <c r="E2270" s="123"/>
      <c r="F2270" s="101"/>
      <c r="G2270" s="101"/>
      <c r="H2270" s="101"/>
      <c r="I2270" s="101"/>
      <c r="J2270" s="100"/>
      <c r="K2270" s="102"/>
      <c r="L2270" s="103"/>
      <c r="M2270" s="104"/>
      <c r="N2270" s="105"/>
      <c r="O2270" s="105"/>
      <c r="P2270" s="104"/>
      <c r="Q2270" s="101"/>
      <c r="R2270" s="106"/>
      <c r="S2270" s="14"/>
      <c r="T2270" s="107"/>
      <c r="U2270" s="102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24"/>
      <c r="B2271" s="98"/>
      <c r="C2271" s="99"/>
      <c r="D2271" s="102"/>
      <c r="E2271" s="123"/>
      <c r="F2271" s="101"/>
      <c r="G2271" s="101"/>
      <c r="H2271" s="101"/>
      <c r="I2271" s="101"/>
      <c r="J2271" s="100"/>
      <c r="K2271" s="102"/>
      <c r="L2271" s="103"/>
      <c r="M2271" s="104"/>
      <c r="N2271" s="105"/>
      <c r="O2271" s="105"/>
      <c r="P2271" s="104"/>
      <c r="Q2271" s="101"/>
      <c r="R2271" s="106"/>
      <c r="S2271" s="14"/>
      <c r="T2271" s="107"/>
      <c r="U2271" s="102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24"/>
      <c r="B2272" s="98"/>
      <c r="C2272" s="99"/>
      <c r="D2272" s="102"/>
      <c r="E2272" s="123"/>
      <c r="F2272" s="101"/>
      <c r="G2272" s="101"/>
      <c r="H2272" s="101"/>
      <c r="I2272" s="101"/>
      <c r="J2272" s="100"/>
      <c r="K2272" s="102"/>
      <c r="L2272" s="103"/>
      <c r="M2272" s="104"/>
      <c r="N2272" s="105"/>
      <c r="O2272" s="105"/>
      <c r="P2272" s="104"/>
      <c r="Q2272" s="101"/>
      <c r="R2272" s="106"/>
      <c r="S2272" s="14"/>
      <c r="T2272" s="107"/>
      <c r="U2272" s="102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24"/>
      <c r="B2273" s="98"/>
      <c r="C2273" s="99"/>
      <c r="D2273" s="102"/>
      <c r="E2273" s="123"/>
      <c r="F2273" s="101"/>
      <c r="G2273" s="101"/>
      <c r="H2273" s="101"/>
      <c r="I2273" s="101"/>
      <c r="J2273" s="100"/>
      <c r="K2273" s="102"/>
      <c r="L2273" s="103"/>
      <c r="M2273" s="104"/>
      <c r="N2273" s="105"/>
      <c r="O2273" s="105"/>
      <c r="P2273" s="104"/>
      <c r="Q2273" s="101"/>
      <c r="R2273" s="106"/>
      <c r="S2273" s="14"/>
      <c r="T2273" s="107"/>
      <c r="U2273" s="102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24"/>
      <c r="B2274" s="98"/>
      <c r="C2274" s="99"/>
      <c r="D2274" s="102"/>
      <c r="E2274" s="123"/>
      <c r="F2274" s="101"/>
      <c r="G2274" s="101"/>
      <c r="H2274" s="101"/>
      <c r="I2274" s="101"/>
      <c r="J2274" s="100"/>
      <c r="K2274" s="102"/>
      <c r="L2274" s="103"/>
      <c r="M2274" s="104"/>
      <c r="N2274" s="105"/>
      <c r="O2274" s="105"/>
      <c r="P2274" s="104"/>
      <c r="Q2274" s="101"/>
      <c r="R2274" s="106"/>
      <c r="S2274" s="14"/>
      <c r="T2274" s="107"/>
      <c r="U2274" s="102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24"/>
      <c r="B2275" s="98"/>
      <c r="C2275" s="99"/>
      <c r="D2275" s="102"/>
      <c r="E2275" s="123"/>
      <c r="F2275" s="101"/>
      <c r="G2275" s="101"/>
      <c r="H2275" s="101"/>
      <c r="I2275" s="101"/>
      <c r="J2275" s="100"/>
      <c r="K2275" s="102"/>
      <c r="L2275" s="103"/>
      <c r="M2275" s="104"/>
      <c r="N2275" s="105"/>
      <c r="O2275" s="105"/>
      <c r="P2275" s="104"/>
      <c r="Q2275" s="101"/>
      <c r="R2275" s="106"/>
      <c r="S2275" s="14"/>
      <c r="T2275" s="107"/>
      <c r="U2275" s="102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24"/>
      <c r="B2276" s="98"/>
      <c r="C2276" s="99"/>
      <c r="D2276" s="102"/>
      <c r="E2276" s="123"/>
      <c r="F2276" s="101"/>
      <c r="G2276" s="101"/>
      <c r="H2276" s="101"/>
      <c r="I2276" s="101"/>
      <c r="J2276" s="100"/>
      <c r="K2276" s="102"/>
      <c r="L2276" s="103"/>
      <c r="M2276" s="104"/>
      <c r="N2276" s="105"/>
      <c r="O2276" s="105"/>
      <c r="P2276" s="104"/>
      <c r="Q2276" s="101"/>
      <c r="R2276" s="106"/>
      <c r="S2276" s="14"/>
      <c r="T2276" s="107"/>
      <c r="U2276" s="102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24"/>
      <c r="B2277" s="98"/>
      <c r="C2277" s="99"/>
      <c r="D2277" s="102"/>
      <c r="E2277" s="123"/>
      <c r="F2277" s="101"/>
      <c r="G2277" s="101"/>
      <c r="H2277" s="101"/>
      <c r="I2277" s="101"/>
      <c r="J2277" s="100"/>
      <c r="K2277" s="102"/>
      <c r="L2277" s="103"/>
      <c r="M2277" s="104"/>
      <c r="N2277" s="105"/>
      <c r="O2277" s="105"/>
      <c r="P2277" s="104"/>
      <c r="Q2277" s="101"/>
      <c r="R2277" s="106"/>
      <c r="S2277" s="14"/>
      <c r="T2277" s="107"/>
      <c r="U2277" s="102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24"/>
      <c r="B2278" s="98"/>
      <c r="C2278" s="99"/>
      <c r="D2278" s="102"/>
      <c r="E2278" s="123"/>
      <c r="F2278" s="101"/>
      <c r="G2278" s="101"/>
      <c r="H2278" s="101"/>
      <c r="I2278" s="101"/>
      <c r="J2278" s="100"/>
      <c r="K2278" s="102"/>
      <c r="L2278" s="103"/>
      <c r="M2278" s="104"/>
      <c r="N2278" s="105"/>
      <c r="O2278" s="105"/>
      <c r="P2278" s="104"/>
      <c r="Q2278" s="101"/>
      <c r="R2278" s="106"/>
      <c r="S2278" s="14"/>
      <c r="T2278" s="107"/>
      <c r="U2278" s="102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24"/>
      <c r="B2279" s="98"/>
      <c r="C2279" s="99"/>
      <c r="D2279" s="102"/>
      <c r="E2279" s="123"/>
      <c r="F2279" s="101"/>
      <c r="G2279" s="101"/>
      <c r="H2279" s="101"/>
      <c r="I2279" s="101"/>
      <c r="J2279" s="100"/>
      <c r="K2279" s="102"/>
      <c r="L2279" s="103"/>
      <c r="M2279" s="104"/>
      <c r="N2279" s="105"/>
      <c r="O2279" s="105"/>
      <c r="P2279" s="104"/>
      <c r="Q2279" s="101"/>
      <c r="R2279" s="106"/>
      <c r="S2279" s="14"/>
      <c r="T2279" s="107"/>
      <c r="U2279" s="102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24"/>
      <c r="B2280" s="98"/>
      <c r="C2280" s="99"/>
      <c r="D2280" s="102"/>
      <c r="E2280" s="123"/>
      <c r="F2280" s="101"/>
      <c r="G2280" s="101"/>
      <c r="H2280" s="101"/>
      <c r="I2280" s="101"/>
      <c r="J2280" s="100"/>
      <c r="K2280" s="102"/>
      <c r="L2280" s="103"/>
      <c r="M2280" s="104"/>
      <c r="N2280" s="105"/>
      <c r="O2280" s="105"/>
      <c r="P2280" s="104"/>
      <c r="Q2280" s="101"/>
      <c r="R2280" s="106"/>
      <c r="S2280" s="14"/>
      <c r="T2280" s="107"/>
      <c r="U2280" s="102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24"/>
      <c r="B2281" s="98"/>
      <c r="C2281" s="99"/>
      <c r="D2281" s="102"/>
      <c r="E2281" s="123"/>
      <c r="F2281" s="101"/>
      <c r="G2281" s="101"/>
      <c r="H2281" s="101"/>
      <c r="I2281" s="101"/>
      <c r="J2281" s="100"/>
      <c r="K2281" s="102"/>
      <c r="L2281" s="103"/>
      <c r="M2281" s="104"/>
      <c r="N2281" s="105"/>
      <c r="O2281" s="105"/>
      <c r="P2281" s="104"/>
      <c r="Q2281" s="101"/>
      <c r="R2281" s="106"/>
      <c r="S2281" s="14"/>
      <c r="T2281" s="107"/>
      <c r="U2281" s="102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24"/>
      <c r="B2282" s="98"/>
      <c r="C2282" s="99"/>
      <c r="D2282" s="102"/>
      <c r="E2282" s="123"/>
      <c r="F2282" s="101"/>
      <c r="G2282" s="101"/>
      <c r="H2282" s="101"/>
      <c r="I2282" s="101"/>
      <c r="J2282" s="100"/>
      <c r="K2282" s="102"/>
      <c r="L2282" s="103"/>
      <c r="M2282" s="104"/>
      <c r="N2282" s="105"/>
      <c r="O2282" s="105"/>
      <c r="P2282" s="104"/>
      <c r="Q2282" s="101"/>
      <c r="R2282" s="106"/>
      <c r="S2282" s="14"/>
      <c r="T2282" s="107"/>
      <c r="U2282" s="102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24"/>
      <c r="B2283" s="98"/>
      <c r="C2283" s="99"/>
      <c r="D2283" s="102"/>
      <c r="E2283" s="123"/>
      <c r="F2283" s="101"/>
      <c r="G2283" s="101"/>
      <c r="H2283" s="101"/>
      <c r="I2283" s="101"/>
      <c r="J2283" s="100"/>
      <c r="K2283" s="102"/>
      <c r="L2283" s="103"/>
      <c r="M2283" s="104"/>
      <c r="N2283" s="105"/>
      <c r="O2283" s="105"/>
      <c r="P2283" s="104"/>
      <c r="Q2283" s="101"/>
      <c r="R2283" s="106"/>
      <c r="S2283" s="14"/>
      <c r="T2283" s="107"/>
      <c r="U2283" s="102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24"/>
      <c r="B2284" s="98"/>
      <c r="C2284" s="99"/>
      <c r="D2284" s="102"/>
      <c r="E2284" s="123"/>
      <c r="F2284" s="101"/>
      <c r="G2284" s="101"/>
      <c r="H2284" s="101"/>
      <c r="I2284" s="101"/>
      <c r="J2284" s="100"/>
      <c r="K2284" s="102"/>
      <c r="L2284" s="103"/>
      <c r="M2284" s="104"/>
      <c r="N2284" s="105"/>
      <c r="O2284" s="105"/>
      <c r="P2284" s="104"/>
      <c r="Q2284" s="101"/>
      <c r="R2284" s="106"/>
      <c r="S2284" s="14"/>
      <c r="T2284" s="107"/>
      <c r="U2284" s="102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24"/>
      <c r="B2285" s="98"/>
      <c r="C2285" s="99"/>
      <c r="D2285" s="102"/>
      <c r="E2285" s="123"/>
      <c r="F2285" s="101"/>
      <c r="G2285" s="101"/>
      <c r="H2285" s="101"/>
      <c r="I2285" s="101"/>
      <c r="J2285" s="100"/>
      <c r="K2285" s="102"/>
      <c r="L2285" s="103"/>
      <c r="M2285" s="104"/>
      <c r="N2285" s="105"/>
      <c r="O2285" s="105"/>
      <c r="P2285" s="104"/>
      <c r="Q2285" s="101"/>
      <c r="R2285" s="106"/>
      <c r="S2285" s="14"/>
      <c r="T2285" s="107"/>
      <c r="U2285" s="102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24"/>
      <c r="B2286" s="98"/>
      <c r="C2286" s="99"/>
      <c r="D2286" s="102"/>
      <c r="E2286" s="123"/>
      <c r="F2286" s="101"/>
      <c r="G2286" s="101"/>
      <c r="H2286" s="101"/>
      <c r="I2286" s="101"/>
      <c r="J2286" s="100"/>
      <c r="K2286" s="102"/>
      <c r="L2286" s="103"/>
      <c r="M2286" s="104"/>
      <c r="N2286" s="105"/>
      <c r="O2286" s="105"/>
      <c r="P2286" s="104"/>
      <c r="Q2286" s="101"/>
      <c r="R2286" s="106"/>
      <c r="S2286" s="14"/>
      <c r="T2286" s="107"/>
      <c r="U2286" s="102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24"/>
      <c r="B2287" s="98"/>
      <c r="C2287" s="99"/>
      <c r="D2287" s="102"/>
      <c r="E2287" s="123"/>
      <c r="F2287" s="101"/>
      <c r="G2287" s="101"/>
      <c r="H2287" s="101"/>
      <c r="I2287" s="101"/>
      <c r="J2287" s="100"/>
      <c r="K2287" s="102"/>
      <c r="L2287" s="103"/>
      <c r="M2287" s="104"/>
      <c r="N2287" s="105"/>
      <c r="O2287" s="105"/>
      <c r="P2287" s="104"/>
      <c r="Q2287" s="101"/>
      <c r="R2287" s="106"/>
      <c r="S2287" s="14"/>
      <c r="T2287" s="107"/>
      <c r="U2287" s="102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24"/>
      <c r="B2288" s="98"/>
      <c r="C2288" s="99"/>
      <c r="D2288" s="102"/>
      <c r="E2288" s="123"/>
      <c r="F2288" s="101"/>
      <c r="G2288" s="101"/>
      <c r="H2288" s="101"/>
      <c r="I2288" s="101"/>
      <c r="J2288" s="100"/>
      <c r="K2288" s="102"/>
      <c r="L2288" s="103"/>
      <c r="M2288" s="104"/>
      <c r="N2288" s="105"/>
      <c r="O2288" s="105"/>
      <c r="P2288" s="104"/>
      <c r="Q2288" s="101"/>
      <c r="R2288" s="106"/>
      <c r="S2288" s="14"/>
      <c r="T2288" s="107"/>
      <c r="U2288" s="102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24"/>
      <c r="B2289" s="98"/>
      <c r="C2289" s="99"/>
      <c r="D2289" s="102"/>
      <c r="E2289" s="123"/>
      <c r="F2289" s="101"/>
      <c r="G2289" s="101"/>
      <c r="H2289" s="101"/>
      <c r="I2289" s="101"/>
      <c r="J2289" s="100"/>
      <c r="K2289" s="102"/>
      <c r="L2289" s="103"/>
      <c r="M2289" s="104"/>
      <c r="N2289" s="105"/>
      <c r="O2289" s="105"/>
      <c r="P2289" s="104"/>
      <c r="Q2289" s="101"/>
      <c r="R2289" s="106"/>
      <c r="S2289" s="14"/>
      <c r="T2289" s="107"/>
      <c r="U2289" s="102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24"/>
      <c r="B2290" s="98"/>
      <c r="C2290" s="99"/>
      <c r="D2290" s="102"/>
      <c r="E2290" s="123"/>
      <c r="F2290" s="101"/>
      <c r="G2290" s="101"/>
      <c r="H2290" s="101"/>
      <c r="I2290" s="101"/>
      <c r="J2290" s="100"/>
      <c r="K2290" s="102"/>
      <c r="L2290" s="103"/>
      <c r="M2290" s="104"/>
      <c r="N2290" s="105"/>
      <c r="O2290" s="105"/>
      <c r="P2290" s="104"/>
      <c r="Q2290" s="101"/>
      <c r="R2290" s="106"/>
      <c r="S2290" s="14"/>
      <c r="T2290" s="107"/>
      <c r="U2290" s="102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24"/>
      <c r="B2291" s="98"/>
      <c r="C2291" s="99"/>
      <c r="D2291" s="102"/>
      <c r="E2291" s="123"/>
      <c r="F2291" s="101"/>
      <c r="G2291" s="101"/>
      <c r="H2291" s="101"/>
      <c r="I2291" s="101"/>
      <c r="J2291" s="100"/>
      <c r="K2291" s="102"/>
      <c r="L2291" s="103"/>
      <c r="M2291" s="104"/>
      <c r="N2291" s="105"/>
      <c r="O2291" s="105"/>
      <c r="P2291" s="104"/>
      <c r="Q2291" s="101"/>
      <c r="R2291" s="106"/>
      <c r="S2291" s="14"/>
      <c r="T2291" s="107"/>
      <c r="U2291" s="102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24"/>
      <c r="B2292" s="98"/>
      <c r="C2292" s="99"/>
      <c r="D2292" s="102"/>
      <c r="E2292" s="123"/>
      <c r="F2292" s="101"/>
      <c r="G2292" s="101"/>
      <c r="H2292" s="101"/>
      <c r="I2292" s="101"/>
      <c r="J2292" s="100"/>
      <c r="K2292" s="102"/>
      <c r="L2292" s="103"/>
      <c r="M2292" s="104"/>
      <c r="N2292" s="105"/>
      <c r="O2292" s="105"/>
      <c r="P2292" s="104"/>
      <c r="Q2292" s="101"/>
      <c r="R2292" s="106"/>
      <c r="S2292" s="14"/>
      <c r="T2292" s="107"/>
      <c r="U2292" s="102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24"/>
      <c r="B2293" s="98"/>
      <c r="C2293" s="99"/>
      <c r="D2293" s="102"/>
      <c r="E2293" s="123"/>
      <c r="F2293" s="101"/>
      <c r="G2293" s="101"/>
      <c r="H2293" s="101"/>
      <c r="I2293" s="101"/>
      <c r="J2293" s="100"/>
      <c r="K2293" s="102"/>
      <c r="L2293" s="103"/>
      <c r="M2293" s="104"/>
      <c r="N2293" s="105"/>
      <c r="O2293" s="105"/>
      <c r="P2293" s="104"/>
      <c r="Q2293" s="101"/>
      <c r="R2293" s="106"/>
      <c r="S2293" s="14"/>
      <c r="T2293" s="107"/>
      <c r="U2293" s="102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24"/>
      <c r="B2294" s="98"/>
      <c r="C2294" s="99"/>
      <c r="D2294" s="102"/>
      <c r="E2294" s="123"/>
      <c r="F2294" s="101"/>
      <c r="G2294" s="101"/>
      <c r="H2294" s="101"/>
      <c r="I2294" s="101"/>
      <c r="J2294" s="100"/>
      <c r="K2294" s="102"/>
      <c r="L2294" s="103"/>
      <c r="M2294" s="104"/>
      <c r="N2294" s="105"/>
      <c r="O2294" s="105"/>
      <c r="P2294" s="104"/>
      <c r="Q2294" s="101"/>
      <c r="R2294" s="106"/>
      <c r="S2294" s="14"/>
      <c r="T2294" s="107"/>
      <c r="U2294" s="102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24"/>
      <c r="B2295" s="98"/>
      <c r="C2295" s="99"/>
      <c r="D2295" s="102"/>
      <c r="E2295" s="123"/>
      <c r="F2295" s="101"/>
      <c r="G2295" s="101"/>
      <c r="H2295" s="101"/>
      <c r="I2295" s="101"/>
      <c r="J2295" s="100"/>
      <c r="K2295" s="102"/>
      <c r="L2295" s="103"/>
      <c r="M2295" s="104"/>
      <c r="N2295" s="105"/>
      <c r="O2295" s="105"/>
      <c r="P2295" s="104"/>
      <c r="Q2295" s="101"/>
      <c r="R2295" s="106"/>
      <c r="S2295" s="14"/>
      <c r="T2295" s="107"/>
      <c r="U2295" s="102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24"/>
      <c r="B2296" s="98"/>
      <c r="C2296" s="99"/>
      <c r="D2296" s="102"/>
      <c r="E2296" s="123"/>
      <c r="F2296" s="101"/>
      <c r="G2296" s="101"/>
      <c r="H2296" s="101"/>
      <c r="I2296" s="101"/>
      <c r="J2296" s="100"/>
      <c r="K2296" s="102"/>
      <c r="L2296" s="103"/>
      <c r="M2296" s="104"/>
      <c r="N2296" s="105"/>
      <c r="O2296" s="105"/>
      <c r="P2296" s="104"/>
      <c r="Q2296" s="101"/>
      <c r="R2296" s="106"/>
      <c r="S2296" s="14"/>
      <c r="T2296" s="107"/>
      <c r="U2296" s="102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24"/>
      <c r="B2297" s="98"/>
      <c r="C2297" s="99"/>
      <c r="D2297" s="102"/>
      <c r="E2297" s="123"/>
      <c r="F2297" s="101"/>
      <c r="G2297" s="101"/>
      <c r="H2297" s="101"/>
      <c r="I2297" s="101"/>
      <c r="J2297" s="100"/>
      <c r="K2297" s="102"/>
      <c r="L2297" s="103"/>
      <c r="M2297" s="104"/>
      <c r="N2297" s="105"/>
      <c r="O2297" s="105"/>
      <c r="P2297" s="104"/>
      <c r="Q2297" s="101"/>
      <c r="R2297" s="106"/>
      <c r="S2297" s="14"/>
      <c r="T2297" s="107"/>
      <c r="U2297" s="102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24"/>
      <c r="B2298" s="98"/>
      <c r="C2298" s="99"/>
      <c r="D2298" s="102"/>
      <c r="E2298" s="123"/>
      <c r="F2298" s="101"/>
      <c r="G2298" s="101"/>
      <c r="H2298" s="101"/>
      <c r="I2298" s="101"/>
      <c r="J2298" s="100"/>
      <c r="K2298" s="102"/>
      <c r="L2298" s="103"/>
      <c r="M2298" s="104"/>
      <c r="N2298" s="105"/>
      <c r="O2298" s="105"/>
      <c r="P2298" s="104"/>
      <c r="Q2298" s="101"/>
      <c r="R2298" s="106"/>
      <c r="S2298" s="14"/>
      <c r="T2298" s="107"/>
      <c r="U2298" s="102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24"/>
      <c r="B2299" s="98"/>
      <c r="C2299" s="99"/>
      <c r="D2299" s="102"/>
      <c r="E2299" s="123"/>
      <c r="F2299" s="101"/>
      <c r="G2299" s="101"/>
      <c r="H2299" s="101"/>
      <c r="I2299" s="101"/>
      <c r="J2299" s="100"/>
      <c r="K2299" s="102"/>
      <c r="L2299" s="103"/>
      <c r="M2299" s="104"/>
      <c r="N2299" s="105"/>
      <c r="O2299" s="105"/>
      <c r="P2299" s="104"/>
      <c r="Q2299" s="101"/>
      <c r="R2299" s="106"/>
      <c r="S2299" s="14"/>
      <c r="T2299" s="107"/>
      <c r="U2299" s="102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24"/>
      <c r="B2300" s="98"/>
      <c r="C2300" s="99"/>
      <c r="D2300" s="102"/>
      <c r="E2300" s="123"/>
      <c r="F2300" s="101"/>
      <c r="G2300" s="101"/>
      <c r="H2300" s="101"/>
      <c r="I2300" s="101"/>
      <c r="J2300" s="100"/>
      <c r="K2300" s="102"/>
      <c r="L2300" s="103"/>
      <c r="M2300" s="104"/>
      <c r="N2300" s="105"/>
      <c r="O2300" s="105"/>
      <c r="P2300" s="104"/>
      <c r="Q2300" s="101"/>
      <c r="R2300" s="106"/>
      <c r="S2300" s="14"/>
      <c r="T2300" s="107"/>
      <c r="U2300" s="102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24"/>
      <c r="B2301" s="98"/>
      <c r="C2301" s="99"/>
      <c r="D2301" s="102"/>
      <c r="E2301" s="123"/>
      <c r="F2301" s="101"/>
      <c r="G2301" s="101"/>
      <c r="H2301" s="101"/>
      <c r="I2301" s="101"/>
      <c r="J2301" s="100"/>
      <c r="K2301" s="102"/>
      <c r="L2301" s="103"/>
      <c r="M2301" s="104"/>
      <c r="N2301" s="105"/>
      <c r="O2301" s="105"/>
      <c r="P2301" s="104"/>
      <c r="Q2301" s="101"/>
      <c r="R2301" s="106"/>
      <c r="S2301" s="14"/>
      <c r="T2301" s="107"/>
      <c r="U2301" s="102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24"/>
      <c r="B2302" s="98"/>
      <c r="C2302" s="99"/>
      <c r="D2302" s="102"/>
      <c r="E2302" s="123"/>
      <c r="F2302" s="101"/>
      <c r="G2302" s="101"/>
      <c r="H2302" s="101"/>
      <c r="I2302" s="101"/>
      <c r="J2302" s="100"/>
      <c r="K2302" s="102"/>
      <c r="L2302" s="103"/>
      <c r="M2302" s="104"/>
      <c r="N2302" s="105"/>
      <c r="O2302" s="105"/>
      <c r="P2302" s="104"/>
      <c r="Q2302" s="101"/>
      <c r="R2302" s="106"/>
      <c r="S2302" s="14"/>
      <c r="T2302" s="107"/>
      <c r="U2302" s="102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24"/>
      <c r="B2303" s="98"/>
      <c r="C2303" s="99"/>
      <c r="D2303" s="102"/>
      <c r="E2303" s="123"/>
      <c r="F2303" s="101"/>
      <c r="G2303" s="101"/>
      <c r="H2303" s="101"/>
      <c r="I2303" s="101"/>
      <c r="J2303" s="100"/>
      <c r="K2303" s="102"/>
      <c r="L2303" s="103"/>
      <c r="M2303" s="104"/>
      <c r="N2303" s="105"/>
      <c r="O2303" s="105"/>
      <c r="P2303" s="104"/>
      <c r="Q2303" s="101"/>
      <c r="R2303" s="106"/>
      <c r="S2303" s="14"/>
      <c r="T2303" s="107"/>
      <c r="U2303" s="102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24"/>
      <c r="B2304" s="98"/>
      <c r="C2304" s="99"/>
      <c r="D2304" s="102"/>
      <c r="E2304" s="123"/>
      <c r="F2304" s="101"/>
      <c r="G2304" s="101"/>
      <c r="H2304" s="101"/>
      <c r="I2304" s="101"/>
      <c r="J2304" s="100"/>
      <c r="K2304" s="102"/>
      <c r="L2304" s="103"/>
      <c r="M2304" s="104"/>
      <c r="N2304" s="105"/>
      <c r="O2304" s="105"/>
      <c r="P2304" s="104"/>
      <c r="Q2304" s="101"/>
      <c r="R2304" s="106"/>
      <c r="S2304" s="14"/>
      <c r="T2304" s="107"/>
      <c r="U2304" s="102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24"/>
      <c r="B2305" s="98"/>
      <c r="C2305" s="99"/>
      <c r="D2305" s="102"/>
      <c r="E2305" s="123"/>
      <c r="F2305" s="101"/>
      <c r="G2305" s="101"/>
      <c r="H2305" s="101"/>
      <c r="I2305" s="101"/>
      <c r="J2305" s="100"/>
      <c r="K2305" s="102"/>
      <c r="L2305" s="103"/>
      <c r="M2305" s="104"/>
      <c r="N2305" s="105"/>
      <c r="O2305" s="105"/>
      <c r="P2305" s="104"/>
      <c r="Q2305" s="101"/>
      <c r="R2305" s="106"/>
      <c r="S2305" s="14"/>
      <c r="T2305" s="107"/>
      <c r="U2305" s="102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24"/>
      <c r="B2306" s="98"/>
      <c r="C2306" s="99"/>
      <c r="D2306" s="102"/>
      <c r="E2306" s="123"/>
      <c r="F2306" s="101"/>
      <c r="G2306" s="101"/>
      <c r="H2306" s="101"/>
      <c r="I2306" s="101"/>
      <c r="J2306" s="100"/>
      <c r="K2306" s="102"/>
      <c r="L2306" s="103"/>
      <c r="M2306" s="104"/>
      <c r="N2306" s="105"/>
      <c r="O2306" s="105"/>
      <c r="P2306" s="104"/>
      <c r="Q2306" s="101"/>
      <c r="R2306" s="106"/>
      <c r="S2306" s="14"/>
      <c r="T2306" s="107"/>
      <c r="U2306" s="102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24"/>
      <c r="B2307" s="98"/>
      <c r="C2307" s="99"/>
      <c r="D2307" s="102"/>
      <c r="E2307" s="123"/>
      <c r="F2307" s="101"/>
      <c r="G2307" s="101"/>
      <c r="H2307" s="101"/>
      <c r="I2307" s="101"/>
      <c r="J2307" s="100"/>
      <c r="K2307" s="102"/>
      <c r="L2307" s="103"/>
      <c r="M2307" s="104"/>
      <c r="N2307" s="105"/>
      <c r="O2307" s="105"/>
      <c r="P2307" s="104"/>
      <c r="Q2307" s="101"/>
      <c r="R2307" s="106"/>
      <c r="S2307" s="14"/>
      <c r="T2307" s="107"/>
      <c r="U2307" s="102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24"/>
      <c r="B2308" s="98"/>
      <c r="C2308" s="99"/>
      <c r="D2308" s="102"/>
      <c r="E2308" s="123"/>
      <c r="F2308" s="101"/>
      <c r="G2308" s="101"/>
      <c r="H2308" s="101"/>
      <c r="I2308" s="101"/>
      <c r="J2308" s="100"/>
      <c r="K2308" s="102"/>
      <c r="L2308" s="103"/>
      <c r="M2308" s="104"/>
      <c r="N2308" s="105"/>
      <c r="O2308" s="105"/>
      <c r="P2308" s="104"/>
      <c r="Q2308" s="101"/>
      <c r="R2308" s="106"/>
      <c r="S2308" s="14"/>
      <c r="T2308" s="107"/>
      <c r="U2308" s="102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24"/>
      <c r="B2309" s="98"/>
      <c r="C2309" s="99"/>
      <c r="D2309" s="102"/>
      <c r="E2309" s="123"/>
      <c r="F2309" s="101"/>
      <c r="G2309" s="101"/>
      <c r="H2309" s="101"/>
      <c r="I2309" s="101"/>
      <c r="J2309" s="100"/>
      <c r="K2309" s="102"/>
      <c r="L2309" s="103"/>
      <c r="M2309" s="104"/>
      <c r="N2309" s="105"/>
      <c r="O2309" s="105"/>
      <c r="P2309" s="104"/>
      <c r="Q2309" s="101"/>
      <c r="R2309" s="106"/>
      <c r="S2309" s="14"/>
      <c r="T2309" s="107"/>
      <c r="U2309" s="102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24"/>
      <c r="B2310" s="98"/>
      <c r="C2310" s="99"/>
      <c r="D2310" s="102"/>
      <c r="E2310" s="123"/>
      <c r="F2310" s="101"/>
      <c r="G2310" s="101"/>
      <c r="H2310" s="101"/>
      <c r="I2310" s="101"/>
      <c r="J2310" s="100"/>
      <c r="K2310" s="102"/>
      <c r="L2310" s="103"/>
      <c r="M2310" s="104"/>
      <c r="N2310" s="105"/>
      <c r="O2310" s="105"/>
      <c r="P2310" s="104"/>
      <c r="Q2310" s="101"/>
      <c r="R2310" s="106"/>
      <c r="S2310" s="14"/>
      <c r="T2310" s="107"/>
      <c r="U2310" s="102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24"/>
      <c r="B2311" s="98"/>
      <c r="C2311" s="99"/>
      <c r="D2311" s="102"/>
      <c r="E2311" s="123"/>
      <c r="F2311" s="101"/>
      <c r="G2311" s="101"/>
      <c r="H2311" s="101"/>
      <c r="I2311" s="101"/>
      <c r="J2311" s="100"/>
      <c r="K2311" s="102"/>
      <c r="L2311" s="103"/>
      <c r="M2311" s="104"/>
      <c r="N2311" s="105"/>
      <c r="O2311" s="105"/>
      <c r="P2311" s="104"/>
      <c r="Q2311" s="101"/>
      <c r="R2311" s="106"/>
      <c r="S2311" s="14"/>
      <c r="T2311" s="107"/>
      <c r="U2311" s="102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24"/>
      <c r="B2312" s="98"/>
      <c r="C2312" s="99"/>
      <c r="D2312" s="102"/>
      <c r="E2312" s="123"/>
      <c r="F2312" s="101"/>
      <c r="G2312" s="101"/>
      <c r="H2312" s="101"/>
      <c r="I2312" s="101"/>
      <c r="J2312" s="100"/>
      <c r="K2312" s="102"/>
      <c r="L2312" s="103"/>
      <c r="M2312" s="104"/>
      <c r="N2312" s="105"/>
      <c r="O2312" s="105"/>
      <c r="P2312" s="104"/>
      <c r="Q2312" s="101"/>
      <c r="R2312" s="106"/>
      <c r="S2312" s="14"/>
      <c r="T2312" s="107"/>
      <c r="U2312" s="102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24"/>
      <c r="B2313" s="98"/>
      <c r="C2313" s="99"/>
      <c r="D2313" s="102"/>
      <c r="E2313" s="123"/>
      <c r="F2313" s="101"/>
      <c r="G2313" s="101"/>
      <c r="H2313" s="101"/>
      <c r="I2313" s="101"/>
      <c r="J2313" s="100"/>
      <c r="K2313" s="102"/>
      <c r="L2313" s="103"/>
      <c r="M2313" s="104"/>
      <c r="N2313" s="105"/>
      <c r="O2313" s="105"/>
      <c r="P2313" s="104"/>
      <c r="Q2313" s="101"/>
      <c r="R2313" s="106"/>
      <c r="S2313" s="14"/>
      <c r="T2313" s="107"/>
      <c r="U2313" s="102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24"/>
      <c r="B2314" s="98"/>
      <c r="C2314" s="99"/>
      <c r="D2314" s="102"/>
      <c r="E2314" s="123"/>
      <c r="F2314" s="101"/>
      <c r="G2314" s="101"/>
      <c r="H2314" s="101"/>
      <c r="I2314" s="101"/>
      <c r="J2314" s="100"/>
      <c r="K2314" s="102"/>
      <c r="L2314" s="103"/>
      <c r="M2314" s="104"/>
      <c r="N2314" s="105"/>
      <c r="O2314" s="105"/>
      <c r="P2314" s="104"/>
      <c r="Q2314" s="101"/>
      <c r="R2314" s="106"/>
      <c r="S2314" s="14"/>
      <c r="T2314" s="107"/>
      <c r="U2314" s="102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24"/>
      <c r="B2315" s="98"/>
      <c r="C2315" s="99"/>
      <c r="D2315" s="102"/>
      <c r="E2315" s="123"/>
      <c r="F2315" s="101"/>
      <c r="G2315" s="101"/>
      <c r="H2315" s="101"/>
      <c r="I2315" s="101"/>
      <c r="J2315" s="100"/>
      <c r="K2315" s="102"/>
      <c r="L2315" s="103"/>
      <c r="M2315" s="104"/>
      <c r="N2315" s="105"/>
      <c r="O2315" s="105"/>
      <c r="P2315" s="104"/>
      <c r="Q2315" s="101"/>
      <c r="R2315" s="106"/>
      <c r="S2315" s="14"/>
      <c r="T2315" s="107"/>
      <c r="U2315" s="102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24"/>
      <c r="B2316" s="98"/>
      <c r="C2316" s="99"/>
      <c r="D2316" s="102"/>
      <c r="E2316" s="123"/>
      <c r="F2316" s="101"/>
      <c r="G2316" s="101"/>
      <c r="H2316" s="101"/>
      <c r="I2316" s="101"/>
      <c r="J2316" s="100"/>
      <c r="K2316" s="102"/>
      <c r="L2316" s="103"/>
      <c r="M2316" s="104"/>
      <c r="N2316" s="105"/>
      <c r="O2316" s="105"/>
      <c r="P2316" s="104"/>
      <c r="Q2316" s="101"/>
      <c r="R2316" s="106"/>
      <c r="S2316" s="14"/>
      <c r="T2316" s="107"/>
      <c r="U2316" s="102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24"/>
      <c r="B2317" s="98"/>
      <c r="C2317" s="99"/>
      <c r="D2317" s="102"/>
      <c r="E2317" s="123"/>
      <c r="F2317" s="101"/>
      <c r="G2317" s="101"/>
      <c r="H2317" s="101"/>
      <c r="I2317" s="101"/>
      <c r="J2317" s="100"/>
      <c r="K2317" s="102"/>
      <c r="L2317" s="103"/>
      <c r="M2317" s="104"/>
      <c r="N2317" s="105"/>
      <c r="O2317" s="105"/>
      <c r="P2317" s="104"/>
      <c r="Q2317" s="101"/>
      <c r="R2317" s="106"/>
      <c r="S2317" s="14"/>
      <c r="T2317" s="107"/>
      <c r="U2317" s="102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24"/>
      <c r="B2318" s="98"/>
      <c r="C2318" s="99"/>
      <c r="D2318" s="102"/>
      <c r="E2318" s="123"/>
      <c r="F2318" s="101"/>
      <c r="G2318" s="101"/>
      <c r="H2318" s="101"/>
      <c r="I2318" s="101"/>
      <c r="J2318" s="100"/>
      <c r="K2318" s="102"/>
      <c r="L2318" s="103"/>
      <c r="M2318" s="104"/>
      <c r="N2318" s="105"/>
      <c r="O2318" s="105"/>
      <c r="P2318" s="104"/>
      <c r="Q2318" s="101"/>
      <c r="R2318" s="106"/>
      <c r="S2318" s="14"/>
      <c r="T2318" s="107"/>
      <c r="U2318" s="102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24"/>
      <c r="B2319" s="98"/>
      <c r="C2319" s="99"/>
      <c r="D2319" s="102"/>
      <c r="E2319" s="123"/>
      <c r="F2319" s="101"/>
      <c r="G2319" s="101"/>
      <c r="H2319" s="101"/>
      <c r="I2319" s="101"/>
      <c r="J2319" s="100"/>
      <c r="K2319" s="102"/>
      <c r="L2319" s="103"/>
      <c r="M2319" s="104"/>
      <c r="N2319" s="105"/>
      <c r="O2319" s="105"/>
      <c r="P2319" s="104"/>
      <c r="Q2319" s="101"/>
      <c r="R2319" s="106"/>
      <c r="S2319" s="14"/>
      <c r="T2319" s="107"/>
      <c r="U2319" s="102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24"/>
      <c r="B2320" s="98"/>
      <c r="C2320" s="99"/>
      <c r="D2320" s="102"/>
      <c r="E2320" s="123"/>
      <c r="F2320" s="101"/>
      <c r="G2320" s="101"/>
      <c r="H2320" s="101"/>
      <c r="I2320" s="101"/>
      <c r="J2320" s="100"/>
      <c r="K2320" s="102"/>
      <c r="L2320" s="103"/>
      <c r="M2320" s="104"/>
      <c r="N2320" s="105"/>
      <c r="O2320" s="105"/>
      <c r="P2320" s="104"/>
      <c r="Q2320" s="101"/>
      <c r="R2320" s="106"/>
      <c r="S2320" s="14"/>
      <c r="T2320" s="107"/>
      <c r="U2320" s="102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24"/>
      <c r="B2321" s="98"/>
      <c r="C2321" s="99"/>
      <c r="D2321" s="102"/>
      <c r="E2321" s="123"/>
      <c r="F2321" s="101"/>
      <c r="G2321" s="101"/>
      <c r="H2321" s="101"/>
      <c r="I2321" s="101"/>
      <c r="J2321" s="100"/>
      <c r="K2321" s="102"/>
      <c r="L2321" s="103"/>
      <c r="M2321" s="104"/>
      <c r="N2321" s="105"/>
      <c r="O2321" s="105"/>
      <c r="P2321" s="104"/>
      <c r="Q2321" s="101"/>
      <c r="R2321" s="106"/>
      <c r="S2321" s="14"/>
      <c r="T2321" s="107"/>
      <c r="U2321" s="102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24"/>
      <c r="B2322" s="98"/>
      <c r="C2322" s="99"/>
      <c r="D2322" s="102"/>
      <c r="E2322" s="123"/>
      <c r="F2322" s="101"/>
      <c r="G2322" s="101"/>
      <c r="H2322" s="101"/>
      <c r="I2322" s="101"/>
      <c r="J2322" s="100"/>
      <c r="K2322" s="102"/>
      <c r="L2322" s="103"/>
      <c r="M2322" s="104"/>
      <c r="N2322" s="105"/>
      <c r="O2322" s="105"/>
      <c r="P2322" s="104"/>
      <c r="Q2322" s="101"/>
      <c r="R2322" s="106"/>
      <c r="S2322" s="14"/>
      <c r="T2322" s="107"/>
      <c r="U2322" s="102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24"/>
      <c r="B2323" s="98"/>
      <c r="C2323" s="99"/>
      <c r="D2323" s="102"/>
      <c r="E2323" s="123"/>
      <c r="F2323" s="101"/>
      <c r="G2323" s="101"/>
      <c r="H2323" s="101"/>
      <c r="I2323" s="101"/>
      <c r="J2323" s="100"/>
      <c r="K2323" s="102"/>
      <c r="L2323" s="103"/>
      <c r="M2323" s="104"/>
      <c r="N2323" s="105"/>
      <c r="O2323" s="105"/>
      <c r="P2323" s="104"/>
      <c r="Q2323" s="101"/>
      <c r="R2323" s="106"/>
      <c r="S2323" s="14"/>
      <c r="T2323" s="107"/>
      <c r="U2323" s="102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24"/>
      <c r="B2324" s="98"/>
      <c r="C2324" s="99"/>
      <c r="D2324" s="102"/>
      <c r="E2324" s="123"/>
      <c r="F2324" s="101"/>
      <c r="G2324" s="101"/>
      <c r="H2324" s="101"/>
      <c r="I2324" s="101"/>
      <c r="J2324" s="100"/>
      <c r="K2324" s="102"/>
      <c r="L2324" s="103"/>
      <c r="M2324" s="104"/>
      <c r="N2324" s="105"/>
      <c r="O2324" s="105"/>
      <c r="P2324" s="104"/>
      <c r="Q2324" s="101"/>
      <c r="R2324" s="106"/>
      <c r="S2324" s="14"/>
      <c r="T2324" s="107"/>
      <c r="U2324" s="102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24"/>
      <c r="B2325" s="98"/>
      <c r="C2325" s="99"/>
      <c r="D2325" s="102"/>
      <c r="E2325" s="123"/>
      <c r="F2325" s="101"/>
      <c r="G2325" s="101"/>
      <c r="H2325" s="101"/>
      <c r="I2325" s="101"/>
      <c r="J2325" s="100"/>
      <c r="K2325" s="102"/>
      <c r="L2325" s="103"/>
      <c r="M2325" s="104"/>
      <c r="N2325" s="105"/>
      <c r="O2325" s="105"/>
      <c r="P2325" s="104"/>
      <c r="Q2325" s="101"/>
      <c r="R2325" s="106"/>
      <c r="S2325" s="14"/>
      <c r="T2325" s="107"/>
      <c r="U2325" s="102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24"/>
      <c r="B2326" s="98"/>
      <c r="C2326" s="99"/>
      <c r="D2326" s="102"/>
      <c r="E2326" s="123"/>
      <c r="F2326" s="101"/>
      <c r="G2326" s="101"/>
      <c r="H2326" s="101"/>
      <c r="I2326" s="101"/>
      <c r="J2326" s="100"/>
      <c r="K2326" s="102"/>
      <c r="L2326" s="103"/>
      <c r="M2326" s="104"/>
      <c r="N2326" s="105"/>
      <c r="O2326" s="105"/>
      <c r="P2326" s="104"/>
      <c r="Q2326" s="101"/>
      <c r="R2326" s="106"/>
      <c r="S2326" s="14"/>
      <c r="T2326" s="107"/>
      <c r="U2326" s="102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24"/>
      <c r="B2327" s="98"/>
      <c r="C2327" s="99"/>
      <c r="D2327" s="102"/>
      <c r="E2327" s="123"/>
      <c r="F2327" s="101"/>
      <c r="G2327" s="101"/>
      <c r="H2327" s="101"/>
      <c r="I2327" s="101"/>
      <c r="J2327" s="100"/>
      <c r="K2327" s="102"/>
      <c r="L2327" s="103"/>
      <c r="M2327" s="104"/>
      <c r="N2327" s="105"/>
      <c r="O2327" s="105"/>
      <c r="P2327" s="104"/>
      <c r="Q2327" s="101"/>
      <c r="R2327" s="106"/>
      <c r="S2327" s="14"/>
      <c r="T2327" s="107"/>
      <c r="U2327" s="102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24"/>
      <c r="B2328" s="98"/>
      <c r="C2328" s="99"/>
      <c r="D2328" s="102"/>
      <c r="E2328" s="123"/>
      <c r="F2328" s="101"/>
      <c r="G2328" s="101"/>
      <c r="H2328" s="101"/>
      <c r="I2328" s="101"/>
      <c r="J2328" s="100"/>
      <c r="K2328" s="102"/>
      <c r="L2328" s="103"/>
      <c r="M2328" s="104"/>
      <c r="N2328" s="105"/>
      <c r="O2328" s="105"/>
      <c r="P2328" s="104"/>
      <c r="Q2328" s="101"/>
      <c r="R2328" s="106"/>
      <c r="S2328" s="14"/>
      <c r="T2328" s="107"/>
      <c r="U2328" s="102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24"/>
      <c r="B2329" s="98"/>
      <c r="C2329" s="99"/>
      <c r="D2329" s="102"/>
      <c r="E2329" s="123"/>
      <c r="F2329" s="101"/>
      <c r="G2329" s="101"/>
      <c r="H2329" s="101"/>
      <c r="I2329" s="101"/>
      <c r="J2329" s="100"/>
      <c r="K2329" s="102"/>
      <c r="L2329" s="103"/>
      <c r="M2329" s="104"/>
      <c r="N2329" s="105"/>
      <c r="O2329" s="105"/>
      <c r="P2329" s="104"/>
      <c r="Q2329" s="101"/>
      <c r="R2329" s="106"/>
      <c r="S2329" s="14"/>
      <c r="T2329" s="107"/>
      <c r="U2329" s="102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24"/>
      <c r="B2330" s="98"/>
      <c r="C2330" s="99"/>
      <c r="D2330" s="102"/>
      <c r="E2330" s="123"/>
      <c r="F2330" s="101"/>
      <c r="G2330" s="101"/>
      <c r="H2330" s="101"/>
      <c r="I2330" s="101"/>
      <c r="J2330" s="100"/>
      <c r="K2330" s="102"/>
      <c r="L2330" s="103"/>
      <c r="M2330" s="104"/>
      <c r="N2330" s="105"/>
      <c r="O2330" s="105"/>
      <c r="P2330" s="104"/>
      <c r="Q2330" s="101"/>
      <c r="R2330" s="106"/>
      <c r="S2330" s="14"/>
      <c r="T2330" s="107"/>
      <c r="U2330" s="102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24"/>
      <c r="B2331" s="98"/>
      <c r="C2331" s="99"/>
      <c r="D2331" s="102"/>
      <c r="E2331" s="123"/>
      <c r="F2331" s="101"/>
      <c r="G2331" s="101"/>
      <c r="H2331" s="101"/>
      <c r="I2331" s="101"/>
      <c r="J2331" s="100"/>
      <c r="K2331" s="102"/>
      <c r="L2331" s="103"/>
      <c r="M2331" s="104"/>
      <c r="N2331" s="105"/>
      <c r="O2331" s="105"/>
      <c r="P2331" s="104"/>
      <c r="Q2331" s="101"/>
      <c r="R2331" s="106"/>
      <c r="S2331" s="14"/>
      <c r="T2331" s="107"/>
      <c r="U2331" s="102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24"/>
      <c r="B2332" s="98"/>
      <c r="C2332" s="99"/>
      <c r="D2332" s="102"/>
      <c r="E2332" s="123"/>
      <c r="F2332" s="101"/>
      <c r="G2332" s="101"/>
      <c r="H2332" s="101"/>
      <c r="I2332" s="101"/>
      <c r="J2332" s="100"/>
      <c r="K2332" s="102"/>
      <c r="L2332" s="103"/>
      <c r="M2332" s="104"/>
      <c r="N2332" s="105"/>
      <c r="O2332" s="105"/>
      <c r="P2332" s="104"/>
      <c r="Q2332" s="101"/>
      <c r="R2332" s="106"/>
      <c r="S2332" s="14"/>
      <c r="T2332" s="107"/>
      <c r="U2332" s="102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24"/>
      <c r="B2333" s="98"/>
      <c r="C2333" s="99"/>
      <c r="D2333" s="102"/>
      <c r="E2333" s="123"/>
      <c r="F2333" s="101"/>
      <c r="G2333" s="101"/>
      <c r="H2333" s="101"/>
      <c r="I2333" s="101"/>
      <c r="J2333" s="100"/>
      <c r="K2333" s="102"/>
      <c r="L2333" s="103"/>
      <c r="M2333" s="104"/>
      <c r="N2333" s="105"/>
      <c r="O2333" s="105"/>
      <c r="P2333" s="104"/>
      <c r="Q2333" s="101"/>
      <c r="R2333" s="106"/>
      <c r="S2333" s="14"/>
      <c r="T2333" s="107"/>
      <c r="U2333" s="102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24"/>
      <c r="B2334" s="98"/>
      <c r="C2334" s="99"/>
      <c r="D2334" s="102"/>
      <c r="E2334" s="123"/>
      <c r="F2334" s="101"/>
      <c r="G2334" s="101"/>
      <c r="H2334" s="101"/>
      <c r="I2334" s="101"/>
      <c r="J2334" s="100"/>
      <c r="K2334" s="102"/>
      <c r="L2334" s="103"/>
      <c r="M2334" s="104"/>
      <c r="N2334" s="105"/>
      <c r="O2334" s="105"/>
      <c r="P2334" s="104"/>
      <c r="Q2334" s="101"/>
      <c r="R2334" s="106"/>
      <c r="S2334" s="14"/>
      <c r="T2334" s="107"/>
      <c r="U2334" s="102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24"/>
      <c r="B2335" s="98"/>
      <c r="C2335" s="99"/>
      <c r="D2335" s="102"/>
      <c r="E2335" s="123"/>
      <c r="F2335" s="101"/>
      <c r="G2335" s="101"/>
      <c r="H2335" s="101"/>
      <c r="I2335" s="101"/>
      <c r="J2335" s="100"/>
      <c r="K2335" s="102"/>
      <c r="L2335" s="103"/>
      <c r="M2335" s="104"/>
      <c r="N2335" s="105"/>
      <c r="O2335" s="105"/>
      <c r="P2335" s="104"/>
      <c r="Q2335" s="101"/>
      <c r="R2335" s="106"/>
      <c r="S2335" s="14"/>
      <c r="T2335" s="107"/>
      <c r="U2335" s="102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24"/>
      <c r="B2336" s="98"/>
      <c r="C2336" s="99"/>
      <c r="D2336" s="102"/>
      <c r="E2336" s="123"/>
      <c r="F2336" s="101"/>
      <c r="G2336" s="101"/>
      <c r="H2336" s="101"/>
      <c r="I2336" s="101"/>
      <c r="J2336" s="100"/>
      <c r="K2336" s="102"/>
      <c r="L2336" s="103"/>
      <c r="M2336" s="104"/>
      <c r="N2336" s="105"/>
      <c r="O2336" s="105"/>
      <c r="P2336" s="104"/>
      <c r="Q2336" s="101"/>
      <c r="R2336" s="106"/>
      <c r="S2336" s="14"/>
      <c r="T2336" s="107"/>
      <c r="U2336" s="102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24"/>
      <c r="B2337" s="98"/>
      <c r="C2337" s="99"/>
      <c r="D2337" s="102"/>
      <c r="E2337" s="123"/>
      <c r="F2337" s="101"/>
      <c r="G2337" s="101"/>
      <c r="H2337" s="101"/>
      <c r="I2337" s="101"/>
      <c r="J2337" s="100"/>
      <c r="K2337" s="102"/>
      <c r="L2337" s="103"/>
      <c r="M2337" s="104"/>
      <c r="N2337" s="105"/>
      <c r="O2337" s="105"/>
      <c r="P2337" s="104"/>
      <c r="Q2337" s="101"/>
      <c r="R2337" s="106"/>
      <c r="S2337" s="14"/>
      <c r="T2337" s="107"/>
      <c r="U2337" s="102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24"/>
      <c r="B2338" s="98"/>
      <c r="C2338" s="99"/>
      <c r="D2338" s="102"/>
      <c r="E2338" s="123"/>
      <c r="F2338" s="101"/>
      <c r="G2338" s="101"/>
      <c r="H2338" s="101"/>
      <c r="I2338" s="101"/>
      <c r="J2338" s="100"/>
      <c r="K2338" s="102"/>
      <c r="L2338" s="103"/>
      <c r="M2338" s="104"/>
      <c r="N2338" s="105"/>
      <c r="O2338" s="105"/>
      <c r="P2338" s="104"/>
      <c r="Q2338" s="101"/>
      <c r="R2338" s="106"/>
      <c r="S2338" s="14"/>
      <c r="T2338" s="107"/>
      <c r="U2338" s="102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24"/>
      <c r="B2339" s="98"/>
      <c r="C2339" s="99"/>
      <c r="D2339" s="102"/>
      <c r="E2339" s="123"/>
      <c r="F2339" s="101"/>
      <c r="G2339" s="101"/>
      <c r="H2339" s="101"/>
      <c r="I2339" s="101"/>
      <c r="J2339" s="100"/>
      <c r="K2339" s="102"/>
      <c r="L2339" s="103"/>
      <c r="M2339" s="104"/>
      <c r="N2339" s="105"/>
      <c r="O2339" s="105"/>
      <c r="P2339" s="104"/>
      <c r="Q2339" s="101"/>
      <c r="R2339" s="106"/>
      <c r="S2339" s="14"/>
      <c r="T2339" s="107"/>
      <c r="U2339" s="102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24"/>
      <c r="B2340" s="98"/>
      <c r="C2340" s="99"/>
      <c r="D2340" s="102"/>
      <c r="E2340" s="123"/>
      <c r="F2340" s="101"/>
      <c r="G2340" s="101"/>
      <c r="H2340" s="101"/>
      <c r="I2340" s="101"/>
      <c r="J2340" s="100"/>
      <c r="K2340" s="102"/>
      <c r="L2340" s="103"/>
      <c r="M2340" s="104"/>
      <c r="N2340" s="105"/>
      <c r="O2340" s="105"/>
      <c r="P2340" s="104"/>
      <c r="Q2340" s="101"/>
      <c r="R2340" s="106"/>
      <c r="S2340" s="14"/>
      <c r="T2340" s="107"/>
      <c r="U2340" s="102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24"/>
      <c r="B2341" s="98"/>
      <c r="C2341" s="99"/>
      <c r="D2341" s="102"/>
      <c r="E2341" s="123"/>
      <c r="F2341" s="101"/>
      <c r="G2341" s="101"/>
      <c r="H2341" s="101"/>
      <c r="I2341" s="101"/>
      <c r="J2341" s="100"/>
      <c r="K2341" s="102"/>
      <c r="L2341" s="103"/>
      <c r="M2341" s="104"/>
      <c r="N2341" s="105"/>
      <c r="O2341" s="105"/>
      <c r="P2341" s="104"/>
      <c r="Q2341" s="101"/>
      <c r="R2341" s="106"/>
      <c r="S2341" s="14"/>
      <c r="T2341" s="107"/>
      <c r="U2341" s="102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24"/>
      <c r="B2342" s="98"/>
      <c r="C2342" s="99"/>
      <c r="D2342" s="102"/>
      <c r="E2342" s="123"/>
      <c r="F2342" s="101"/>
      <c r="G2342" s="101"/>
      <c r="H2342" s="101"/>
      <c r="I2342" s="101"/>
      <c r="J2342" s="100"/>
      <c r="K2342" s="102"/>
      <c r="L2342" s="103"/>
      <c r="M2342" s="104"/>
      <c r="N2342" s="105"/>
      <c r="O2342" s="105"/>
      <c r="P2342" s="104"/>
      <c r="Q2342" s="101"/>
      <c r="R2342" s="106"/>
      <c r="S2342" s="14"/>
      <c r="T2342" s="107"/>
      <c r="U2342" s="102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24"/>
      <c r="B2343" s="98"/>
      <c r="C2343" s="99"/>
      <c r="D2343" s="102"/>
      <c r="E2343" s="123"/>
      <c r="F2343" s="101"/>
      <c r="G2343" s="101"/>
      <c r="H2343" s="101"/>
      <c r="I2343" s="101"/>
      <c r="J2343" s="100"/>
      <c r="K2343" s="102"/>
      <c r="L2343" s="103"/>
      <c r="M2343" s="104"/>
      <c r="N2343" s="105"/>
      <c r="O2343" s="105"/>
      <c r="P2343" s="104"/>
      <c r="Q2343" s="101"/>
      <c r="R2343" s="106"/>
      <c r="S2343" s="14"/>
      <c r="T2343" s="107"/>
      <c r="U2343" s="102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24"/>
      <c r="B2344" s="98"/>
      <c r="C2344" s="99"/>
      <c r="D2344" s="102"/>
      <c r="E2344" s="123"/>
      <c r="F2344" s="101"/>
      <c r="G2344" s="101"/>
      <c r="H2344" s="101"/>
      <c r="I2344" s="101"/>
      <c r="J2344" s="100"/>
      <c r="K2344" s="102"/>
      <c r="L2344" s="103"/>
      <c r="M2344" s="104"/>
      <c r="N2344" s="105"/>
      <c r="O2344" s="105"/>
      <c r="P2344" s="104"/>
      <c r="Q2344" s="101"/>
      <c r="R2344" s="106"/>
      <c r="S2344" s="14"/>
      <c r="T2344" s="107"/>
      <c r="U2344" s="102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24"/>
      <c r="B2345" s="98"/>
      <c r="C2345" s="99"/>
      <c r="D2345" s="102"/>
      <c r="E2345" s="123"/>
      <c r="F2345" s="101"/>
      <c r="G2345" s="101"/>
      <c r="H2345" s="101"/>
      <c r="I2345" s="101"/>
      <c r="J2345" s="100"/>
      <c r="K2345" s="102"/>
      <c r="L2345" s="103"/>
      <c r="M2345" s="104"/>
      <c r="N2345" s="105"/>
      <c r="O2345" s="105"/>
      <c r="P2345" s="104"/>
      <c r="Q2345" s="101"/>
      <c r="R2345" s="106"/>
      <c r="S2345" s="14"/>
      <c r="T2345" s="107"/>
      <c r="U2345" s="102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24"/>
      <c r="B2346" s="98"/>
      <c r="C2346" s="99"/>
      <c r="D2346" s="102"/>
      <c r="E2346" s="123"/>
      <c r="F2346" s="101"/>
      <c r="G2346" s="101"/>
      <c r="H2346" s="101"/>
      <c r="I2346" s="101"/>
      <c r="J2346" s="100"/>
      <c r="K2346" s="102"/>
      <c r="L2346" s="103"/>
      <c r="M2346" s="104"/>
      <c r="N2346" s="105"/>
      <c r="O2346" s="105"/>
      <c r="P2346" s="104"/>
      <c r="Q2346" s="101"/>
      <c r="R2346" s="106"/>
      <c r="S2346" s="14"/>
      <c r="T2346" s="107"/>
      <c r="U2346" s="102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24"/>
      <c r="B2347" s="98"/>
      <c r="C2347" s="99"/>
      <c r="D2347" s="102"/>
      <c r="E2347" s="123"/>
      <c r="F2347" s="101"/>
      <c r="G2347" s="101"/>
      <c r="H2347" s="101"/>
      <c r="I2347" s="101"/>
      <c r="J2347" s="100"/>
      <c r="K2347" s="102"/>
      <c r="L2347" s="103"/>
      <c r="M2347" s="104"/>
      <c r="N2347" s="105"/>
      <c r="O2347" s="105"/>
      <c r="P2347" s="104"/>
      <c r="Q2347" s="101"/>
      <c r="R2347" s="106"/>
      <c r="S2347" s="14"/>
      <c r="T2347" s="107"/>
      <c r="U2347" s="102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24"/>
      <c r="B2348" s="98"/>
      <c r="C2348" s="99"/>
      <c r="D2348" s="102"/>
      <c r="E2348" s="123"/>
      <c r="F2348" s="101"/>
      <c r="G2348" s="101"/>
      <c r="H2348" s="101"/>
      <c r="I2348" s="101"/>
      <c r="J2348" s="100"/>
      <c r="K2348" s="102"/>
      <c r="L2348" s="103"/>
      <c r="M2348" s="104"/>
      <c r="N2348" s="105"/>
      <c r="O2348" s="105"/>
      <c r="P2348" s="104"/>
      <c r="Q2348" s="101"/>
      <c r="R2348" s="106"/>
      <c r="S2348" s="14"/>
      <c r="T2348" s="107"/>
      <c r="U2348" s="102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24"/>
      <c r="B2349" s="98"/>
      <c r="C2349" s="99"/>
      <c r="D2349" s="102"/>
      <c r="E2349" s="123"/>
      <c r="F2349" s="101"/>
      <c r="G2349" s="101"/>
      <c r="H2349" s="101"/>
      <c r="I2349" s="101"/>
      <c r="J2349" s="100"/>
      <c r="K2349" s="102"/>
      <c r="L2349" s="103"/>
      <c r="M2349" s="104"/>
      <c r="N2349" s="105"/>
      <c r="O2349" s="105"/>
      <c r="P2349" s="104"/>
      <c r="Q2349" s="101"/>
      <c r="R2349" s="106"/>
      <c r="S2349" s="14"/>
      <c r="T2349" s="107"/>
      <c r="U2349" s="102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24"/>
      <c r="B2350" s="98"/>
      <c r="C2350" s="99"/>
      <c r="D2350" s="102"/>
      <c r="E2350" s="123"/>
      <c r="F2350" s="101"/>
      <c r="G2350" s="101"/>
      <c r="H2350" s="101"/>
      <c r="I2350" s="101"/>
      <c r="J2350" s="100"/>
      <c r="K2350" s="102"/>
      <c r="L2350" s="103"/>
      <c r="M2350" s="104"/>
      <c r="N2350" s="105"/>
      <c r="O2350" s="105"/>
      <c r="P2350" s="104"/>
      <c r="Q2350" s="101"/>
      <c r="R2350" s="106"/>
      <c r="S2350" s="14"/>
      <c r="T2350" s="107"/>
      <c r="U2350" s="102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24"/>
      <c r="B2351" s="98"/>
      <c r="C2351" s="99"/>
      <c r="D2351" s="102"/>
      <c r="E2351" s="123"/>
      <c r="F2351" s="101"/>
      <c r="G2351" s="101"/>
      <c r="H2351" s="101"/>
      <c r="I2351" s="101"/>
      <c r="J2351" s="100"/>
      <c r="K2351" s="102"/>
      <c r="L2351" s="103"/>
      <c r="M2351" s="104"/>
      <c r="N2351" s="105"/>
      <c r="O2351" s="105"/>
      <c r="P2351" s="104"/>
      <c r="Q2351" s="101"/>
      <c r="R2351" s="106"/>
      <c r="S2351" s="14"/>
      <c r="T2351" s="107"/>
      <c r="U2351" s="102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24"/>
      <c r="B2352" s="98"/>
      <c r="C2352" s="99"/>
      <c r="D2352" s="102"/>
      <c r="E2352" s="123"/>
      <c r="F2352" s="101"/>
      <c r="G2352" s="101"/>
      <c r="H2352" s="101"/>
      <c r="I2352" s="101"/>
      <c r="J2352" s="100"/>
      <c r="K2352" s="102"/>
      <c r="L2352" s="103"/>
      <c r="M2352" s="104"/>
      <c r="N2352" s="105"/>
      <c r="O2352" s="105"/>
      <c r="P2352" s="104"/>
      <c r="Q2352" s="101"/>
      <c r="R2352" s="106"/>
      <c r="S2352" s="14"/>
      <c r="T2352" s="107"/>
      <c r="U2352" s="102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24"/>
      <c r="B2353" s="98"/>
      <c r="C2353" s="99"/>
      <c r="D2353" s="102"/>
      <c r="E2353" s="123"/>
      <c r="F2353" s="101"/>
      <c r="G2353" s="101"/>
      <c r="H2353" s="101"/>
      <c r="I2353" s="101"/>
      <c r="J2353" s="100"/>
      <c r="K2353" s="102"/>
      <c r="L2353" s="103"/>
      <c r="M2353" s="104"/>
      <c r="N2353" s="105"/>
      <c r="O2353" s="105"/>
      <c r="P2353" s="104"/>
      <c r="Q2353" s="101"/>
      <c r="R2353" s="106"/>
      <c r="S2353" s="14"/>
      <c r="T2353" s="107"/>
      <c r="U2353" s="102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24"/>
      <c r="B2354" s="98"/>
      <c r="C2354" s="99"/>
      <c r="D2354" s="102"/>
      <c r="E2354" s="123"/>
      <c r="F2354" s="101"/>
      <c r="G2354" s="101"/>
      <c r="H2354" s="101"/>
      <c r="I2354" s="101"/>
      <c r="J2354" s="100"/>
      <c r="K2354" s="102"/>
      <c r="L2354" s="103"/>
      <c r="M2354" s="104"/>
      <c r="N2354" s="105"/>
      <c r="O2354" s="105"/>
      <c r="P2354" s="104"/>
      <c r="Q2354" s="101"/>
      <c r="R2354" s="106"/>
      <c r="S2354" s="14"/>
      <c r="T2354" s="107"/>
      <c r="U2354" s="102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24"/>
      <c r="B2355" s="98"/>
      <c r="C2355" s="99"/>
      <c r="D2355" s="102"/>
      <c r="E2355" s="123"/>
      <c r="F2355" s="101"/>
      <c r="G2355" s="101"/>
      <c r="H2355" s="101"/>
      <c r="I2355" s="101"/>
      <c r="J2355" s="100"/>
      <c r="K2355" s="102"/>
      <c r="L2355" s="103"/>
      <c r="M2355" s="104"/>
      <c r="N2355" s="105"/>
      <c r="O2355" s="105"/>
      <c r="P2355" s="104"/>
      <c r="Q2355" s="101"/>
      <c r="R2355" s="106"/>
      <c r="S2355" s="14"/>
      <c r="T2355" s="107"/>
      <c r="U2355" s="102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24"/>
      <c r="B2356" s="98"/>
      <c r="C2356" s="99"/>
      <c r="D2356" s="102"/>
      <c r="E2356" s="123"/>
      <c r="F2356" s="101"/>
      <c r="G2356" s="101"/>
      <c r="H2356" s="101"/>
      <c r="I2356" s="101"/>
      <c r="J2356" s="100"/>
      <c r="K2356" s="102"/>
      <c r="L2356" s="103"/>
      <c r="M2356" s="104"/>
      <c r="N2356" s="105"/>
      <c r="O2356" s="105"/>
      <c r="P2356" s="104"/>
      <c r="Q2356" s="101"/>
      <c r="R2356" s="106"/>
      <c r="S2356" s="14"/>
      <c r="T2356" s="107"/>
      <c r="U2356" s="102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24"/>
      <c r="B2357" s="98"/>
      <c r="C2357" s="99"/>
      <c r="D2357" s="102"/>
      <c r="E2357" s="123"/>
      <c r="F2357" s="101"/>
      <c r="G2357" s="101"/>
      <c r="H2357" s="101"/>
      <c r="I2357" s="101"/>
      <c r="J2357" s="100"/>
      <c r="K2357" s="102"/>
      <c r="L2357" s="103"/>
      <c r="M2357" s="104"/>
      <c r="N2357" s="105"/>
      <c r="O2357" s="105"/>
      <c r="P2357" s="104"/>
      <c r="Q2357" s="101"/>
      <c r="R2357" s="106"/>
      <c r="S2357" s="14"/>
      <c r="T2357" s="107"/>
      <c r="U2357" s="102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24"/>
      <c r="B2358" s="98"/>
      <c r="C2358" s="99"/>
      <c r="D2358" s="102"/>
      <c r="E2358" s="123"/>
      <c r="F2358" s="101"/>
      <c r="G2358" s="101"/>
      <c r="H2358" s="101"/>
      <c r="I2358" s="101"/>
      <c r="J2358" s="100"/>
      <c r="K2358" s="102"/>
      <c r="L2358" s="103"/>
      <c r="M2358" s="104"/>
      <c r="N2358" s="105"/>
      <c r="O2358" s="105"/>
      <c r="P2358" s="104"/>
      <c r="Q2358" s="101"/>
      <c r="R2358" s="106"/>
      <c r="S2358" s="14"/>
      <c r="T2358" s="107"/>
      <c r="U2358" s="102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24"/>
      <c r="B2359" s="98"/>
      <c r="C2359" s="99"/>
      <c r="D2359" s="102"/>
      <c r="E2359" s="123"/>
      <c r="F2359" s="101"/>
      <c r="G2359" s="101"/>
      <c r="H2359" s="101"/>
      <c r="I2359" s="101"/>
      <c r="J2359" s="100"/>
      <c r="K2359" s="102"/>
      <c r="L2359" s="103"/>
      <c r="M2359" s="104"/>
      <c r="N2359" s="105"/>
      <c r="O2359" s="105"/>
      <c r="P2359" s="104"/>
      <c r="Q2359" s="101"/>
      <c r="R2359" s="106"/>
      <c r="S2359" s="14"/>
      <c r="T2359" s="107"/>
      <c r="U2359" s="102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24"/>
      <c r="B2360" s="98"/>
      <c r="C2360" s="99"/>
      <c r="D2360" s="102"/>
      <c r="E2360" s="123"/>
      <c r="F2360" s="101"/>
      <c r="G2360" s="101"/>
      <c r="H2360" s="101"/>
      <c r="I2360" s="101"/>
      <c r="J2360" s="100"/>
      <c r="K2360" s="102"/>
      <c r="L2360" s="103"/>
      <c r="M2360" s="104"/>
      <c r="N2360" s="105"/>
      <c r="O2360" s="105"/>
      <c r="P2360" s="104"/>
      <c r="Q2360" s="101"/>
      <c r="R2360" s="106"/>
      <c r="S2360" s="14"/>
      <c r="T2360" s="107"/>
      <c r="U2360" s="102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24"/>
      <c r="B2361" s="98"/>
      <c r="C2361" s="99"/>
      <c r="D2361" s="102"/>
      <c r="E2361" s="123"/>
      <c r="F2361" s="101"/>
      <c r="G2361" s="101"/>
      <c r="H2361" s="101"/>
      <c r="I2361" s="101"/>
      <c r="J2361" s="100"/>
      <c r="K2361" s="102"/>
      <c r="L2361" s="103"/>
      <c r="M2361" s="104"/>
      <c r="N2361" s="105"/>
      <c r="O2361" s="105"/>
      <c r="P2361" s="104"/>
      <c r="Q2361" s="101"/>
      <c r="R2361" s="106"/>
      <c r="S2361" s="14"/>
      <c r="T2361" s="107"/>
      <c r="U2361" s="102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24"/>
      <c r="B2362" s="98"/>
      <c r="C2362" s="99"/>
      <c r="D2362" s="102"/>
      <c r="E2362" s="123"/>
      <c r="F2362" s="101"/>
      <c r="G2362" s="101"/>
      <c r="H2362" s="101"/>
      <c r="I2362" s="101"/>
      <c r="J2362" s="100"/>
      <c r="K2362" s="102"/>
      <c r="L2362" s="103"/>
      <c r="M2362" s="104"/>
      <c r="N2362" s="105"/>
      <c r="O2362" s="105"/>
      <c r="P2362" s="104"/>
      <c r="Q2362" s="101"/>
      <c r="R2362" s="106"/>
      <c r="S2362" s="14"/>
      <c r="T2362" s="107"/>
      <c r="U2362" s="102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24"/>
      <c r="B2363" s="98"/>
      <c r="C2363" s="99"/>
      <c r="D2363" s="102"/>
      <c r="E2363" s="123"/>
      <c r="F2363" s="101"/>
      <c r="G2363" s="101"/>
      <c r="H2363" s="101"/>
      <c r="I2363" s="101"/>
      <c r="J2363" s="100"/>
      <c r="K2363" s="102"/>
      <c r="L2363" s="103"/>
      <c r="M2363" s="104"/>
      <c r="N2363" s="105"/>
      <c r="O2363" s="105"/>
      <c r="P2363" s="104"/>
      <c r="Q2363" s="101"/>
      <c r="R2363" s="106"/>
      <c r="S2363" s="14"/>
      <c r="T2363" s="107"/>
      <c r="U2363" s="102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24"/>
      <c r="B2364" s="98"/>
      <c r="C2364" s="99"/>
      <c r="D2364" s="102"/>
      <c r="E2364" s="123"/>
      <c r="F2364" s="101"/>
      <c r="G2364" s="101"/>
      <c r="H2364" s="101"/>
      <c r="I2364" s="101"/>
      <c r="J2364" s="100"/>
      <c r="K2364" s="102"/>
      <c r="L2364" s="103"/>
      <c r="M2364" s="104"/>
      <c r="N2364" s="105"/>
      <c r="O2364" s="105"/>
      <c r="P2364" s="104"/>
      <c r="Q2364" s="101"/>
      <c r="R2364" s="106"/>
      <c r="S2364" s="14"/>
      <c r="T2364" s="107"/>
      <c r="U2364" s="102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24"/>
      <c r="B2365" s="98"/>
      <c r="C2365" s="99"/>
      <c r="D2365" s="102"/>
      <c r="E2365" s="123"/>
      <c r="F2365" s="101"/>
      <c r="G2365" s="101"/>
      <c r="H2365" s="101"/>
      <c r="I2365" s="101"/>
      <c r="J2365" s="100"/>
      <c r="K2365" s="102"/>
      <c r="L2365" s="103"/>
      <c r="M2365" s="104"/>
      <c r="N2365" s="105"/>
      <c r="O2365" s="105"/>
      <c r="P2365" s="104"/>
      <c r="Q2365" s="101"/>
      <c r="R2365" s="106"/>
      <c r="S2365" s="14"/>
      <c r="T2365" s="107"/>
      <c r="U2365" s="102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24"/>
      <c r="B2366" s="98"/>
      <c r="C2366" s="99"/>
      <c r="D2366" s="102"/>
      <c r="E2366" s="123"/>
      <c r="F2366" s="101"/>
      <c r="G2366" s="101"/>
      <c r="H2366" s="101"/>
      <c r="I2366" s="101"/>
      <c r="J2366" s="100"/>
      <c r="K2366" s="102"/>
      <c r="L2366" s="103"/>
      <c r="M2366" s="104"/>
      <c r="N2366" s="105"/>
      <c r="O2366" s="105"/>
      <c r="P2366" s="104"/>
      <c r="Q2366" s="101"/>
      <c r="R2366" s="106"/>
      <c r="S2366" s="14"/>
      <c r="T2366" s="107"/>
      <c r="U2366" s="102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24"/>
      <c r="B2367" s="98"/>
      <c r="C2367" s="99"/>
      <c r="D2367" s="102"/>
      <c r="E2367" s="123"/>
      <c r="F2367" s="101"/>
      <c r="G2367" s="101"/>
      <c r="H2367" s="101"/>
      <c r="I2367" s="101"/>
      <c r="J2367" s="100"/>
      <c r="K2367" s="102"/>
      <c r="L2367" s="103"/>
      <c r="M2367" s="104"/>
      <c r="N2367" s="105"/>
      <c r="O2367" s="105"/>
      <c r="P2367" s="104"/>
      <c r="Q2367" s="101"/>
      <c r="R2367" s="106"/>
      <c r="S2367" s="14"/>
      <c r="T2367" s="107"/>
      <c r="U2367" s="102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24"/>
      <c r="B2368" s="98"/>
      <c r="C2368" s="99"/>
      <c r="D2368" s="102"/>
      <c r="E2368" s="123"/>
      <c r="F2368" s="101"/>
      <c r="G2368" s="101"/>
      <c r="H2368" s="101"/>
      <c r="I2368" s="101"/>
      <c r="J2368" s="100"/>
      <c r="K2368" s="102"/>
      <c r="L2368" s="103"/>
      <c r="M2368" s="104"/>
      <c r="N2368" s="105"/>
      <c r="O2368" s="105"/>
      <c r="P2368" s="104"/>
      <c r="Q2368" s="101"/>
      <c r="R2368" s="106"/>
      <c r="S2368" s="14"/>
      <c r="T2368" s="107"/>
      <c r="U2368" s="102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24"/>
      <c r="B2369" s="98"/>
      <c r="C2369" s="99"/>
      <c r="D2369" s="102"/>
      <c r="E2369" s="123"/>
      <c r="F2369" s="101"/>
      <c r="G2369" s="101"/>
      <c r="H2369" s="101"/>
      <c r="I2369" s="101"/>
      <c r="J2369" s="100"/>
      <c r="K2369" s="102"/>
      <c r="L2369" s="103"/>
      <c r="M2369" s="104"/>
      <c r="N2369" s="105"/>
      <c r="O2369" s="105"/>
      <c r="P2369" s="104"/>
      <c r="Q2369" s="101"/>
      <c r="R2369" s="106"/>
      <c r="S2369" s="14"/>
      <c r="T2369" s="107"/>
      <c r="U2369" s="102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24"/>
      <c r="B2370" s="98"/>
      <c r="C2370" s="99"/>
      <c r="D2370" s="102"/>
      <c r="E2370" s="123"/>
      <c r="F2370" s="101"/>
      <c r="G2370" s="101"/>
      <c r="H2370" s="101"/>
      <c r="I2370" s="101"/>
      <c r="J2370" s="100"/>
      <c r="K2370" s="102"/>
      <c r="L2370" s="103"/>
      <c r="M2370" s="104"/>
      <c r="N2370" s="105"/>
      <c r="O2370" s="105"/>
      <c r="P2370" s="104"/>
      <c r="Q2370" s="101"/>
      <c r="R2370" s="106"/>
      <c r="S2370" s="14"/>
      <c r="T2370" s="107"/>
      <c r="U2370" s="102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24"/>
      <c r="B2371" s="98"/>
      <c r="C2371" s="99"/>
      <c r="D2371" s="102"/>
      <c r="E2371" s="123"/>
      <c r="F2371" s="101"/>
      <c r="G2371" s="101"/>
      <c r="H2371" s="101"/>
      <c r="I2371" s="101"/>
      <c r="J2371" s="100"/>
      <c r="K2371" s="102"/>
      <c r="L2371" s="103"/>
      <c r="M2371" s="104"/>
      <c r="N2371" s="105"/>
      <c r="O2371" s="105"/>
      <c r="P2371" s="104"/>
      <c r="Q2371" s="101"/>
      <c r="R2371" s="106"/>
      <c r="S2371" s="14"/>
      <c r="T2371" s="107"/>
      <c r="U2371" s="102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24"/>
      <c r="B2372" s="98"/>
      <c r="C2372" s="99"/>
      <c r="D2372" s="102"/>
      <c r="E2372" s="123"/>
      <c r="F2372" s="101"/>
      <c r="G2372" s="101"/>
      <c r="H2372" s="101"/>
      <c r="I2372" s="101"/>
      <c r="J2372" s="100"/>
      <c r="K2372" s="102"/>
      <c r="L2372" s="103"/>
      <c r="M2372" s="104"/>
      <c r="N2372" s="105"/>
      <c r="O2372" s="105"/>
      <c r="P2372" s="104"/>
      <c r="Q2372" s="101"/>
      <c r="R2372" s="106"/>
      <c r="S2372" s="14"/>
      <c r="T2372" s="107"/>
      <c r="U2372" s="102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24"/>
      <c r="B2373" s="98"/>
      <c r="C2373" s="99"/>
      <c r="D2373" s="102"/>
      <c r="E2373" s="123"/>
      <c r="F2373" s="101"/>
      <c r="G2373" s="101"/>
      <c r="H2373" s="101"/>
      <c r="I2373" s="101"/>
      <c r="J2373" s="100"/>
      <c r="K2373" s="102"/>
      <c r="L2373" s="103"/>
      <c r="M2373" s="104"/>
      <c r="N2373" s="105"/>
      <c r="O2373" s="105"/>
      <c r="P2373" s="104"/>
      <c r="Q2373" s="101"/>
      <c r="R2373" s="106"/>
      <c r="S2373" s="14"/>
      <c r="T2373" s="107"/>
      <c r="U2373" s="102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24"/>
      <c r="B2374" s="98"/>
      <c r="C2374" s="99"/>
      <c r="D2374" s="102"/>
      <c r="E2374" s="123"/>
      <c r="F2374" s="101"/>
      <c r="G2374" s="101"/>
      <c r="H2374" s="101"/>
      <c r="I2374" s="101"/>
      <c r="J2374" s="100"/>
      <c r="K2374" s="102"/>
      <c r="L2374" s="103"/>
      <c r="M2374" s="104"/>
      <c r="N2374" s="105"/>
      <c r="O2374" s="105"/>
      <c r="P2374" s="104"/>
      <c r="Q2374" s="101"/>
      <c r="R2374" s="106"/>
      <c r="S2374" s="14"/>
      <c r="T2374" s="107"/>
      <c r="U2374" s="102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24"/>
      <c r="B2375" s="98"/>
      <c r="C2375" s="99"/>
      <c r="D2375" s="102"/>
      <c r="E2375" s="123"/>
      <c r="F2375" s="101"/>
      <c r="G2375" s="101"/>
      <c r="H2375" s="101"/>
      <c r="I2375" s="101"/>
      <c r="J2375" s="100"/>
      <c r="K2375" s="102"/>
      <c r="L2375" s="103"/>
      <c r="M2375" s="104"/>
      <c r="N2375" s="105"/>
      <c r="O2375" s="105"/>
      <c r="P2375" s="104"/>
      <c r="Q2375" s="101"/>
      <c r="R2375" s="106"/>
      <c r="S2375" s="14"/>
      <c r="T2375" s="107"/>
      <c r="U2375" s="102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24"/>
      <c r="B2376" s="98"/>
      <c r="C2376" s="99"/>
      <c r="D2376" s="102"/>
      <c r="E2376" s="123"/>
      <c r="F2376" s="101"/>
      <c r="G2376" s="101"/>
      <c r="H2376" s="101"/>
      <c r="I2376" s="101"/>
      <c r="J2376" s="100"/>
      <c r="K2376" s="102"/>
      <c r="L2376" s="103"/>
      <c r="M2376" s="104"/>
      <c r="N2376" s="105"/>
      <c r="O2376" s="105"/>
      <c r="P2376" s="104"/>
      <c r="Q2376" s="101"/>
      <c r="R2376" s="106"/>
      <c r="S2376" s="14"/>
      <c r="T2376" s="107"/>
      <c r="U2376" s="102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24"/>
      <c r="B2377" s="98"/>
      <c r="C2377" s="99"/>
      <c r="D2377" s="102"/>
      <c r="E2377" s="123"/>
      <c r="F2377" s="101"/>
      <c r="G2377" s="101"/>
      <c r="H2377" s="101"/>
      <c r="I2377" s="101"/>
      <c r="J2377" s="100"/>
      <c r="K2377" s="102"/>
      <c r="L2377" s="103"/>
      <c r="M2377" s="104"/>
      <c r="N2377" s="105"/>
      <c r="O2377" s="105"/>
      <c r="P2377" s="104"/>
      <c r="Q2377" s="101"/>
      <c r="R2377" s="106"/>
      <c r="S2377" s="14"/>
      <c r="T2377" s="107"/>
      <c r="U2377" s="102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24"/>
      <c r="B2378" s="98"/>
      <c r="C2378" s="99"/>
      <c r="D2378" s="102"/>
      <c r="E2378" s="123"/>
      <c r="F2378" s="101"/>
      <c r="G2378" s="101"/>
      <c r="H2378" s="101"/>
      <c r="I2378" s="101"/>
      <c r="J2378" s="100"/>
      <c r="K2378" s="102"/>
      <c r="L2378" s="103"/>
      <c r="M2378" s="104"/>
      <c r="N2378" s="105"/>
      <c r="O2378" s="105"/>
      <c r="P2378" s="104"/>
      <c r="Q2378" s="101"/>
      <c r="R2378" s="106"/>
      <c r="S2378" s="14"/>
      <c r="T2378" s="107"/>
      <c r="U2378" s="102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24"/>
      <c r="B2379" s="98"/>
      <c r="C2379" s="99"/>
      <c r="D2379" s="102"/>
      <c r="E2379" s="123"/>
      <c r="F2379" s="101"/>
      <c r="G2379" s="101"/>
      <c r="H2379" s="101"/>
      <c r="I2379" s="101"/>
      <c r="J2379" s="100"/>
      <c r="K2379" s="102"/>
      <c r="L2379" s="103"/>
      <c r="M2379" s="104"/>
      <c r="N2379" s="105"/>
      <c r="O2379" s="105"/>
      <c r="P2379" s="104"/>
      <c r="Q2379" s="101"/>
      <c r="R2379" s="106"/>
      <c r="S2379" s="14"/>
      <c r="T2379" s="107"/>
      <c r="U2379" s="102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24"/>
      <c r="B2380" s="98"/>
      <c r="C2380" s="99"/>
      <c r="D2380" s="102"/>
      <c r="E2380" s="123"/>
      <c r="F2380" s="101"/>
      <c r="G2380" s="101"/>
      <c r="H2380" s="101"/>
      <c r="I2380" s="101"/>
      <c r="J2380" s="100"/>
      <c r="K2380" s="102"/>
      <c r="L2380" s="103"/>
      <c r="M2380" s="104"/>
      <c r="N2380" s="105"/>
      <c r="O2380" s="105"/>
      <c r="P2380" s="104"/>
      <c r="Q2380" s="101"/>
      <c r="R2380" s="106"/>
      <c r="S2380" s="14"/>
      <c r="T2380" s="107"/>
      <c r="U2380" s="102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24"/>
      <c r="B2381" s="98"/>
      <c r="C2381" s="99"/>
      <c r="D2381" s="102"/>
      <c r="E2381" s="123"/>
      <c r="F2381" s="101"/>
      <c r="G2381" s="101"/>
      <c r="H2381" s="101"/>
      <c r="I2381" s="101"/>
      <c r="J2381" s="100"/>
      <c r="K2381" s="102"/>
      <c r="L2381" s="103"/>
      <c r="M2381" s="104"/>
      <c r="N2381" s="105"/>
      <c r="O2381" s="105"/>
      <c r="P2381" s="104"/>
      <c r="Q2381" s="101"/>
      <c r="R2381" s="106"/>
      <c r="S2381" s="14"/>
      <c r="T2381" s="107"/>
      <c r="U2381" s="102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24"/>
      <c r="B2382" s="98"/>
      <c r="C2382" s="99"/>
      <c r="D2382" s="102"/>
      <c r="E2382" s="123"/>
      <c r="F2382" s="101"/>
      <c r="G2382" s="101"/>
      <c r="H2382" s="101"/>
      <c r="I2382" s="101"/>
      <c r="J2382" s="100"/>
      <c r="K2382" s="102"/>
      <c r="L2382" s="103"/>
      <c r="M2382" s="104"/>
      <c r="N2382" s="105"/>
      <c r="O2382" s="105"/>
      <c r="P2382" s="104"/>
      <c r="Q2382" s="101"/>
      <c r="R2382" s="106"/>
      <c r="S2382" s="14"/>
      <c r="T2382" s="107"/>
      <c r="U2382" s="102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24"/>
      <c r="B2383" s="98"/>
      <c r="C2383" s="99"/>
      <c r="D2383" s="102"/>
      <c r="E2383" s="123"/>
      <c r="F2383" s="101"/>
      <c r="G2383" s="101"/>
      <c r="H2383" s="101"/>
      <c r="I2383" s="101"/>
      <c r="J2383" s="100"/>
      <c r="K2383" s="102"/>
      <c r="L2383" s="103"/>
      <c r="M2383" s="104"/>
      <c r="N2383" s="105"/>
      <c r="O2383" s="105"/>
      <c r="P2383" s="104"/>
      <c r="Q2383" s="101"/>
      <c r="R2383" s="106"/>
      <c r="S2383" s="14"/>
      <c r="T2383" s="107"/>
      <c r="U2383" s="102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24"/>
      <c r="B2384" s="98"/>
      <c r="C2384" s="99"/>
      <c r="D2384" s="102"/>
      <c r="E2384" s="123"/>
      <c r="F2384" s="101"/>
      <c r="G2384" s="101"/>
      <c r="H2384" s="101"/>
      <c r="I2384" s="101"/>
      <c r="J2384" s="100"/>
      <c r="K2384" s="102"/>
      <c r="L2384" s="103"/>
      <c r="M2384" s="104"/>
      <c r="N2384" s="105"/>
      <c r="O2384" s="105"/>
      <c r="P2384" s="104"/>
      <c r="Q2384" s="101"/>
      <c r="R2384" s="106"/>
      <c r="S2384" s="14"/>
      <c r="T2384" s="107"/>
      <c r="U2384" s="102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24"/>
      <c r="B2385" s="109"/>
      <c r="C2385" s="110"/>
      <c r="D2385" s="102"/>
      <c r="E2385" s="123"/>
      <c r="F2385" s="112"/>
      <c r="G2385" s="112"/>
      <c r="H2385" s="112"/>
      <c r="I2385" s="112"/>
      <c r="J2385" s="111"/>
      <c r="K2385" s="113"/>
      <c r="L2385" s="114"/>
      <c r="M2385" s="115"/>
      <c r="N2385" s="116"/>
      <c r="O2385" s="116"/>
      <c r="P2385" s="115"/>
      <c r="Q2385" s="112"/>
      <c r="R2385" s="117"/>
      <c r="S2385" s="14"/>
      <c r="T2385" s="118"/>
      <c r="U2385" s="113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</row>
    <row r="2386" spans="1:153" x14ac:dyDescent="0.15">
      <c r="A2386" s="124"/>
      <c r="B2386" s="98"/>
      <c r="C2386" s="99"/>
      <c r="D2386" s="102"/>
      <c r="E2386" s="123"/>
      <c r="F2386" s="101"/>
      <c r="G2386" s="101"/>
      <c r="H2386" s="101"/>
      <c r="I2386" s="101"/>
      <c r="J2386" s="100"/>
      <c r="K2386" s="102"/>
      <c r="L2386" s="103"/>
      <c r="M2386" s="104"/>
      <c r="N2386" s="105"/>
      <c r="O2386" s="105"/>
      <c r="P2386" s="104"/>
      <c r="Q2386" s="101"/>
      <c r="R2386" s="106"/>
      <c r="S2386" s="14"/>
      <c r="T2386" s="107"/>
      <c r="U2386" s="102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</row>
    <row r="2387" spans="1:153" x14ac:dyDescent="0.15">
      <c r="A2387" s="124"/>
      <c r="B2387" s="98"/>
      <c r="C2387" s="99"/>
      <c r="D2387" s="102"/>
      <c r="E2387" s="123"/>
      <c r="F2387" s="101"/>
      <c r="G2387" s="101"/>
      <c r="H2387" s="101"/>
      <c r="I2387" s="101"/>
      <c r="J2387" s="100"/>
      <c r="K2387" s="102"/>
      <c r="L2387" s="103"/>
      <c r="M2387" s="104"/>
      <c r="N2387" s="105"/>
      <c r="O2387" s="105"/>
      <c r="P2387" s="104"/>
      <c r="Q2387" s="101"/>
      <c r="R2387" s="106"/>
      <c r="S2387" s="14"/>
      <c r="T2387" s="107"/>
      <c r="U2387" s="102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</row>
    <row r="2388" spans="1:153" x14ac:dyDescent="0.15">
      <c r="A2388" s="124"/>
      <c r="B2388" s="98"/>
      <c r="C2388" s="99"/>
      <c r="D2388" s="102"/>
      <c r="E2388" s="123"/>
      <c r="F2388" s="101"/>
      <c r="G2388" s="101"/>
      <c r="H2388" s="101"/>
      <c r="I2388" s="101"/>
      <c r="J2388" s="100"/>
      <c r="K2388" s="102"/>
      <c r="L2388" s="103"/>
      <c r="M2388" s="104"/>
      <c r="N2388" s="105"/>
      <c r="O2388" s="105"/>
      <c r="P2388" s="104"/>
      <c r="Q2388" s="101"/>
      <c r="R2388" s="106"/>
      <c r="S2388" s="14"/>
      <c r="T2388" s="107"/>
      <c r="U2388" s="102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24"/>
      <c r="B2389" s="98"/>
      <c r="C2389" s="99"/>
      <c r="D2389" s="102"/>
      <c r="E2389" s="123"/>
      <c r="F2389" s="101"/>
      <c r="G2389" s="101"/>
      <c r="H2389" s="101"/>
      <c r="I2389" s="101"/>
      <c r="J2389" s="100"/>
      <c r="K2389" s="102"/>
      <c r="L2389" s="103"/>
      <c r="M2389" s="104"/>
      <c r="N2389" s="105"/>
      <c r="O2389" s="105"/>
      <c r="P2389" s="104"/>
      <c r="Q2389" s="101"/>
      <c r="R2389" s="106"/>
      <c r="S2389" s="14"/>
      <c r="T2389" s="107"/>
      <c r="U2389" s="102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24"/>
      <c r="B2390" s="98"/>
      <c r="C2390" s="99"/>
      <c r="D2390" s="102"/>
      <c r="E2390" s="123"/>
      <c r="F2390" s="101"/>
      <c r="G2390" s="101"/>
      <c r="H2390" s="101"/>
      <c r="I2390" s="101"/>
      <c r="J2390" s="100"/>
      <c r="K2390" s="102"/>
      <c r="L2390" s="103"/>
      <c r="M2390" s="104"/>
      <c r="N2390" s="105"/>
      <c r="O2390" s="105"/>
      <c r="P2390" s="104"/>
      <c r="Q2390" s="101"/>
      <c r="R2390" s="106"/>
      <c r="S2390" s="14"/>
      <c r="T2390" s="107"/>
      <c r="U2390" s="102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24"/>
      <c r="B2391" s="98"/>
      <c r="C2391" s="99"/>
      <c r="D2391" s="102"/>
      <c r="E2391" s="123"/>
      <c r="F2391" s="101"/>
      <c r="G2391" s="101"/>
      <c r="H2391" s="101"/>
      <c r="I2391" s="101"/>
      <c r="J2391" s="100"/>
      <c r="K2391" s="102"/>
      <c r="L2391" s="103"/>
      <c r="M2391" s="104"/>
      <c r="N2391" s="105"/>
      <c r="O2391" s="105"/>
      <c r="P2391" s="104"/>
      <c r="Q2391" s="101"/>
      <c r="R2391" s="106"/>
      <c r="S2391" s="14"/>
      <c r="T2391" s="107"/>
      <c r="U2391" s="102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24"/>
      <c r="B2392" s="98"/>
      <c r="C2392" s="99"/>
      <c r="D2392" s="102"/>
      <c r="E2392" s="123"/>
      <c r="F2392" s="101"/>
      <c r="G2392" s="101"/>
      <c r="H2392" s="101"/>
      <c r="I2392" s="101"/>
      <c r="J2392" s="100"/>
      <c r="K2392" s="102"/>
      <c r="L2392" s="103"/>
      <c r="M2392" s="104"/>
      <c r="N2392" s="105"/>
      <c r="O2392" s="105"/>
      <c r="P2392" s="104"/>
      <c r="Q2392" s="101"/>
      <c r="R2392" s="106"/>
      <c r="S2392" s="14"/>
      <c r="T2392" s="107"/>
      <c r="U2392" s="102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24"/>
      <c r="B2393" s="98"/>
      <c r="C2393" s="99"/>
      <c r="D2393" s="102"/>
      <c r="E2393" s="123"/>
      <c r="F2393" s="101"/>
      <c r="G2393" s="101"/>
      <c r="H2393" s="101"/>
      <c r="I2393" s="101"/>
      <c r="J2393" s="100"/>
      <c r="K2393" s="102"/>
      <c r="L2393" s="103"/>
      <c r="M2393" s="104"/>
      <c r="N2393" s="105"/>
      <c r="O2393" s="105"/>
      <c r="P2393" s="104"/>
      <c r="Q2393" s="101"/>
      <c r="R2393" s="106"/>
      <c r="S2393" s="14"/>
      <c r="T2393" s="107"/>
      <c r="U2393" s="102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24"/>
      <c r="B2394" s="98"/>
      <c r="C2394" s="99"/>
      <c r="D2394" s="102"/>
      <c r="E2394" s="123"/>
      <c r="F2394" s="101"/>
      <c r="G2394" s="101"/>
      <c r="H2394" s="101"/>
      <c r="I2394" s="101"/>
      <c r="J2394" s="100"/>
      <c r="K2394" s="102"/>
      <c r="L2394" s="103"/>
      <c r="M2394" s="104"/>
      <c r="N2394" s="105"/>
      <c r="O2394" s="105"/>
      <c r="P2394" s="104"/>
      <c r="Q2394" s="101"/>
      <c r="R2394" s="106"/>
      <c r="S2394" s="14"/>
      <c r="T2394" s="107"/>
      <c r="U2394" s="102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24"/>
      <c r="B2395" s="98"/>
      <c r="C2395" s="99"/>
      <c r="D2395" s="102"/>
      <c r="E2395" s="123"/>
      <c r="F2395" s="101"/>
      <c r="G2395" s="101"/>
      <c r="H2395" s="101"/>
      <c r="I2395" s="101"/>
      <c r="J2395" s="100"/>
      <c r="K2395" s="102"/>
      <c r="L2395" s="103"/>
      <c r="M2395" s="104"/>
      <c r="N2395" s="105"/>
      <c r="O2395" s="105"/>
      <c r="P2395" s="104"/>
      <c r="Q2395" s="101"/>
      <c r="R2395" s="106"/>
      <c r="S2395" s="14"/>
      <c r="T2395" s="107"/>
      <c r="U2395" s="102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24"/>
      <c r="B2396" s="98"/>
      <c r="C2396" s="99"/>
      <c r="D2396" s="102"/>
      <c r="E2396" s="123"/>
      <c r="F2396" s="101"/>
      <c r="G2396" s="101"/>
      <c r="H2396" s="101"/>
      <c r="I2396" s="101"/>
      <c r="J2396" s="100"/>
      <c r="K2396" s="102"/>
      <c r="L2396" s="103"/>
      <c r="M2396" s="104"/>
      <c r="N2396" s="105"/>
      <c r="O2396" s="105"/>
      <c r="P2396" s="104"/>
      <c r="Q2396" s="101"/>
      <c r="R2396" s="106"/>
      <c r="S2396" s="14"/>
      <c r="T2396" s="107"/>
      <c r="U2396" s="102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24"/>
      <c r="B2397" s="98"/>
      <c r="C2397" s="99"/>
      <c r="D2397" s="102"/>
      <c r="E2397" s="123"/>
      <c r="F2397" s="101"/>
      <c r="G2397" s="101"/>
      <c r="H2397" s="101"/>
      <c r="I2397" s="101"/>
      <c r="J2397" s="100"/>
      <c r="K2397" s="102"/>
      <c r="L2397" s="103"/>
      <c r="M2397" s="104"/>
      <c r="N2397" s="105"/>
      <c r="O2397" s="105"/>
      <c r="P2397" s="104"/>
      <c r="Q2397" s="101"/>
      <c r="R2397" s="106"/>
      <c r="S2397" s="14"/>
      <c r="T2397" s="107"/>
      <c r="U2397" s="102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24"/>
      <c r="B2398" s="98"/>
      <c r="C2398" s="99"/>
      <c r="D2398" s="102"/>
      <c r="E2398" s="123"/>
      <c r="F2398" s="101"/>
      <c r="G2398" s="101"/>
      <c r="H2398" s="101"/>
      <c r="I2398" s="101"/>
      <c r="J2398" s="100"/>
      <c r="K2398" s="102"/>
      <c r="L2398" s="103"/>
      <c r="M2398" s="104"/>
      <c r="N2398" s="105"/>
      <c r="O2398" s="105"/>
      <c r="P2398" s="104"/>
      <c r="Q2398" s="101"/>
      <c r="R2398" s="106"/>
      <c r="S2398" s="14"/>
      <c r="T2398" s="107"/>
      <c r="U2398" s="102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24"/>
      <c r="B2399" s="98"/>
      <c r="C2399" s="99"/>
      <c r="D2399" s="102"/>
      <c r="E2399" s="123"/>
      <c r="F2399" s="101"/>
      <c r="G2399" s="101"/>
      <c r="H2399" s="101"/>
      <c r="I2399" s="101"/>
      <c r="J2399" s="100"/>
      <c r="K2399" s="102"/>
      <c r="L2399" s="103"/>
      <c r="M2399" s="104"/>
      <c r="N2399" s="105"/>
      <c r="O2399" s="105"/>
      <c r="P2399" s="104"/>
      <c r="Q2399" s="101"/>
      <c r="R2399" s="106"/>
      <c r="S2399" s="14"/>
      <c r="T2399" s="107"/>
      <c r="U2399" s="102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24"/>
      <c r="B2400" s="98"/>
      <c r="C2400" s="99"/>
      <c r="D2400" s="102"/>
      <c r="E2400" s="123"/>
      <c r="F2400" s="101"/>
      <c r="G2400" s="101"/>
      <c r="H2400" s="101"/>
      <c r="I2400" s="101"/>
      <c r="J2400" s="100"/>
      <c r="K2400" s="102"/>
      <c r="L2400" s="103"/>
      <c r="M2400" s="104"/>
      <c r="N2400" s="105"/>
      <c r="O2400" s="105"/>
      <c r="P2400" s="104"/>
      <c r="Q2400" s="101"/>
      <c r="R2400" s="106"/>
      <c r="S2400" s="14"/>
      <c r="T2400" s="107"/>
      <c r="U2400" s="102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24"/>
      <c r="B2401" s="98"/>
      <c r="C2401" s="99"/>
      <c r="D2401" s="102"/>
      <c r="E2401" s="123"/>
      <c r="F2401" s="101"/>
      <c r="G2401" s="101"/>
      <c r="H2401" s="101"/>
      <c r="I2401" s="101"/>
      <c r="J2401" s="100"/>
      <c r="K2401" s="102"/>
      <c r="L2401" s="103"/>
      <c r="M2401" s="104"/>
      <c r="N2401" s="105"/>
      <c r="O2401" s="105"/>
      <c r="P2401" s="104"/>
      <c r="Q2401" s="101"/>
      <c r="R2401" s="106"/>
      <c r="S2401" s="14"/>
      <c r="T2401" s="107"/>
      <c r="U2401" s="102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24"/>
      <c r="B2402" s="98"/>
      <c r="C2402" s="99"/>
      <c r="D2402" s="102"/>
      <c r="E2402" s="123"/>
      <c r="F2402" s="101"/>
      <c r="G2402" s="101"/>
      <c r="H2402" s="101"/>
      <c r="I2402" s="101"/>
      <c r="J2402" s="100"/>
      <c r="K2402" s="102"/>
      <c r="L2402" s="103"/>
      <c r="M2402" s="104"/>
      <c r="N2402" s="105"/>
      <c r="O2402" s="105"/>
      <c r="P2402" s="104"/>
      <c r="Q2402" s="101"/>
      <c r="R2402" s="106"/>
      <c r="S2402" s="14"/>
      <c r="T2402" s="107"/>
      <c r="U2402" s="102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24"/>
      <c r="B2403" s="98"/>
      <c r="C2403" s="99"/>
      <c r="D2403" s="102"/>
      <c r="E2403" s="123"/>
      <c r="F2403" s="101"/>
      <c r="G2403" s="101"/>
      <c r="H2403" s="101"/>
      <c r="I2403" s="101"/>
      <c r="J2403" s="100"/>
      <c r="K2403" s="102"/>
      <c r="L2403" s="103"/>
      <c r="M2403" s="104"/>
      <c r="N2403" s="105"/>
      <c r="O2403" s="105"/>
      <c r="P2403" s="104"/>
      <c r="Q2403" s="101"/>
      <c r="R2403" s="106"/>
      <c r="S2403" s="14"/>
      <c r="T2403" s="107"/>
      <c r="U2403" s="102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24"/>
      <c r="B2404" s="98"/>
      <c r="C2404" s="99"/>
      <c r="D2404" s="102"/>
      <c r="E2404" s="123"/>
      <c r="F2404" s="101"/>
      <c r="G2404" s="101"/>
      <c r="H2404" s="101"/>
      <c r="I2404" s="101"/>
      <c r="J2404" s="100"/>
      <c r="K2404" s="102"/>
      <c r="L2404" s="103"/>
      <c r="M2404" s="104"/>
      <c r="N2404" s="105"/>
      <c r="O2404" s="105"/>
      <c r="P2404" s="104"/>
      <c r="Q2404" s="101"/>
      <c r="R2404" s="106"/>
      <c r="S2404" s="14"/>
      <c r="T2404" s="107"/>
      <c r="U2404" s="102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24"/>
      <c r="B2405" s="98"/>
      <c r="C2405" s="99"/>
      <c r="D2405" s="102"/>
      <c r="E2405" s="123"/>
      <c r="F2405" s="101"/>
      <c r="G2405" s="101"/>
      <c r="H2405" s="101"/>
      <c r="I2405" s="101"/>
      <c r="J2405" s="100"/>
      <c r="K2405" s="102"/>
      <c r="L2405" s="103"/>
      <c r="M2405" s="104"/>
      <c r="N2405" s="105"/>
      <c r="O2405" s="105"/>
      <c r="P2405" s="104"/>
      <c r="Q2405" s="101"/>
      <c r="R2405" s="106"/>
      <c r="S2405" s="14"/>
      <c r="T2405" s="107"/>
      <c r="U2405" s="102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24"/>
      <c r="B2406" s="98"/>
      <c r="C2406" s="99"/>
      <c r="D2406" s="102"/>
      <c r="E2406" s="123"/>
      <c r="F2406" s="101"/>
      <c r="G2406" s="101"/>
      <c r="H2406" s="101"/>
      <c r="I2406" s="101"/>
      <c r="J2406" s="100"/>
      <c r="K2406" s="102"/>
      <c r="L2406" s="103"/>
      <c r="M2406" s="104"/>
      <c r="N2406" s="105"/>
      <c r="O2406" s="105"/>
      <c r="P2406" s="104"/>
      <c r="Q2406" s="101"/>
      <c r="R2406" s="106"/>
      <c r="S2406" s="14"/>
      <c r="T2406" s="107"/>
      <c r="U2406" s="102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24"/>
      <c r="B2407" s="98"/>
      <c r="C2407" s="99"/>
      <c r="D2407" s="102"/>
      <c r="E2407" s="123"/>
      <c r="F2407" s="101"/>
      <c r="G2407" s="101"/>
      <c r="H2407" s="101"/>
      <c r="I2407" s="101"/>
      <c r="J2407" s="100"/>
      <c r="K2407" s="102"/>
      <c r="L2407" s="103"/>
      <c r="M2407" s="104"/>
      <c r="N2407" s="105"/>
      <c r="O2407" s="105"/>
      <c r="P2407" s="104"/>
      <c r="Q2407" s="101"/>
      <c r="R2407" s="106"/>
      <c r="S2407" s="14"/>
      <c r="T2407" s="107"/>
      <c r="U2407" s="102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24"/>
      <c r="B2408" s="98"/>
      <c r="C2408" s="99"/>
      <c r="D2408" s="102"/>
      <c r="E2408" s="123"/>
      <c r="F2408" s="101"/>
      <c r="G2408" s="101"/>
      <c r="H2408" s="101"/>
      <c r="I2408" s="101"/>
      <c r="J2408" s="100"/>
      <c r="K2408" s="102"/>
      <c r="L2408" s="103"/>
      <c r="M2408" s="104"/>
      <c r="N2408" s="105"/>
      <c r="O2408" s="105"/>
      <c r="P2408" s="104"/>
      <c r="Q2408" s="101"/>
      <c r="R2408" s="106"/>
      <c r="S2408" s="14"/>
      <c r="T2408" s="107"/>
      <c r="U2408" s="102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24"/>
      <c r="B2409" s="98"/>
      <c r="C2409" s="99"/>
      <c r="D2409" s="102"/>
      <c r="E2409" s="123"/>
      <c r="F2409" s="101"/>
      <c r="G2409" s="101"/>
      <c r="H2409" s="101"/>
      <c r="I2409" s="101"/>
      <c r="J2409" s="100"/>
      <c r="K2409" s="102"/>
      <c r="L2409" s="103"/>
      <c r="M2409" s="104"/>
      <c r="N2409" s="105"/>
      <c r="O2409" s="105"/>
      <c r="P2409" s="104"/>
      <c r="Q2409" s="101"/>
      <c r="R2409" s="106"/>
      <c r="S2409" s="14"/>
      <c r="T2409" s="107"/>
      <c r="U2409" s="102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24"/>
      <c r="B2410" s="98"/>
      <c r="C2410" s="99"/>
      <c r="D2410" s="102"/>
      <c r="E2410" s="123"/>
      <c r="F2410" s="101"/>
      <c r="G2410" s="101"/>
      <c r="H2410" s="101"/>
      <c r="I2410" s="101"/>
      <c r="J2410" s="100"/>
      <c r="K2410" s="102"/>
      <c r="L2410" s="103"/>
      <c r="M2410" s="104"/>
      <c r="N2410" s="105"/>
      <c r="O2410" s="105"/>
      <c r="P2410" s="104"/>
      <c r="Q2410" s="101"/>
      <c r="R2410" s="106"/>
      <c r="S2410" s="14"/>
      <c r="T2410" s="107"/>
      <c r="U2410" s="102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24"/>
      <c r="B2411" s="98"/>
      <c r="C2411" s="99"/>
      <c r="D2411" s="102"/>
      <c r="E2411" s="123"/>
      <c r="F2411" s="101"/>
      <c r="G2411" s="101"/>
      <c r="H2411" s="101"/>
      <c r="I2411" s="101"/>
      <c r="J2411" s="100"/>
      <c r="K2411" s="102"/>
      <c r="L2411" s="103"/>
      <c r="M2411" s="104"/>
      <c r="N2411" s="105"/>
      <c r="O2411" s="105"/>
      <c r="P2411" s="104"/>
      <c r="Q2411" s="101"/>
      <c r="R2411" s="106"/>
      <c r="S2411" s="14"/>
      <c r="T2411" s="107"/>
      <c r="U2411" s="102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24"/>
      <c r="B2412" s="98"/>
      <c r="C2412" s="99"/>
      <c r="D2412" s="102"/>
      <c r="E2412" s="123"/>
      <c r="F2412" s="101"/>
      <c r="G2412" s="101"/>
      <c r="H2412" s="101"/>
      <c r="I2412" s="101"/>
      <c r="J2412" s="100"/>
      <c r="K2412" s="102"/>
      <c r="L2412" s="103"/>
      <c r="M2412" s="104"/>
      <c r="N2412" s="105"/>
      <c r="O2412" s="105"/>
      <c r="P2412" s="104"/>
      <c r="Q2412" s="101"/>
      <c r="R2412" s="106"/>
      <c r="S2412" s="14"/>
      <c r="T2412" s="107"/>
      <c r="U2412" s="102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24"/>
      <c r="B2413" s="98"/>
      <c r="C2413" s="99"/>
      <c r="D2413" s="102"/>
      <c r="E2413" s="123"/>
      <c r="F2413" s="101"/>
      <c r="G2413" s="101"/>
      <c r="H2413" s="101"/>
      <c r="I2413" s="101"/>
      <c r="J2413" s="100"/>
      <c r="K2413" s="102"/>
      <c r="L2413" s="103"/>
      <c r="M2413" s="104"/>
      <c r="N2413" s="105"/>
      <c r="O2413" s="105"/>
      <c r="P2413" s="104"/>
      <c r="Q2413" s="101"/>
      <c r="R2413" s="106"/>
      <c r="S2413" s="14"/>
      <c r="T2413" s="107"/>
      <c r="U2413" s="102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24"/>
      <c r="B2414" s="98"/>
      <c r="C2414" s="99"/>
      <c r="D2414" s="102"/>
      <c r="E2414" s="123"/>
      <c r="F2414" s="101"/>
      <c r="G2414" s="101"/>
      <c r="H2414" s="101"/>
      <c r="I2414" s="101"/>
      <c r="J2414" s="100"/>
      <c r="K2414" s="102"/>
      <c r="L2414" s="103"/>
      <c r="M2414" s="104"/>
      <c r="N2414" s="105"/>
      <c r="O2414" s="105"/>
      <c r="P2414" s="104"/>
      <c r="Q2414" s="101"/>
      <c r="R2414" s="106"/>
      <c r="S2414" s="14"/>
      <c r="T2414" s="107"/>
      <c r="U2414" s="102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24"/>
      <c r="B2415" s="98"/>
      <c r="C2415" s="99"/>
      <c r="D2415" s="102"/>
      <c r="E2415" s="123"/>
      <c r="F2415" s="101"/>
      <c r="G2415" s="101"/>
      <c r="H2415" s="101"/>
      <c r="I2415" s="101"/>
      <c r="J2415" s="100"/>
      <c r="K2415" s="102"/>
      <c r="L2415" s="103"/>
      <c r="M2415" s="104"/>
      <c r="N2415" s="105"/>
      <c r="O2415" s="105"/>
      <c r="P2415" s="104"/>
      <c r="Q2415" s="101"/>
      <c r="R2415" s="106"/>
      <c r="S2415" s="14"/>
      <c r="T2415" s="107"/>
      <c r="U2415" s="102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24"/>
      <c r="B2416" s="98"/>
      <c r="C2416" s="99"/>
      <c r="D2416" s="102"/>
      <c r="E2416" s="123"/>
      <c r="F2416" s="101"/>
      <c r="G2416" s="101"/>
      <c r="H2416" s="101"/>
      <c r="I2416" s="101"/>
      <c r="J2416" s="100"/>
      <c r="K2416" s="102"/>
      <c r="L2416" s="103"/>
      <c r="M2416" s="104"/>
      <c r="N2416" s="105"/>
      <c r="O2416" s="105"/>
      <c r="P2416" s="104"/>
      <c r="Q2416" s="101"/>
      <c r="R2416" s="106"/>
      <c r="S2416" s="14"/>
      <c r="T2416" s="107"/>
      <c r="U2416" s="102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24"/>
      <c r="B2417" s="98"/>
      <c r="C2417" s="99"/>
      <c r="D2417" s="102"/>
      <c r="E2417" s="123"/>
      <c r="F2417" s="101"/>
      <c r="G2417" s="101"/>
      <c r="H2417" s="101"/>
      <c r="I2417" s="101"/>
      <c r="J2417" s="100"/>
      <c r="K2417" s="102"/>
      <c r="L2417" s="103"/>
      <c r="M2417" s="104"/>
      <c r="N2417" s="105"/>
      <c r="O2417" s="105"/>
      <c r="P2417" s="104"/>
      <c r="Q2417" s="101"/>
      <c r="R2417" s="106"/>
      <c r="S2417" s="14"/>
      <c r="T2417" s="107"/>
      <c r="U2417" s="102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24"/>
      <c r="B2418" s="98"/>
      <c r="C2418" s="99"/>
      <c r="D2418" s="102"/>
      <c r="E2418" s="123"/>
      <c r="F2418" s="101"/>
      <c r="G2418" s="101"/>
      <c r="H2418" s="101"/>
      <c r="I2418" s="101"/>
      <c r="J2418" s="100"/>
      <c r="K2418" s="102"/>
      <c r="L2418" s="103"/>
      <c r="M2418" s="104"/>
      <c r="N2418" s="105"/>
      <c r="O2418" s="105"/>
      <c r="P2418" s="104"/>
      <c r="Q2418" s="101"/>
      <c r="R2418" s="106"/>
      <c r="S2418" s="14"/>
      <c r="T2418" s="107"/>
      <c r="U2418" s="102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24"/>
      <c r="B2419" s="98"/>
      <c r="C2419" s="99"/>
      <c r="D2419" s="102"/>
      <c r="E2419" s="123"/>
      <c r="F2419" s="101"/>
      <c r="G2419" s="101"/>
      <c r="H2419" s="101"/>
      <c r="I2419" s="101"/>
      <c r="J2419" s="100"/>
      <c r="K2419" s="102"/>
      <c r="L2419" s="103"/>
      <c r="M2419" s="104"/>
      <c r="N2419" s="105"/>
      <c r="O2419" s="105"/>
      <c r="P2419" s="104"/>
      <c r="Q2419" s="101"/>
      <c r="R2419" s="106"/>
      <c r="S2419" s="14"/>
      <c r="T2419" s="107"/>
      <c r="U2419" s="102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24"/>
      <c r="B2420" s="98"/>
      <c r="C2420" s="99"/>
      <c r="D2420" s="102"/>
      <c r="E2420" s="123"/>
      <c r="F2420" s="101"/>
      <c r="G2420" s="101"/>
      <c r="H2420" s="101"/>
      <c r="I2420" s="101"/>
      <c r="J2420" s="100"/>
      <c r="K2420" s="102"/>
      <c r="L2420" s="103"/>
      <c r="M2420" s="104"/>
      <c r="N2420" s="105"/>
      <c r="O2420" s="105"/>
      <c r="P2420" s="104"/>
      <c r="Q2420" s="101"/>
      <c r="R2420" s="106"/>
      <c r="S2420" s="14"/>
      <c r="T2420" s="107"/>
      <c r="U2420" s="102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24"/>
      <c r="B2421" s="98"/>
      <c r="C2421" s="99"/>
      <c r="D2421" s="102"/>
      <c r="E2421" s="123"/>
      <c r="F2421" s="101"/>
      <c r="G2421" s="101"/>
      <c r="H2421" s="101"/>
      <c r="I2421" s="101"/>
      <c r="J2421" s="100"/>
      <c r="K2421" s="102"/>
      <c r="L2421" s="103"/>
      <c r="M2421" s="104"/>
      <c r="N2421" s="105"/>
      <c r="O2421" s="105"/>
      <c r="P2421" s="104"/>
      <c r="Q2421" s="101"/>
      <c r="R2421" s="106"/>
      <c r="S2421" s="14"/>
      <c r="T2421" s="107"/>
      <c r="U2421" s="102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24"/>
      <c r="B2422" s="98"/>
      <c r="C2422" s="99"/>
      <c r="D2422" s="102"/>
      <c r="E2422" s="123"/>
      <c r="F2422" s="101"/>
      <c r="G2422" s="101"/>
      <c r="H2422" s="101"/>
      <c r="I2422" s="101"/>
      <c r="J2422" s="100"/>
      <c r="K2422" s="102"/>
      <c r="L2422" s="103"/>
      <c r="M2422" s="104"/>
      <c r="N2422" s="105"/>
      <c r="O2422" s="105"/>
      <c r="P2422" s="104"/>
      <c r="Q2422" s="101"/>
      <c r="R2422" s="106"/>
      <c r="S2422" s="14"/>
      <c r="T2422" s="107"/>
      <c r="U2422" s="102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24"/>
      <c r="B2423" s="98"/>
      <c r="C2423" s="99"/>
      <c r="D2423" s="102"/>
      <c r="E2423" s="123"/>
      <c r="F2423" s="101"/>
      <c r="G2423" s="101"/>
      <c r="H2423" s="101"/>
      <c r="I2423" s="101"/>
      <c r="J2423" s="100"/>
      <c r="K2423" s="102"/>
      <c r="L2423" s="103"/>
      <c r="M2423" s="104"/>
      <c r="N2423" s="105"/>
      <c r="O2423" s="105"/>
      <c r="P2423" s="104"/>
      <c r="Q2423" s="101"/>
      <c r="R2423" s="106"/>
      <c r="S2423" s="14"/>
      <c r="T2423" s="107"/>
      <c r="U2423" s="102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24"/>
      <c r="B2424" s="98"/>
      <c r="C2424" s="99"/>
      <c r="D2424" s="102"/>
      <c r="E2424" s="123"/>
      <c r="F2424" s="101"/>
      <c r="G2424" s="101"/>
      <c r="H2424" s="101"/>
      <c r="I2424" s="101"/>
      <c r="J2424" s="100"/>
      <c r="K2424" s="102"/>
      <c r="L2424" s="103"/>
      <c r="M2424" s="104"/>
      <c r="N2424" s="105"/>
      <c r="O2424" s="105"/>
      <c r="P2424" s="104"/>
      <c r="Q2424" s="101"/>
      <c r="R2424" s="106"/>
      <c r="S2424" s="14"/>
      <c r="T2424" s="107"/>
      <c r="U2424" s="102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24"/>
      <c r="B2425" s="98"/>
      <c r="C2425" s="99"/>
      <c r="D2425" s="102"/>
      <c r="E2425" s="123"/>
      <c r="F2425" s="101"/>
      <c r="G2425" s="101"/>
      <c r="H2425" s="101"/>
      <c r="I2425" s="101"/>
      <c r="J2425" s="100"/>
      <c r="K2425" s="102"/>
      <c r="L2425" s="103"/>
      <c r="M2425" s="104"/>
      <c r="N2425" s="105"/>
      <c r="O2425" s="105"/>
      <c r="P2425" s="104"/>
      <c r="Q2425" s="101"/>
      <c r="R2425" s="106"/>
      <c r="S2425" s="14"/>
      <c r="T2425" s="107"/>
      <c r="U2425" s="102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24"/>
      <c r="B2426" s="98"/>
      <c r="C2426" s="99"/>
      <c r="D2426" s="102"/>
      <c r="E2426" s="123"/>
      <c r="F2426" s="101"/>
      <c r="G2426" s="101"/>
      <c r="H2426" s="101"/>
      <c r="I2426" s="101"/>
      <c r="J2426" s="100"/>
      <c r="K2426" s="102"/>
      <c r="L2426" s="103"/>
      <c r="M2426" s="104"/>
      <c r="N2426" s="105"/>
      <c r="O2426" s="105"/>
      <c r="P2426" s="104"/>
      <c r="Q2426" s="101"/>
      <c r="R2426" s="106"/>
      <c r="S2426" s="14"/>
      <c r="T2426" s="107"/>
      <c r="U2426" s="102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24"/>
      <c r="B2427" s="98"/>
      <c r="C2427" s="99"/>
      <c r="D2427" s="102"/>
      <c r="E2427" s="123"/>
      <c r="F2427" s="101"/>
      <c r="G2427" s="101"/>
      <c r="H2427" s="101"/>
      <c r="I2427" s="101"/>
      <c r="J2427" s="100"/>
      <c r="K2427" s="102"/>
      <c r="L2427" s="103"/>
      <c r="M2427" s="104"/>
      <c r="N2427" s="105"/>
      <c r="O2427" s="105"/>
      <c r="P2427" s="104"/>
      <c r="Q2427" s="101"/>
      <c r="R2427" s="106"/>
      <c r="S2427" s="14"/>
      <c r="T2427" s="107"/>
      <c r="U2427" s="102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24"/>
      <c r="B2428" s="98"/>
      <c r="C2428" s="99"/>
      <c r="D2428" s="102"/>
      <c r="E2428" s="123"/>
      <c r="F2428" s="101"/>
      <c r="G2428" s="101"/>
      <c r="H2428" s="101"/>
      <c r="I2428" s="101"/>
      <c r="J2428" s="100"/>
      <c r="K2428" s="102"/>
      <c r="L2428" s="103"/>
      <c r="M2428" s="104"/>
      <c r="N2428" s="105"/>
      <c r="O2428" s="105"/>
      <c r="P2428" s="104"/>
      <c r="Q2428" s="101"/>
      <c r="R2428" s="106"/>
      <c r="S2428" s="14"/>
      <c r="T2428" s="107"/>
      <c r="U2428" s="102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24"/>
      <c r="B2429" s="98"/>
      <c r="C2429" s="99"/>
      <c r="D2429" s="102"/>
      <c r="E2429" s="123"/>
      <c r="F2429" s="101"/>
      <c r="G2429" s="101"/>
      <c r="H2429" s="101"/>
      <c r="I2429" s="101"/>
      <c r="J2429" s="100"/>
      <c r="K2429" s="102"/>
      <c r="L2429" s="103"/>
      <c r="M2429" s="104"/>
      <c r="N2429" s="105"/>
      <c r="O2429" s="105"/>
      <c r="P2429" s="104"/>
      <c r="Q2429" s="101"/>
      <c r="R2429" s="106"/>
      <c r="S2429" s="14"/>
      <c r="T2429" s="107"/>
      <c r="U2429" s="102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24"/>
      <c r="B2430" s="98"/>
      <c r="C2430" s="99"/>
      <c r="D2430" s="102"/>
      <c r="E2430" s="123"/>
      <c r="F2430" s="101"/>
      <c r="G2430" s="101"/>
      <c r="H2430" s="101"/>
      <c r="I2430" s="101"/>
      <c r="J2430" s="100"/>
      <c r="K2430" s="102"/>
      <c r="L2430" s="103"/>
      <c r="M2430" s="104"/>
      <c r="N2430" s="105"/>
      <c r="O2430" s="105"/>
      <c r="P2430" s="104"/>
      <c r="Q2430" s="101"/>
      <c r="R2430" s="106"/>
      <c r="S2430" s="14"/>
      <c r="T2430" s="107"/>
      <c r="U2430" s="102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24"/>
      <c r="B2431" s="98"/>
      <c r="C2431" s="99"/>
      <c r="D2431" s="102"/>
      <c r="E2431" s="123"/>
      <c r="F2431" s="101"/>
      <c r="G2431" s="101"/>
      <c r="H2431" s="101"/>
      <c r="I2431" s="101"/>
      <c r="J2431" s="100"/>
      <c r="K2431" s="102"/>
      <c r="L2431" s="103"/>
      <c r="M2431" s="104"/>
      <c r="N2431" s="105"/>
      <c r="O2431" s="105"/>
      <c r="P2431" s="104"/>
      <c r="Q2431" s="101"/>
      <c r="R2431" s="106"/>
      <c r="S2431" s="14"/>
      <c r="T2431" s="107"/>
      <c r="U2431" s="102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24"/>
      <c r="B2432" s="98"/>
      <c r="C2432" s="99"/>
      <c r="D2432" s="102"/>
      <c r="E2432" s="123"/>
      <c r="F2432" s="101"/>
      <c r="G2432" s="101"/>
      <c r="H2432" s="101"/>
      <c r="I2432" s="101"/>
      <c r="J2432" s="100"/>
      <c r="K2432" s="102"/>
      <c r="L2432" s="103"/>
      <c r="M2432" s="104"/>
      <c r="N2432" s="105"/>
      <c r="O2432" s="105"/>
      <c r="P2432" s="104"/>
      <c r="Q2432" s="101"/>
      <c r="R2432" s="106"/>
      <c r="S2432" s="14"/>
      <c r="T2432" s="107"/>
      <c r="U2432" s="102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24"/>
      <c r="B2433" s="98"/>
      <c r="C2433" s="99"/>
      <c r="D2433" s="102"/>
      <c r="E2433" s="123"/>
      <c r="F2433" s="101"/>
      <c r="G2433" s="101"/>
      <c r="H2433" s="101"/>
      <c r="I2433" s="101"/>
      <c r="J2433" s="100"/>
      <c r="K2433" s="102"/>
      <c r="L2433" s="103"/>
      <c r="M2433" s="104"/>
      <c r="N2433" s="105"/>
      <c r="O2433" s="105"/>
      <c r="P2433" s="104"/>
      <c r="Q2433" s="101"/>
      <c r="R2433" s="106"/>
      <c r="S2433" s="14"/>
      <c r="T2433" s="107"/>
      <c r="U2433" s="102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24"/>
      <c r="B2434" s="98"/>
      <c r="C2434" s="99"/>
      <c r="D2434" s="102"/>
      <c r="E2434" s="123"/>
      <c r="F2434" s="101"/>
      <c r="G2434" s="101"/>
      <c r="H2434" s="101"/>
      <c r="I2434" s="101"/>
      <c r="J2434" s="100"/>
      <c r="K2434" s="102"/>
      <c r="L2434" s="103"/>
      <c r="M2434" s="104"/>
      <c r="N2434" s="105"/>
      <c r="O2434" s="105"/>
      <c r="P2434" s="104"/>
      <c r="Q2434" s="101"/>
      <c r="R2434" s="106"/>
      <c r="S2434" s="14"/>
      <c r="T2434" s="107"/>
      <c r="U2434" s="102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24"/>
      <c r="B2435" s="98"/>
      <c r="C2435" s="99"/>
      <c r="D2435" s="102"/>
      <c r="E2435" s="123"/>
      <c r="F2435" s="101"/>
      <c r="G2435" s="101"/>
      <c r="H2435" s="101"/>
      <c r="I2435" s="101"/>
      <c r="J2435" s="100"/>
      <c r="K2435" s="102"/>
      <c r="L2435" s="103"/>
      <c r="M2435" s="104"/>
      <c r="N2435" s="105"/>
      <c r="O2435" s="105"/>
      <c r="P2435" s="104"/>
      <c r="Q2435" s="101"/>
      <c r="R2435" s="106"/>
      <c r="S2435" s="14"/>
      <c r="T2435" s="107"/>
      <c r="U2435" s="102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24"/>
      <c r="B2436" s="98"/>
      <c r="C2436" s="99"/>
      <c r="D2436" s="102"/>
      <c r="E2436" s="123"/>
      <c r="F2436" s="101"/>
      <c r="G2436" s="101"/>
      <c r="H2436" s="101"/>
      <c r="I2436" s="101"/>
      <c r="J2436" s="100"/>
      <c r="K2436" s="102"/>
      <c r="L2436" s="103"/>
      <c r="M2436" s="104"/>
      <c r="N2436" s="105"/>
      <c r="O2436" s="105"/>
      <c r="P2436" s="104"/>
      <c r="Q2436" s="101"/>
      <c r="R2436" s="106"/>
      <c r="S2436" s="14"/>
      <c r="T2436" s="107"/>
      <c r="U2436" s="102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24"/>
      <c r="B2437" s="98"/>
      <c r="C2437" s="99"/>
      <c r="D2437" s="102"/>
      <c r="E2437" s="123"/>
      <c r="F2437" s="101"/>
      <c r="G2437" s="101"/>
      <c r="H2437" s="101"/>
      <c r="I2437" s="101"/>
      <c r="J2437" s="100"/>
      <c r="K2437" s="102"/>
      <c r="L2437" s="103"/>
      <c r="M2437" s="104"/>
      <c r="N2437" s="105"/>
      <c r="O2437" s="105"/>
      <c r="P2437" s="104"/>
      <c r="Q2437" s="101"/>
      <c r="R2437" s="106"/>
      <c r="S2437" s="14"/>
      <c r="T2437" s="107"/>
      <c r="U2437" s="102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24"/>
      <c r="B2438" s="98"/>
      <c r="C2438" s="99"/>
      <c r="D2438" s="102"/>
      <c r="E2438" s="123"/>
      <c r="F2438" s="101"/>
      <c r="G2438" s="101"/>
      <c r="H2438" s="101"/>
      <c r="I2438" s="101"/>
      <c r="J2438" s="100"/>
      <c r="K2438" s="102"/>
      <c r="L2438" s="103"/>
      <c r="M2438" s="104"/>
      <c r="N2438" s="105"/>
      <c r="O2438" s="105"/>
      <c r="P2438" s="104"/>
      <c r="Q2438" s="101"/>
      <c r="R2438" s="106"/>
      <c r="S2438" s="14"/>
      <c r="T2438" s="107"/>
      <c r="U2438" s="102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24"/>
      <c r="B2439" s="98"/>
      <c r="C2439" s="99"/>
      <c r="D2439" s="102"/>
      <c r="E2439" s="123"/>
      <c r="F2439" s="101"/>
      <c r="G2439" s="101"/>
      <c r="H2439" s="101"/>
      <c r="I2439" s="101"/>
      <c r="J2439" s="100"/>
      <c r="K2439" s="102"/>
      <c r="L2439" s="103"/>
      <c r="M2439" s="104"/>
      <c r="N2439" s="105"/>
      <c r="O2439" s="105"/>
      <c r="P2439" s="104"/>
      <c r="Q2439" s="101"/>
      <c r="R2439" s="106"/>
      <c r="S2439" s="14"/>
      <c r="T2439" s="107"/>
      <c r="U2439" s="102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24"/>
      <c r="B2440" s="98"/>
      <c r="C2440" s="99"/>
      <c r="D2440" s="102"/>
      <c r="E2440" s="123"/>
      <c r="F2440" s="101"/>
      <c r="G2440" s="101"/>
      <c r="H2440" s="101"/>
      <c r="I2440" s="101"/>
      <c r="J2440" s="100"/>
      <c r="K2440" s="102"/>
      <c r="L2440" s="103"/>
      <c r="M2440" s="104"/>
      <c r="N2440" s="105"/>
      <c r="O2440" s="105"/>
      <c r="P2440" s="104"/>
      <c r="Q2440" s="101"/>
      <c r="R2440" s="106"/>
      <c r="S2440" s="14"/>
      <c r="T2440" s="107"/>
      <c r="U2440" s="102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24"/>
      <c r="B2441" s="98"/>
      <c r="C2441" s="99"/>
      <c r="D2441" s="102"/>
      <c r="E2441" s="123"/>
      <c r="F2441" s="101"/>
      <c r="G2441" s="101"/>
      <c r="H2441" s="101"/>
      <c r="I2441" s="101"/>
      <c r="J2441" s="100"/>
      <c r="K2441" s="102"/>
      <c r="L2441" s="103"/>
      <c r="M2441" s="104"/>
      <c r="N2441" s="105"/>
      <c r="O2441" s="105"/>
      <c r="P2441" s="104"/>
      <c r="Q2441" s="101"/>
      <c r="R2441" s="106"/>
      <c r="S2441" s="14"/>
      <c r="T2441" s="107"/>
      <c r="U2441" s="102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24"/>
      <c r="B2442" s="98"/>
      <c r="C2442" s="99"/>
      <c r="D2442" s="102"/>
      <c r="E2442" s="123"/>
      <c r="F2442" s="101"/>
      <c r="G2442" s="101"/>
      <c r="H2442" s="101"/>
      <c r="I2442" s="101"/>
      <c r="J2442" s="100"/>
      <c r="K2442" s="102"/>
      <c r="L2442" s="103"/>
      <c r="M2442" s="104"/>
      <c r="N2442" s="105"/>
      <c r="O2442" s="105"/>
      <c r="P2442" s="104"/>
      <c r="Q2442" s="101"/>
      <c r="R2442" s="106"/>
      <c r="S2442" s="14"/>
      <c r="T2442" s="107"/>
      <c r="U2442" s="102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24"/>
      <c r="B2443" s="98"/>
      <c r="C2443" s="99"/>
      <c r="D2443" s="102"/>
      <c r="E2443" s="123"/>
      <c r="F2443" s="101"/>
      <c r="G2443" s="101"/>
      <c r="H2443" s="101"/>
      <c r="I2443" s="101"/>
      <c r="J2443" s="100"/>
      <c r="K2443" s="102"/>
      <c r="L2443" s="103"/>
      <c r="M2443" s="104"/>
      <c r="N2443" s="105"/>
      <c r="O2443" s="105"/>
      <c r="P2443" s="104"/>
      <c r="Q2443" s="101"/>
      <c r="R2443" s="106"/>
      <c r="S2443" s="14"/>
      <c r="T2443" s="107"/>
      <c r="U2443" s="102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24"/>
      <c r="B2444" s="98"/>
      <c r="C2444" s="99"/>
      <c r="D2444" s="102"/>
      <c r="E2444" s="123"/>
      <c r="F2444" s="101"/>
      <c r="G2444" s="101"/>
      <c r="H2444" s="101"/>
      <c r="I2444" s="101"/>
      <c r="J2444" s="100"/>
      <c r="K2444" s="102"/>
      <c r="L2444" s="103"/>
      <c r="M2444" s="104"/>
      <c r="N2444" s="105"/>
      <c r="O2444" s="105"/>
      <c r="P2444" s="104"/>
      <c r="Q2444" s="101"/>
      <c r="R2444" s="106"/>
      <c r="S2444" s="14"/>
      <c r="T2444" s="107"/>
      <c r="U2444" s="102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24"/>
      <c r="B2445" s="98"/>
      <c r="C2445" s="99"/>
      <c r="D2445" s="102"/>
      <c r="E2445" s="123"/>
      <c r="F2445" s="101"/>
      <c r="G2445" s="101"/>
      <c r="H2445" s="101"/>
      <c r="I2445" s="101"/>
      <c r="J2445" s="100"/>
      <c r="K2445" s="102"/>
      <c r="L2445" s="103"/>
      <c r="M2445" s="104"/>
      <c r="N2445" s="105"/>
      <c r="O2445" s="105"/>
      <c r="P2445" s="104"/>
      <c r="Q2445" s="101"/>
      <c r="R2445" s="106"/>
      <c r="S2445" s="14"/>
      <c r="T2445" s="107"/>
      <c r="U2445" s="102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24"/>
      <c r="B2446" s="98"/>
      <c r="C2446" s="99"/>
      <c r="D2446" s="102"/>
      <c r="E2446" s="123"/>
      <c r="F2446" s="101"/>
      <c r="G2446" s="101"/>
      <c r="H2446" s="101"/>
      <c r="I2446" s="101"/>
      <c r="J2446" s="100"/>
      <c r="K2446" s="102"/>
      <c r="L2446" s="103"/>
      <c r="M2446" s="104"/>
      <c r="N2446" s="105"/>
      <c r="O2446" s="105"/>
      <c r="P2446" s="104"/>
      <c r="Q2446" s="101"/>
      <c r="R2446" s="106"/>
      <c r="S2446" s="14"/>
      <c r="T2446" s="107"/>
      <c r="U2446" s="102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24"/>
      <c r="B2447" s="98"/>
      <c r="C2447" s="99"/>
      <c r="D2447" s="102"/>
      <c r="E2447" s="123"/>
      <c r="F2447" s="101"/>
      <c r="G2447" s="101"/>
      <c r="H2447" s="101"/>
      <c r="I2447" s="101"/>
      <c r="J2447" s="100"/>
      <c r="K2447" s="102"/>
      <c r="L2447" s="103"/>
      <c r="M2447" s="104"/>
      <c r="N2447" s="105"/>
      <c r="O2447" s="105"/>
      <c r="P2447" s="104"/>
      <c r="Q2447" s="101"/>
      <c r="R2447" s="106"/>
      <c r="S2447" s="14"/>
      <c r="T2447" s="107"/>
      <c r="U2447" s="102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24"/>
      <c r="B2448" s="98"/>
      <c r="C2448" s="99"/>
      <c r="D2448" s="102"/>
      <c r="E2448" s="123"/>
      <c r="F2448" s="101"/>
      <c r="G2448" s="101"/>
      <c r="H2448" s="101"/>
      <c r="I2448" s="101"/>
      <c r="J2448" s="100"/>
      <c r="K2448" s="102"/>
      <c r="L2448" s="103"/>
      <c r="M2448" s="104"/>
      <c r="N2448" s="105"/>
      <c r="O2448" s="105"/>
      <c r="P2448" s="104"/>
      <c r="Q2448" s="101"/>
      <c r="R2448" s="106"/>
      <c r="S2448" s="14"/>
      <c r="T2448" s="107"/>
      <c r="U2448" s="102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24"/>
      <c r="B2449" s="98"/>
      <c r="C2449" s="99"/>
      <c r="D2449" s="102"/>
      <c r="E2449" s="123"/>
      <c r="F2449" s="101"/>
      <c r="G2449" s="101"/>
      <c r="H2449" s="101"/>
      <c r="I2449" s="101"/>
      <c r="J2449" s="100"/>
      <c r="K2449" s="102"/>
      <c r="L2449" s="103"/>
      <c r="M2449" s="104"/>
      <c r="N2449" s="105"/>
      <c r="O2449" s="105"/>
      <c r="P2449" s="104"/>
      <c r="Q2449" s="101"/>
      <c r="R2449" s="106"/>
      <c r="S2449" s="14"/>
      <c r="T2449" s="107"/>
      <c r="U2449" s="102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24"/>
      <c r="B2450" s="98"/>
      <c r="C2450" s="99"/>
      <c r="D2450" s="102"/>
      <c r="E2450" s="123"/>
      <c r="F2450" s="101"/>
      <c r="G2450" s="101"/>
      <c r="H2450" s="101"/>
      <c r="I2450" s="101"/>
      <c r="J2450" s="100"/>
      <c r="K2450" s="102"/>
      <c r="L2450" s="103"/>
      <c r="M2450" s="104"/>
      <c r="N2450" s="105"/>
      <c r="O2450" s="105"/>
      <c r="P2450" s="104"/>
      <c r="Q2450" s="101"/>
      <c r="R2450" s="106"/>
      <c r="S2450" s="14"/>
      <c r="T2450" s="107"/>
      <c r="U2450" s="102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24"/>
      <c r="B2451" s="98"/>
      <c r="C2451" s="99"/>
      <c r="D2451" s="102"/>
      <c r="E2451" s="123"/>
      <c r="F2451" s="101"/>
      <c r="G2451" s="101"/>
      <c r="H2451" s="101"/>
      <c r="I2451" s="101"/>
      <c r="J2451" s="100"/>
      <c r="K2451" s="102"/>
      <c r="L2451" s="103"/>
      <c r="M2451" s="104"/>
      <c r="N2451" s="105"/>
      <c r="O2451" s="105"/>
      <c r="P2451" s="104"/>
      <c r="Q2451" s="101"/>
      <c r="R2451" s="106"/>
      <c r="S2451" s="14"/>
      <c r="T2451" s="107"/>
      <c r="U2451" s="102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24"/>
      <c r="B2452" s="98"/>
      <c r="C2452" s="99"/>
      <c r="D2452" s="102"/>
      <c r="E2452" s="123"/>
      <c r="F2452" s="101"/>
      <c r="G2452" s="101"/>
      <c r="H2452" s="101"/>
      <c r="I2452" s="101"/>
      <c r="J2452" s="100"/>
      <c r="K2452" s="102"/>
      <c r="L2452" s="103"/>
      <c r="M2452" s="104"/>
      <c r="N2452" s="105"/>
      <c r="O2452" s="105"/>
      <c r="P2452" s="104"/>
      <c r="Q2452" s="101"/>
      <c r="R2452" s="106"/>
      <c r="S2452" s="14"/>
      <c r="T2452" s="107"/>
      <c r="U2452" s="102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24"/>
      <c r="B2453" s="98"/>
      <c r="C2453" s="99"/>
      <c r="D2453" s="102"/>
      <c r="E2453" s="123"/>
      <c r="F2453" s="101"/>
      <c r="G2453" s="101"/>
      <c r="H2453" s="101"/>
      <c r="I2453" s="101"/>
      <c r="J2453" s="100"/>
      <c r="K2453" s="102"/>
      <c r="L2453" s="103"/>
      <c r="M2453" s="104"/>
      <c r="N2453" s="105"/>
      <c r="O2453" s="105"/>
      <c r="P2453" s="104"/>
      <c r="Q2453" s="101"/>
      <c r="R2453" s="106"/>
      <c r="S2453" s="14"/>
      <c r="T2453" s="107"/>
      <c r="U2453" s="102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24"/>
      <c r="B2454" s="98"/>
      <c r="C2454" s="99"/>
      <c r="D2454" s="102"/>
      <c r="E2454" s="123"/>
      <c r="F2454" s="101"/>
      <c r="G2454" s="101"/>
      <c r="H2454" s="101"/>
      <c r="I2454" s="101"/>
      <c r="J2454" s="100"/>
      <c r="K2454" s="102"/>
      <c r="L2454" s="103"/>
      <c r="M2454" s="104"/>
      <c r="N2454" s="105"/>
      <c r="O2454" s="105"/>
      <c r="P2454" s="104"/>
      <c r="Q2454" s="101"/>
      <c r="R2454" s="106"/>
      <c r="S2454" s="14"/>
      <c r="T2454" s="107"/>
      <c r="U2454" s="102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24"/>
      <c r="B2455" s="98"/>
      <c r="C2455" s="99"/>
      <c r="D2455" s="102"/>
      <c r="E2455" s="123"/>
      <c r="F2455" s="101"/>
      <c r="G2455" s="101"/>
      <c r="H2455" s="101"/>
      <c r="I2455" s="101"/>
      <c r="J2455" s="100"/>
      <c r="K2455" s="102"/>
      <c r="L2455" s="103"/>
      <c r="M2455" s="104"/>
      <c r="N2455" s="105"/>
      <c r="O2455" s="105"/>
      <c r="P2455" s="104"/>
      <c r="Q2455" s="101"/>
      <c r="R2455" s="106"/>
      <c r="S2455" s="14"/>
      <c r="T2455" s="107"/>
      <c r="U2455" s="102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24"/>
      <c r="B2456" s="98"/>
      <c r="C2456" s="99"/>
      <c r="D2456" s="102"/>
      <c r="E2456" s="123"/>
      <c r="F2456" s="101"/>
      <c r="G2456" s="101"/>
      <c r="H2456" s="101"/>
      <c r="I2456" s="101"/>
      <c r="J2456" s="100"/>
      <c r="K2456" s="102"/>
      <c r="L2456" s="103"/>
      <c r="M2456" s="104"/>
      <c r="N2456" s="105"/>
      <c r="O2456" s="105"/>
      <c r="P2456" s="104"/>
      <c r="Q2456" s="101"/>
      <c r="R2456" s="106"/>
      <c r="S2456" s="14"/>
      <c r="T2456" s="107"/>
      <c r="U2456" s="102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24"/>
      <c r="B2457" s="98"/>
      <c r="C2457" s="99"/>
      <c r="D2457" s="102"/>
      <c r="E2457" s="123"/>
      <c r="F2457" s="101"/>
      <c r="G2457" s="101"/>
      <c r="H2457" s="101"/>
      <c r="I2457" s="101"/>
      <c r="J2457" s="100"/>
      <c r="K2457" s="102"/>
      <c r="L2457" s="103"/>
      <c r="M2457" s="104"/>
      <c r="N2457" s="105"/>
      <c r="O2457" s="105"/>
      <c r="P2457" s="104"/>
      <c r="Q2457" s="101"/>
      <c r="R2457" s="106"/>
      <c r="S2457" s="14"/>
      <c r="T2457" s="107"/>
      <c r="U2457" s="102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24"/>
      <c r="B2458" s="98"/>
      <c r="C2458" s="99"/>
      <c r="D2458" s="102"/>
      <c r="E2458" s="123"/>
      <c r="F2458" s="101"/>
      <c r="G2458" s="101"/>
      <c r="H2458" s="101"/>
      <c r="I2458" s="101"/>
      <c r="J2458" s="100"/>
      <c r="K2458" s="102"/>
      <c r="L2458" s="103"/>
      <c r="M2458" s="104"/>
      <c r="N2458" s="105"/>
      <c r="O2458" s="105"/>
      <c r="P2458" s="104"/>
      <c r="Q2458" s="101"/>
      <c r="R2458" s="106"/>
      <c r="S2458" s="14"/>
      <c r="T2458" s="107"/>
      <c r="U2458" s="102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24"/>
      <c r="B2459" s="98"/>
      <c r="C2459" s="99"/>
      <c r="D2459" s="102"/>
      <c r="E2459" s="123"/>
      <c r="F2459" s="101"/>
      <c r="G2459" s="101"/>
      <c r="H2459" s="101"/>
      <c r="I2459" s="101"/>
      <c r="J2459" s="100"/>
      <c r="K2459" s="102"/>
      <c r="L2459" s="103"/>
      <c r="M2459" s="104"/>
      <c r="N2459" s="105"/>
      <c r="O2459" s="105"/>
      <c r="P2459" s="104"/>
      <c r="Q2459" s="101"/>
      <c r="R2459" s="106"/>
      <c r="S2459" s="14"/>
      <c r="T2459" s="107"/>
      <c r="U2459" s="102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24"/>
      <c r="B2460" s="98"/>
      <c r="C2460" s="99"/>
      <c r="D2460" s="102"/>
      <c r="E2460" s="123"/>
      <c r="F2460" s="101"/>
      <c r="G2460" s="101"/>
      <c r="H2460" s="101"/>
      <c r="I2460" s="101"/>
      <c r="J2460" s="100"/>
      <c r="K2460" s="102"/>
      <c r="L2460" s="103"/>
      <c r="M2460" s="104"/>
      <c r="N2460" s="105"/>
      <c r="O2460" s="105"/>
      <c r="P2460" s="104"/>
      <c r="Q2460" s="101"/>
      <c r="R2460" s="106"/>
      <c r="S2460" s="14"/>
      <c r="T2460" s="107"/>
      <c r="U2460" s="102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24"/>
      <c r="B2461" s="98"/>
      <c r="C2461" s="99"/>
      <c r="D2461" s="102"/>
      <c r="E2461" s="123"/>
      <c r="F2461" s="101"/>
      <c r="G2461" s="101"/>
      <c r="H2461" s="101"/>
      <c r="I2461" s="101"/>
      <c r="J2461" s="100"/>
      <c r="K2461" s="102"/>
      <c r="L2461" s="103"/>
      <c r="M2461" s="104"/>
      <c r="N2461" s="105"/>
      <c r="O2461" s="105"/>
      <c r="P2461" s="104"/>
      <c r="Q2461" s="101"/>
      <c r="R2461" s="106"/>
      <c r="S2461" s="14"/>
      <c r="T2461" s="107"/>
      <c r="U2461" s="102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24"/>
      <c r="B2462" s="98"/>
      <c r="C2462" s="99"/>
      <c r="D2462" s="102"/>
      <c r="E2462" s="123"/>
      <c r="F2462" s="101"/>
      <c r="G2462" s="101"/>
      <c r="H2462" s="101"/>
      <c r="I2462" s="101"/>
      <c r="J2462" s="100"/>
      <c r="K2462" s="102"/>
      <c r="L2462" s="103"/>
      <c r="M2462" s="104"/>
      <c r="N2462" s="105"/>
      <c r="O2462" s="105"/>
      <c r="P2462" s="104"/>
      <c r="Q2462" s="101"/>
      <c r="R2462" s="106"/>
      <c r="S2462" s="14"/>
      <c r="T2462" s="107"/>
      <c r="U2462" s="102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24"/>
      <c r="B2463" s="98"/>
      <c r="C2463" s="99"/>
      <c r="D2463" s="102"/>
      <c r="E2463" s="123"/>
      <c r="F2463" s="101"/>
      <c r="G2463" s="101"/>
      <c r="H2463" s="101"/>
      <c r="I2463" s="101"/>
      <c r="J2463" s="100"/>
      <c r="K2463" s="102"/>
      <c r="L2463" s="103"/>
      <c r="M2463" s="104"/>
      <c r="N2463" s="105"/>
      <c r="O2463" s="105"/>
      <c r="P2463" s="104"/>
      <c r="Q2463" s="101"/>
      <c r="R2463" s="106"/>
      <c r="S2463" s="14"/>
      <c r="T2463" s="107"/>
      <c r="U2463" s="102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24"/>
      <c r="B2464" s="98"/>
      <c r="C2464" s="99"/>
      <c r="D2464" s="102"/>
      <c r="E2464" s="123"/>
      <c r="F2464" s="101"/>
      <c r="G2464" s="101"/>
      <c r="H2464" s="101"/>
      <c r="I2464" s="101"/>
      <c r="J2464" s="100"/>
      <c r="K2464" s="102"/>
      <c r="L2464" s="103"/>
      <c r="M2464" s="104"/>
      <c r="N2464" s="105"/>
      <c r="O2464" s="105"/>
      <c r="P2464" s="104"/>
      <c r="Q2464" s="101"/>
      <c r="R2464" s="106"/>
      <c r="S2464" s="14"/>
      <c r="T2464" s="107"/>
      <c r="U2464" s="102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24"/>
      <c r="B2465" s="98"/>
      <c r="C2465" s="99"/>
      <c r="D2465" s="102"/>
      <c r="E2465" s="123"/>
      <c r="F2465" s="101"/>
      <c r="G2465" s="101"/>
      <c r="H2465" s="101"/>
      <c r="I2465" s="101"/>
      <c r="J2465" s="100"/>
      <c r="K2465" s="102"/>
      <c r="L2465" s="103"/>
      <c r="M2465" s="104"/>
      <c r="N2465" s="105"/>
      <c r="O2465" s="105"/>
      <c r="P2465" s="104"/>
      <c r="Q2465" s="101"/>
      <c r="R2465" s="106"/>
      <c r="S2465" s="14"/>
      <c r="T2465" s="107"/>
      <c r="U2465" s="102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24"/>
      <c r="B2466" s="98"/>
      <c r="C2466" s="99"/>
      <c r="D2466" s="102"/>
      <c r="E2466" s="123"/>
      <c r="F2466" s="101"/>
      <c r="G2466" s="101"/>
      <c r="H2466" s="101"/>
      <c r="I2466" s="101"/>
      <c r="J2466" s="100"/>
      <c r="K2466" s="102"/>
      <c r="L2466" s="103"/>
      <c r="M2466" s="104"/>
      <c r="N2466" s="105"/>
      <c r="O2466" s="105"/>
      <c r="P2466" s="104"/>
      <c r="Q2466" s="101"/>
      <c r="R2466" s="106"/>
      <c r="S2466" s="14"/>
      <c r="T2466" s="107"/>
      <c r="U2466" s="102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24"/>
      <c r="B2467" s="98"/>
      <c r="C2467" s="99"/>
      <c r="D2467" s="102"/>
      <c r="E2467" s="123"/>
      <c r="F2467" s="101"/>
      <c r="G2467" s="101"/>
      <c r="H2467" s="101"/>
      <c r="I2467" s="101"/>
      <c r="J2467" s="100"/>
      <c r="K2467" s="102"/>
      <c r="L2467" s="103"/>
      <c r="M2467" s="104"/>
      <c r="N2467" s="105"/>
      <c r="O2467" s="105"/>
      <c r="P2467" s="104"/>
      <c r="Q2467" s="101"/>
      <c r="R2467" s="106"/>
      <c r="S2467" s="14"/>
      <c r="T2467" s="107"/>
      <c r="U2467" s="102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24"/>
      <c r="B2468" s="98"/>
      <c r="C2468" s="99"/>
      <c r="D2468" s="102"/>
      <c r="E2468" s="123"/>
      <c r="F2468" s="101"/>
      <c r="G2468" s="101"/>
      <c r="H2468" s="101"/>
      <c r="I2468" s="101"/>
      <c r="J2468" s="100"/>
      <c r="K2468" s="102"/>
      <c r="L2468" s="103"/>
      <c r="M2468" s="104"/>
      <c r="N2468" s="105"/>
      <c r="O2468" s="105"/>
      <c r="P2468" s="104"/>
      <c r="Q2468" s="101"/>
      <c r="R2468" s="106"/>
      <c r="S2468" s="14"/>
      <c r="T2468" s="107"/>
      <c r="U2468" s="102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24"/>
      <c r="B2469" s="98"/>
      <c r="C2469" s="99"/>
      <c r="D2469" s="102"/>
      <c r="E2469" s="123"/>
      <c r="F2469" s="101"/>
      <c r="G2469" s="101"/>
      <c r="H2469" s="101"/>
      <c r="I2469" s="101"/>
      <c r="J2469" s="100"/>
      <c r="K2469" s="102"/>
      <c r="L2469" s="103"/>
      <c r="M2469" s="104"/>
      <c r="N2469" s="105"/>
      <c r="O2469" s="105"/>
      <c r="P2469" s="104"/>
      <c r="Q2469" s="101"/>
      <c r="R2469" s="106"/>
      <c r="S2469" s="14"/>
      <c r="T2469" s="107"/>
      <c r="U2469" s="102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24"/>
      <c r="B2470" s="98"/>
      <c r="C2470" s="99"/>
      <c r="D2470" s="102"/>
      <c r="E2470" s="123"/>
      <c r="F2470" s="101"/>
      <c r="G2470" s="101"/>
      <c r="H2470" s="101"/>
      <c r="I2470" s="101"/>
      <c r="J2470" s="100"/>
      <c r="K2470" s="102"/>
      <c r="L2470" s="103"/>
      <c r="M2470" s="104"/>
      <c r="N2470" s="105"/>
      <c r="O2470" s="105"/>
      <c r="P2470" s="104"/>
      <c r="Q2470" s="101"/>
      <c r="R2470" s="106"/>
      <c r="S2470" s="14"/>
      <c r="T2470" s="107"/>
      <c r="U2470" s="102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24"/>
      <c r="B2471" s="98"/>
      <c r="C2471" s="99"/>
      <c r="D2471" s="102"/>
      <c r="E2471" s="123"/>
      <c r="F2471" s="101"/>
      <c r="G2471" s="101"/>
      <c r="H2471" s="101"/>
      <c r="I2471" s="101"/>
      <c r="J2471" s="100"/>
      <c r="K2471" s="102"/>
      <c r="L2471" s="103"/>
      <c r="M2471" s="104"/>
      <c r="N2471" s="105"/>
      <c r="O2471" s="105"/>
      <c r="P2471" s="104"/>
      <c r="Q2471" s="101"/>
      <c r="R2471" s="106"/>
      <c r="S2471" s="14"/>
      <c r="T2471" s="107"/>
      <c r="U2471" s="102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24"/>
      <c r="B2472" s="98"/>
      <c r="C2472" s="99"/>
      <c r="D2472" s="102"/>
      <c r="E2472" s="123"/>
      <c r="F2472" s="101"/>
      <c r="G2472" s="101"/>
      <c r="H2472" s="101"/>
      <c r="I2472" s="101"/>
      <c r="J2472" s="100"/>
      <c r="K2472" s="102"/>
      <c r="L2472" s="103"/>
      <c r="M2472" s="104"/>
      <c r="N2472" s="105"/>
      <c r="O2472" s="105"/>
      <c r="P2472" s="104"/>
      <c r="Q2472" s="101"/>
      <c r="R2472" s="106"/>
      <c r="S2472" s="14"/>
      <c r="T2472" s="107"/>
      <c r="U2472" s="102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24"/>
      <c r="B2473" s="98"/>
      <c r="C2473" s="99"/>
      <c r="D2473" s="102"/>
      <c r="E2473" s="123"/>
      <c r="F2473" s="101"/>
      <c r="G2473" s="101"/>
      <c r="H2473" s="101"/>
      <c r="I2473" s="101"/>
      <c r="J2473" s="100"/>
      <c r="K2473" s="102"/>
      <c r="L2473" s="103"/>
      <c r="M2473" s="104"/>
      <c r="N2473" s="105"/>
      <c r="O2473" s="105"/>
      <c r="P2473" s="104"/>
      <c r="Q2473" s="101"/>
      <c r="R2473" s="106"/>
      <c r="S2473" s="14"/>
      <c r="T2473" s="107"/>
      <c r="U2473" s="102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24"/>
      <c r="B2474" s="98"/>
      <c r="C2474" s="99"/>
      <c r="D2474" s="102"/>
      <c r="E2474" s="123"/>
      <c r="F2474" s="101"/>
      <c r="G2474" s="101"/>
      <c r="H2474" s="101"/>
      <c r="I2474" s="101"/>
      <c r="J2474" s="100"/>
      <c r="K2474" s="102"/>
      <c r="L2474" s="103"/>
      <c r="M2474" s="104"/>
      <c r="N2474" s="105"/>
      <c r="O2474" s="105"/>
      <c r="P2474" s="104"/>
      <c r="Q2474" s="101"/>
      <c r="R2474" s="106"/>
      <c r="S2474" s="14"/>
      <c r="T2474" s="107"/>
      <c r="U2474" s="102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24"/>
      <c r="B2475" s="98"/>
      <c r="C2475" s="99"/>
      <c r="D2475" s="102"/>
      <c r="E2475" s="123"/>
      <c r="F2475" s="101"/>
      <c r="G2475" s="101"/>
      <c r="H2475" s="101"/>
      <c r="I2475" s="101"/>
      <c r="J2475" s="100"/>
      <c r="K2475" s="102"/>
      <c r="L2475" s="103"/>
      <c r="M2475" s="104"/>
      <c r="N2475" s="105"/>
      <c r="O2475" s="105"/>
      <c r="P2475" s="104"/>
      <c r="Q2475" s="101"/>
      <c r="R2475" s="106"/>
      <c r="S2475" s="14"/>
      <c r="T2475" s="107"/>
      <c r="U2475" s="102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24"/>
      <c r="B2476" s="98"/>
      <c r="C2476" s="99"/>
      <c r="D2476" s="102"/>
      <c r="E2476" s="123"/>
      <c r="F2476" s="101"/>
      <c r="G2476" s="101"/>
      <c r="H2476" s="101"/>
      <c r="I2476" s="101"/>
      <c r="J2476" s="100"/>
      <c r="K2476" s="102"/>
      <c r="L2476" s="103"/>
      <c r="M2476" s="104"/>
      <c r="N2476" s="105"/>
      <c r="O2476" s="105"/>
      <c r="P2476" s="104"/>
      <c r="Q2476" s="101"/>
      <c r="R2476" s="106"/>
      <c r="S2476" s="14"/>
      <c r="T2476" s="107"/>
      <c r="U2476" s="102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24"/>
      <c r="B2477" s="98"/>
      <c r="C2477" s="99"/>
      <c r="D2477" s="102"/>
      <c r="E2477" s="123"/>
      <c r="F2477" s="101"/>
      <c r="G2477" s="101"/>
      <c r="H2477" s="101"/>
      <c r="I2477" s="101"/>
      <c r="J2477" s="100"/>
      <c r="K2477" s="102"/>
      <c r="L2477" s="103"/>
      <c r="M2477" s="104"/>
      <c r="N2477" s="105"/>
      <c r="O2477" s="105"/>
      <c r="P2477" s="104"/>
      <c r="Q2477" s="101"/>
      <c r="R2477" s="106"/>
      <c r="S2477" s="14"/>
      <c r="T2477" s="107"/>
      <c r="U2477" s="102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24"/>
      <c r="B2478" s="98"/>
      <c r="C2478" s="99"/>
      <c r="D2478" s="102"/>
      <c r="E2478" s="123"/>
      <c r="F2478" s="101"/>
      <c r="G2478" s="101"/>
      <c r="H2478" s="101"/>
      <c r="I2478" s="101"/>
      <c r="J2478" s="100"/>
      <c r="K2478" s="102"/>
      <c r="L2478" s="103"/>
      <c r="M2478" s="104"/>
      <c r="N2478" s="105"/>
      <c r="O2478" s="105"/>
      <c r="P2478" s="104"/>
      <c r="Q2478" s="101"/>
      <c r="R2478" s="106"/>
      <c r="S2478" s="14"/>
      <c r="T2478" s="107"/>
      <c r="U2478" s="102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24"/>
      <c r="B2479" s="98"/>
      <c r="C2479" s="99"/>
      <c r="D2479" s="102"/>
      <c r="E2479" s="123"/>
      <c r="F2479" s="101"/>
      <c r="G2479" s="101"/>
      <c r="H2479" s="101"/>
      <c r="I2479" s="101"/>
      <c r="J2479" s="100"/>
      <c r="K2479" s="102"/>
      <c r="L2479" s="103"/>
      <c r="M2479" s="104"/>
      <c r="N2479" s="105"/>
      <c r="O2479" s="105"/>
      <c r="P2479" s="104"/>
      <c r="Q2479" s="101"/>
      <c r="R2479" s="106"/>
      <c r="S2479" s="14"/>
      <c r="T2479" s="107"/>
      <c r="U2479" s="102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24"/>
      <c r="B2480" s="98"/>
      <c r="C2480" s="99"/>
      <c r="D2480" s="102"/>
      <c r="E2480" s="123"/>
      <c r="F2480" s="101"/>
      <c r="G2480" s="101"/>
      <c r="H2480" s="101"/>
      <c r="I2480" s="101"/>
      <c r="J2480" s="100"/>
      <c r="K2480" s="102"/>
      <c r="L2480" s="103"/>
      <c r="M2480" s="104"/>
      <c r="N2480" s="105"/>
      <c r="O2480" s="105"/>
      <c r="P2480" s="104"/>
      <c r="Q2480" s="101"/>
      <c r="R2480" s="106"/>
      <c r="S2480" s="14"/>
      <c r="T2480" s="107"/>
      <c r="U2480" s="102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24"/>
      <c r="B2481" s="98"/>
      <c r="C2481" s="99"/>
      <c r="D2481" s="102"/>
      <c r="E2481" s="123"/>
      <c r="F2481" s="101"/>
      <c r="G2481" s="101"/>
      <c r="H2481" s="101"/>
      <c r="I2481" s="101"/>
      <c r="J2481" s="100"/>
      <c r="K2481" s="102"/>
      <c r="L2481" s="103"/>
      <c r="M2481" s="104"/>
      <c r="N2481" s="105"/>
      <c r="O2481" s="105"/>
      <c r="P2481" s="104"/>
      <c r="Q2481" s="101"/>
      <c r="R2481" s="106"/>
      <c r="S2481" s="14"/>
      <c r="T2481" s="107"/>
      <c r="U2481" s="102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24"/>
      <c r="B2482" s="98"/>
      <c r="C2482" s="99"/>
      <c r="D2482" s="102"/>
      <c r="E2482" s="123"/>
      <c r="F2482" s="101"/>
      <c r="G2482" s="101"/>
      <c r="H2482" s="101"/>
      <c r="I2482" s="101"/>
      <c r="J2482" s="100"/>
      <c r="K2482" s="102"/>
      <c r="L2482" s="103"/>
      <c r="M2482" s="104"/>
      <c r="N2482" s="105"/>
      <c r="O2482" s="105"/>
      <c r="P2482" s="104"/>
      <c r="Q2482" s="101"/>
      <c r="R2482" s="106"/>
      <c r="S2482" s="14"/>
      <c r="T2482" s="107"/>
      <c r="U2482" s="102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24"/>
      <c r="B2483" s="98"/>
      <c r="C2483" s="99"/>
      <c r="D2483" s="102"/>
      <c r="E2483" s="123"/>
      <c r="F2483" s="101"/>
      <c r="G2483" s="101"/>
      <c r="H2483" s="101"/>
      <c r="I2483" s="101"/>
      <c r="J2483" s="100"/>
      <c r="K2483" s="102"/>
      <c r="L2483" s="103"/>
      <c r="M2483" s="104"/>
      <c r="N2483" s="105"/>
      <c r="O2483" s="105"/>
      <c r="P2483" s="104"/>
      <c r="Q2483" s="101"/>
      <c r="R2483" s="106"/>
      <c r="S2483" s="14"/>
      <c r="T2483" s="107"/>
      <c r="U2483" s="102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24"/>
      <c r="B2484" s="98"/>
      <c r="C2484" s="99"/>
      <c r="D2484" s="102"/>
      <c r="E2484" s="123"/>
      <c r="F2484" s="101"/>
      <c r="G2484" s="101"/>
      <c r="H2484" s="101"/>
      <c r="I2484" s="101"/>
      <c r="J2484" s="100"/>
      <c r="K2484" s="102"/>
      <c r="L2484" s="103"/>
      <c r="M2484" s="104"/>
      <c r="N2484" s="105"/>
      <c r="O2484" s="105"/>
      <c r="P2484" s="104"/>
      <c r="Q2484" s="101"/>
      <c r="R2484" s="106"/>
      <c r="S2484" s="14"/>
      <c r="T2484" s="107"/>
      <c r="U2484" s="102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24"/>
      <c r="B2485" s="98"/>
      <c r="C2485" s="99"/>
      <c r="D2485" s="102"/>
      <c r="E2485" s="123"/>
      <c r="F2485" s="101"/>
      <c r="G2485" s="101"/>
      <c r="H2485" s="101"/>
      <c r="I2485" s="101"/>
      <c r="J2485" s="100"/>
      <c r="K2485" s="102"/>
      <c r="L2485" s="103"/>
      <c r="M2485" s="104"/>
      <c r="N2485" s="105"/>
      <c r="O2485" s="105"/>
      <c r="P2485" s="104"/>
      <c r="Q2485" s="101"/>
      <c r="R2485" s="106"/>
      <c r="S2485" s="14"/>
      <c r="T2485" s="107"/>
      <c r="U2485" s="102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24"/>
      <c r="B2486" s="98"/>
      <c r="C2486" s="99"/>
      <c r="D2486" s="102"/>
      <c r="E2486" s="123"/>
      <c r="F2486" s="101"/>
      <c r="G2486" s="101"/>
      <c r="H2486" s="101"/>
      <c r="I2486" s="101"/>
      <c r="J2486" s="100"/>
      <c r="K2486" s="102"/>
      <c r="L2486" s="103"/>
      <c r="M2486" s="104"/>
      <c r="N2486" s="105"/>
      <c r="O2486" s="105"/>
      <c r="P2486" s="104"/>
      <c r="Q2486" s="101"/>
      <c r="R2486" s="106"/>
      <c r="S2486" s="14"/>
      <c r="T2486" s="107"/>
      <c r="U2486" s="102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24"/>
      <c r="B2487" s="98"/>
      <c r="C2487" s="99"/>
      <c r="D2487" s="102"/>
      <c r="E2487" s="123"/>
      <c r="F2487" s="101"/>
      <c r="G2487" s="101"/>
      <c r="H2487" s="101"/>
      <c r="I2487" s="101"/>
      <c r="J2487" s="100"/>
      <c r="K2487" s="102"/>
      <c r="L2487" s="103"/>
      <c r="M2487" s="104"/>
      <c r="N2487" s="105"/>
      <c r="O2487" s="105"/>
      <c r="P2487" s="104"/>
      <c r="Q2487" s="101"/>
      <c r="R2487" s="106"/>
      <c r="S2487" s="14"/>
      <c r="T2487" s="107"/>
      <c r="U2487" s="102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24"/>
      <c r="B2488" s="98"/>
      <c r="C2488" s="99"/>
      <c r="D2488" s="102"/>
      <c r="E2488" s="123"/>
      <c r="F2488" s="101"/>
      <c r="G2488" s="101"/>
      <c r="H2488" s="101"/>
      <c r="I2488" s="101"/>
      <c r="J2488" s="100"/>
      <c r="K2488" s="102"/>
      <c r="L2488" s="103"/>
      <c r="M2488" s="104"/>
      <c r="N2488" s="105"/>
      <c r="O2488" s="105"/>
      <c r="P2488" s="104"/>
      <c r="Q2488" s="101"/>
      <c r="R2488" s="106"/>
      <c r="S2488" s="14"/>
      <c r="T2488" s="107"/>
      <c r="U2488" s="102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24"/>
      <c r="B2489" s="98"/>
      <c r="C2489" s="99"/>
      <c r="D2489" s="102"/>
      <c r="E2489" s="123"/>
      <c r="F2489" s="101"/>
      <c r="G2489" s="101"/>
      <c r="H2489" s="101"/>
      <c r="I2489" s="101"/>
      <c r="J2489" s="100"/>
      <c r="K2489" s="102"/>
      <c r="L2489" s="103"/>
      <c r="M2489" s="104"/>
      <c r="N2489" s="105"/>
      <c r="O2489" s="105"/>
      <c r="P2489" s="104"/>
      <c r="Q2489" s="101"/>
      <c r="R2489" s="106"/>
      <c r="S2489" s="14"/>
      <c r="T2489" s="107"/>
      <c r="U2489" s="102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24"/>
      <c r="B2490" s="98"/>
      <c r="C2490" s="99"/>
      <c r="D2490" s="102"/>
      <c r="E2490" s="123"/>
      <c r="F2490" s="101"/>
      <c r="G2490" s="101"/>
      <c r="H2490" s="101"/>
      <c r="I2490" s="101"/>
      <c r="J2490" s="100"/>
      <c r="K2490" s="102"/>
      <c r="L2490" s="103"/>
      <c r="M2490" s="104"/>
      <c r="N2490" s="105"/>
      <c r="O2490" s="105"/>
      <c r="P2490" s="104"/>
      <c r="Q2490" s="101"/>
      <c r="R2490" s="106"/>
      <c r="S2490" s="14"/>
      <c r="T2490" s="107"/>
      <c r="U2490" s="102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24"/>
      <c r="B2491" s="98"/>
      <c r="C2491" s="99"/>
      <c r="D2491" s="102"/>
      <c r="E2491" s="123"/>
      <c r="F2491" s="101"/>
      <c r="G2491" s="101"/>
      <c r="H2491" s="101"/>
      <c r="I2491" s="101"/>
      <c r="J2491" s="100"/>
      <c r="K2491" s="102"/>
      <c r="L2491" s="103"/>
      <c r="M2491" s="104"/>
      <c r="N2491" s="105"/>
      <c r="O2491" s="105"/>
      <c r="P2491" s="104"/>
      <c r="Q2491" s="101"/>
      <c r="R2491" s="106"/>
      <c r="S2491" s="14"/>
      <c r="T2491" s="107"/>
      <c r="U2491" s="102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24"/>
      <c r="B2492" s="98"/>
      <c r="C2492" s="99"/>
      <c r="D2492" s="102"/>
      <c r="E2492" s="123"/>
      <c r="F2492" s="101"/>
      <c r="G2492" s="101"/>
      <c r="H2492" s="101"/>
      <c r="I2492" s="101"/>
      <c r="J2492" s="100"/>
      <c r="K2492" s="102"/>
      <c r="L2492" s="103"/>
      <c r="M2492" s="104"/>
      <c r="N2492" s="105"/>
      <c r="O2492" s="105"/>
      <c r="P2492" s="104"/>
      <c r="Q2492" s="101"/>
      <c r="R2492" s="106"/>
      <c r="S2492" s="14"/>
      <c r="T2492" s="107"/>
      <c r="U2492" s="102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24"/>
      <c r="B2493" s="98"/>
      <c r="C2493" s="99"/>
      <c r="D2493" s="102"/>
      <c r="E2493" s="123"/>
      <c r="F2493" s="101"/>
      <c r="G2493" s="101"/>
      <c r="H2493" s="101"/>
      <c r="I2493" s="101"/>
      <c r="J2493" s="100"/>
      <c r="K2493" s="102"/>
      <c r="L2493" s="103"/>
      <c r="M2493" s="104"/>
      <c r="N2493" s="105"/>
      <c r="O2493" s="105"/>
      <c r="P2493" s="104"/>
      <c r="Q2493" s="101"/>
      <c r="R2493" s="106"/>
      <c r="S2493" s="14"/>
      <c r="T2493" s="107"/>
      <c r="U2493" s="102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24"/>
      <c r="B2494" s="98"/>
      <c r="C2494" s="99"/>
      <c r="D2494" s="102"/>
      <c r="E2494" s="123"/>
      <c r="F2494" s="101"/>
      <c r="G2494" s="101"/>
      <c r="H2494" s="101"/>
      <c r="I2494" s="101"/>
      <c r="J2494" s="100"/>
      <c r="K2494" s="102"/>
      <c r="L2494" s="103"/>
      <c r="M2494" s="104"/>
      <c r="N2494" s="105"/>
      <c r="O2494" s="105"/>
      <c r="P2494" s="104"/>
      <c r="Q2494" s="101"/>
      <c r="R2494" s="106"/>
      <c r="S2494" s="14"/>
      <c r="T2494" s="107"/>
      <c r="U2494" s="102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24"/>
      <c r="B2495" s="98"/>
      <c r="C2495" s="99"/>
      <c r="D2495" s="102"/>
      <c r="E2495" s="123"/>
      <c r="F2495" s="101"/>
      <c r="G2495" s="101"/>
      <c r="H2495" s="101"/>
      <c r="I2495" s="101"/>
      <c r="J2495" s="100"/>
      <c r="K2495" s="102"/>
      <c r="L2495" s="103"/>
      <c r="M2495" s="104"/>
      <c r="N2495" s="105"/>
      <c r="O2495" s="105"/>
      <c r="P2495" s="104"/>
      <c r="Q2495" s="101"/>
      <c r="R2495" s="106"/>
      <c r="S2495" s="14"/>
      <c r="T2495" s="107"/>
      <c r="U2495" s="102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24"/>
      <c r="B2496" s="98"/>
      <c r="C2496" s="99"/>
      <c r="D2496" s="102"/>
      <c r="E2496" s="123"/>
      <c r="F2496" s="101"/>
      <c r="G2496" s="101"/>
      <c r="H2496" s="101"/>
      <c r="I2496" s="101"/>
      <c r="J2496" s="100"/>
      <c r="K2496" s="102"/>
      <c r="L2496" s="103"/>
      <c r="M2496" s="104"/>
      <c r="N2496" s="105"/>
      <c r="O2496" s="105"/>
      <c r="P2496" s="104"/>
      <c r="Q2496" s="101"/>
      <c r="R2496" s="106"/>
      <c r="S2496" s="14"/>
      <c r="T2496" s="107"/>
      <c r="U2496" s="102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24"/>
      <c r="B2497" s="98"/>
      <c r="C2497" s="99"/>
      <c r="D2497" s="102"/>
      <c r="E2497" s="123"/>
      <c r="F2497" s="101"/>
      <c r="G2497" s="101"/>
      <c r="H2497" s="101"/>
      <c r="I2497" s="101"/>
      <c r="J2497" s="100"/>
      <c r="K2497" s="102"/>
      <c r="L2497" s="103"/>
      <c r="M2497" s="104"/>
      <c r="N2497" s="105"/>
      <c r="O2497" s="105"/>
      <c r="P2497" s="104"/>
      <c r="Q2497" s="101"/>
      <c r="R2497" s="106"/>
      <c r="S2497" s="14"/>
      <c r="T2497" s="107"/>
      <c r="U2497" s="102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24"/>
      <c r="B2498" s="98"/>
      <c r="C2498" s="99"/>
      <c r="D2498" s="102"/>
      <c r="E2498" s="123"/>
      <c r="F2498" s="101"/>
      <c r="G2498" s="101"/>
      <c r="H2498" s="101"/>
      <c r="I2498" s="101"/>
      <c r="J2498" s="100"/>
      <c r="K2498" s="102"/>
      <c r="L2498" s="103"/>
      <c r="M2498" s="104"/>
      <c r="N2498" s="105"/>
      <c r="O2498" s="105"/>
      <c r="P2498" s="104"/>
      <c r="Q2498" s="101"/>
      <c r="R2498" s="106"/>
      <c r="S2498" s="14"/>
      <c r="T2498" s="107"/>
      <c r="U2498" s="102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24"/>
      <c r="B2499" s="98"/>
      <c r="C2499" s="99"/>
      <c r="D2499" s="102"/>
      <c r="E2499" s="123"/>
      <c r="F2499" s="101"/>
      <c r="G2499" s="101"/>
      <c r="H2499" s="101"/>
      <c r="I2499" s="101"/>
      <c r="J2499" s="100"/>
      <c r="K2499" s="102"/>
      <c r="L2499" s="103"/>
      <c r="M2499" s="104"/>
      <c r="N2499" s="105"/>
      <c r="O2499" s="105"/>
      <c r="P2499" s="104"/>
      <c r="Q2499" s="101"/>
      <c r="R2499" s="106"/>
      <c r="S2499" s="14"/>
      <c r="T2499" s="107"/>
      <c r="U2499" s="102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24"/>
      <c r="B2500" s="98"/>
      <c r="C2500" s="99"/>
      <c r="D2500" s="102"/>
      <c r="E2500" s="123"/>
      <c r="F2500" s="101"/>
      <c r="G2500" s="101"/>
      <c r="H2500" s="101"/>
      <c r="I2500" s="101"/>
      <c r="J2500" s="100"/>
      <c r="K2500" s="102"/>
      <c r="L2500" s="103"/>
      <c r="M2500" s="104"/>
      <c r="N2500" s="105"/>
      <c r="O2500" s="105"/>
      <c r="P2500" s="104"/>
      <c r="Q2500" s="101"/>
      <c r="R2500" s="106"/>
      <c r="S2500" s="14"/>
      <c r="T2500" s="107"/>
      <c r="U2500" s="102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24"/>
      <c r="B2501" s="98"/>
      <c r="C2501" s="99"/>
      <c r="D2501" s="102"/>
      <c r="E2501" s="123"/>
      <c r="F2501" s="101"/>
      <c r="G2501" s="101"/>
      <c r="H2501" s="101"/>
      <c r="I2501" s="101"/>
      <c r="J2501" s="100"/>
      <c r="K2501" s="102"/>
      <c r="L2501" s="103"/>
      <c r="M2501" s="104"/>
      <c r="N2501" s="105"/>
      <c r="O2501" s="105"/>
      <c r="P2501" s="104"/>
      <c r="Q2501" s="101"/>
      <c r="R2501" s="106"/>
      <c r="S2501" s="14"/>
      <c r="T2501" s="107"/>
      <c r="U2501" s="102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24"/>
      <c r="B2502" s="98"/>
      <c r="C2502" s="99"/>
      <c r="D2502" s="102"/>
      <c r="E2502" s="123"/>
      <c r="F2502" s="101"/>
      <c r="G2502" s="101"/>
      <c r="H2502" s="101"/>
      <c r="I2502" s="101"/>
      <c r="J2502" s="100"/>
      <c r="K2502" s="102"/>
      <c r="L2502" s="103"/>
      <c r="M2502" s="104"/>
      <c r="N2502" s="105"/>
      <c r="O2502" s="105"/>
      <c r="P2502" s="104"/>
      <c r="Q2502" s="101"/>
      <c r="R2502" s="106"/>
      <c r="S2502" s="14"/>
      <c r="T2502" s="107"/>
      <c r="U2502" s="102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24"/>
      <c r="B2503" s="98"/>
      <c r="C2503" s="99"/>
      <c r="D2503" s="102"/>
      <c r="E2503" s="123"/>
      <c r="F2503" s="101"/>
      <c r="G2503" s="101"/>
      <c r="H2503" s="101"/>
      <c r="I2503" s="101"/>
      <c r="J2503" s="100"/>
      <c r="K2503" s="102"/>
      <c r="L2503" s="103"/>
      <c r="M2503" s="104"/>
      <c r="N2503" s="105"/>
      <c r="O2503" s="105"/>
      <c r="P2503" s="104"/>
      <c r="Q2503" s="101"/>
      <c r="R2503" s="106"/>
      <c r="S2503" s="14"/>
      <c r="T2503" s="107"/>
      <c r="U2503" s="102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24"/>
      <c r="B2504" s="98"/>
      <c r="C2504" s="99"/>
      <c r="D2504" s="102"/>
      <c r="E2504" s="123"/>
      <c r="F2504" s="101"/>
      <c r="G2504" s="101"/>
      <c r="H2504" s="101"/>
      <c r="I2504" s="101"/>
      <c r="J2504" s="100"/>
      <c r="K2504" s="102"/>
      <c r="L2504" s="103"/>
      <c r="M2504" s="104"/>
      <c r="N2504" s="105"/>
      <c r="O2504" s="105"/>
      <c r="P2504" s="104"/>
      <c r="Q2504" s="101"/>
      <c r="R2504" s="106"/>
      <c r="S2504" s="14"/>
      <c r="T2504" s="107"/>
      <c r="U2504" s="102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24"/>
      <c r="B2505" s="98"/>
      <c r="C2505" s="99"/>
      <c r="D2505" s="102"/>
      <c r="E2505" s="123"/>
      <c r="F2505" s="101"/>
      <c r="G2505" s="101"/>
      <c r="H2505" s="101"/>
      <c r="I2505" s="101"/>
      <c r="J2505" s="100"/>
      <c r="K2505" s="102"/>
      <c r="L2505" s="103"/>
      <c r="M2505" s="104"/>
      <c r="N2505" s="105"/>
      <c r="O2505" s="105"/>
      <c r="P2505" s="104"/>
      <c r="Q2505" s="101"/>
      <c r="R2505" s="106"/>
      <c r="S2505" s="14"/>
      <c r="T2505" s="107"/>
      <c r="U2505" s="102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24"/>
      <c r="B2506" s="98"/>
      <c r="C2506" s="99"/>
      <c r="D2506" s="102"/>
      <c r="E2506" s="123"/>
      <c r="F2506" s="101"/>
      <c r="G2506" s="101"/>
      <c r="H2506" s="101"/>
      <c r="I2506" s="101"/>
      <c r="J2506" s="100"/>
      <c r="K2506" s="102"/>
      <c r="L2506" s="103"/>
      <c r="M2506" s="104"/>
      <c r="N2506" s="105"/>
      <c r="O2506" s="105"/>
      <c r="P2506" s="104"/>
      <c r="Q2506" s="101"/>
      <c r="R2506" s="106"/>
      <c r="S2506" s="14"/>
      <c r="T2506" s="107"/>
      <c r="U2506" s="102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24"/>
      <c r="B2507" s="98"/>
      <c r="C2507" s="99"/>
      <c r="D2507" s="102"/>
      <c r="E2507" s="123"/>
      <c r="F2507" s="101"/>
      <c r="G2507" s="101"/>
      <c r="H2507" s="101"/>
      <c r="I2507" s="101"/>
      <c r="J2507" s="100"/>
      <c r="K2507" s="102"/>
      <c r="L2507" s="103"/>
      <c r="M2507" s="104"/>
      <c r="N2507" s="105"/>
      <c r="O2507" s="105"/>
      <c r="P2507" s="104"/>
      <c r="Q2507" s="101"/>
      <c r="R2507" s="106"/>
      <c r="S2507" s="14"/>
      <c r="T2507" s="107"/>
      <c r="U2507" s="102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24"/>
      <c r="B2508" s="98"/>
      <c r="C2508" s="99"/>
      <c r="D2508" s="102"/>
      <c r="E2508" s="123"/>
      <c r="F2508" s="101"/>
      <c r="G2508" s="101"/>
      <c r="H2508" s="101"/>
      <c r="I2508" s="101"/>
      <c r="J2508" s="100"/>
      <c r="K2508" s="102"/>
      <c r="L2508" s="103"/>
      <c r="M2508" s="104"/>
      <c r="N2508" s="105"/>
      <c r="O2508" s="105"/>
      <c r="P2508" s="104"/>
      <c r="Q2508" s="101"/>
      <c r="R2508" s="106"/>
      <c r="S2508" s="14"/>
      <c r="T2508" s="107"/>
      <c r="U2508" s="102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24"/>
      <c r="B2509" s="98"/>
      <c r="C2509" s="99"/>
      <c r="D2509" s="102"/>
      <c r="E2509" s="123"/>
      <c r="F2509" s="101"/>
      <c r="G2509" s="101"/>
      <c r="H2509" s="101"/>
      <c r="I2509" s="101"/>
      <c r="J2509" s="100"/>
      <c r="K2509" s="102"/>
      <c r="L2509" s="103"/>
      <c r="M2509" s="104"/>
      <c r="N2509" s="105"/>
      <c r="O2509" s="105"/>
      <c r="P2509" s="104"/>
      <c r="Q2509" s="101"/>
      <c r="R2509" s="106"/>
      <c r="S2509" s="14"/>
      <c r="T2509" s="107"/>
      <c r="U2509" s="102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24"/>
      <c r="B2510" s="98"/>
      <c r="C2510" s="99"/>
      <c r="D2510" s="102"/>
      <c r="E2510" s="123"/>
      <c r="F2510" s="101"/>
      <c r="G2510" s="101"/>
      <c r="H2510" s="101"/>
      <c r="I2510" s="101"/>
      <c r="J2510" s="100"/>
      <c r="K2510" s="102"/>
      <c r="L2510" s="103"/>
      <c r="M2510" s="104"/>
      <c r="N2510" s="105"/>
      <c r="O2510" s="105"/>
      <c r="P2510" s="104"/>
      <c r="Q2510" s="101"/>
      <c r="R2510" s="106"/>
      <c r="S2510" s="14"/>
      <c r="T2510" s="107"/>
      <c r="U2510" s="102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24"/>
      <c r="B2511" s="98"/>
      <c r="C2511" s="99"/>
      <c r="D2511" s="102"/>
      <c r="E2511" s="123"/>
      <c r="F2511" s="101"/>
      <c r="G2511" s="101"/>
      <c r="H2511" s="101"/>
      <c r="I2511" s="101"/>
      <c r="J2511" s="100"/>
      <c r="K2511" s="102"/>
      <c r="L2511" s="103"/>
      <c r="M2511" s="104"/>
      <c r="N2511" s="105"/>
      <c r="O2511" s="105"/>
      <c r="P2511" s="104"/>
      <c r="Q2511" s="101"/>
      <c r="R2511" s="106"/>
      <c r="S2511" s="14"/>
      <c r="T2511" s="107"/>
      <c r="U2511" s="102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24"/>
      <c r="B2512" s="98"/>
      <c r="C2512" s="99"/>
      <c r="D2512" s="102"/>
      <c r="E2512" s="123"/>
      <c r="F2512" s="101"/>
      <c r="G2512" s="101"/>
      <c r="H2512" s="101"/>
      <c r="I2512" s="101"/>
      <c r="J2512" s="100"/>
      <c r="K2512" s="102"/>
      <c r="L2512" s="103"/>
      <c r="M2512" s="104"/>
      <c r="N2512" s="105"/>
      <c r="O2512" s="105"/>
      <c r="P2512" s="104"/>
      <c r="Q2512" s="101"/>
      <c r="R2512" s="106"/>
      <c r="S2512" s="14"/>
      <c r="T2512" s="107"/>
      <c r="U2512" s="102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24"/>
      <c r="B2513" s="98"/>
      <c r="C2513" s="99"/>
      <c r="D2513" s="102"/>
      <c r="E2513" s="123"/>
      <c r="F2513" s="101"/>
      <c r="G2513" s="101"/>
      <c r="H2513" s="101"/>
      <c r="I2513" s="101"/>
      <c r="J2513" s="100"/>
      <c r="K2513" s="102"/>
      <c r="L2513" s="103"/>
      <c r="M2513" s="104"/>
      <c r="N2513" s="105"/>
      <c r="O2513" s="105"/>
      <c r="P2513" s="104"/>
      <c r="Q2513" s="101"/>
      <c r="R2513" s="106"/>
      <c r="S2513" s="14"/>
      <c r="T2513" s="107"/>
      <c r="U2513" s="102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24"/>
      <c r="B2514" s="98"/>
      <c r="C2514" s="99"/>
      <c r="D2514" s="102"/>
      <c r="E2514" s="123"/>
      <c r="F2514" s="101"/>
      <c r="G2514" s="101"/>
      <c r="H2514" s="101"/>
      <c r="I2514" s="101"/>
      <c r="J2514" s="100"/>
      <c r="K2514" s="102"/>
      <c r="L2514" s="103"/>
      <c r="M2514" s="104"/>
      <c r="N2514" s="105"/>
      <c r="O2514" s="105"/>
      <c r="P2514" s="104"/>
      <c r="Q2514" s="101"/>
      <c r="R2514" s="106"/>
      <c r="S2514" s="14"/>
      <c r="T2514" s="107"/>
      <c r="U2514" s="102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24"/>
      <c r="B2515" s="98"/>
      <c r="C2515" s="99"/>
      <c r="D2515" s="102"/>
      <c r="E2515" s="123"/>
      <c r="F2515" s="101"/>
      <c r="G2515" s="101"/>
      <c r="H2515" s="101"/>
      <c r="I2515" s="101"/>
      <c r="J2515" s="100"/>
      <c r="K2515" s="102"/>
      <c r="L2515" s="103"/>
      <c r="M2515" s="104"/>
      <c r="N2515" s="105"/>
      <c r="O2515" s="105"/>
      <c r="P2515" s="104"/>
      <c r="Q2515" s="101"/>
      <c r="R2515" s="106"/>
      <c r="S2515" s="14"/>
      <c r="T2515" s="107"/>
      <c r="U2515" s="102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24"/>
      <c r="B2516" s="98"/>
      <c r="C2516" s="99"/>
      <c r="D2516" s="102"/>
      <c r="E2516" s="123"/>
      <c r="F2516" s="101"/>
      <c r="G2516" s="101"/>
      <c r="H2516" s="101"/>
      <c r="I2516" s="101"/>
      <c r="J2516" s="100"/>
      <c r="K2516" s="102"/>
      <c r="L2516" s="103"/>
      <c r="M2516" s="104"/>
      <c r="N2516" s="105"/>
      <c r="O2516" s="105"/>
      <c r="P2516" s="104"/>
      <c r="Q2516" s="101"/>
      <c r="R2516" s="106"/>
      <c r="S2516" s="14"/>
      <c r="T2516" s="107"/>
      <c r="U2516" s="102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24"/>
      <c r="B2517" s="98"/>
      <c r="C2517" s="99"/>
      <c r="D2517" s="102"/>
      <c r="E2517" s="123"/>
      <c r="F2517" s="101"/>
      <c r="G2517" s="101"/>
      <c r="H2517" s="101"/>
      <c r="I2517" s="101"/>
      <c r="J2517" s="100"/>
      <c r="K2517" s="102"/>
      <c r="L2517" s="103"/>
      <c r="M2517" s="104"/>
      <c r="N2517" s="105"/>
      <c r="O2517" s="105"/>
      <c r="P2517" s="104"/>
      <c r="Q2517" s="101"/>
      <c r="R2517" s="106"/>
      <c r="S2517" s="14"/>
      <c r="T2517" s="107"/>
      <c r="U2517" s="102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24"/>
      <c r="B2518" s="98"/>
      <c r="C2518" s="99"/>
      <c r="D2518" s="102"/>
      <c r="E2518" s="123"/>
      <c r="F2518" s="101"/>
      <c r="G2518" s="101"/>
      <c r="H2518" s="101"/>
      <c r="I2518" s="101"/>
      <c r="J2518" s="100"/>
      <c r="K2518" s="102"/>
      <c r="L2518" s="103"/>
      <c r="M2518" s="104"/>
      <c r="N2518" s="105"/>
      <c r="O2518" s="105"/>
      <c r="P2518" s="104"/>
      <c r="Q2518" s="101"/>
      <c r="R2518" s="106"/>
      <c r="S2518" s="14"/>
      <c r="T2518" s="107"/>
      <c r="U2518" s="102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24"/>
      <c r="B2519" s="98"/>
      <c r="C2519" s="99"/>
      <c r="D2519" s="102"/>
      <c r="E2519" s="123"/>
      <c r="F2519" s="101"/>
      <c r="G2519" s="101"/>
      <c r="H2519" s="101"/>
      <c r="I2519" s="101"/>
      <c r="J2519" s="100"/>
      <c r="K2519" s="102"/>
      <c r="L2519" s="103"/>
      <c r="M2519" s="104"/>
      <c r="N2519" s="105"/>
      <c r="O2519" s="105"/>
      <c r="P2519" s="104"/>
      <c r="Q2519" s="101"/>
      <c r="R2519" s="106"/>
      <c r="S2519" s="14"/>
      <c r="T2519" s="107"/>
      <c r="U2519" s="102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24"/>
      <c r="B2520" s="98"/>
      <c r="C2520" s="99"/>
      <c r="D2520" s="102"/>
      <c r="E2520" s="123"/>
      <c r="F2520" s="101"/>
      <c r="G2520" s="101"/>
      <c r="H2520" s="101"/>
      <c r="I2520" s="101"/>
      <c r="J2520" s="100"/>
      <c r="K2520" s="102"/>
      <c r="L2520" s="103"/>
      <c r="M2520" s="104"/>
      <c r="N2520" s="105"/>
      <c r="O2520" s="105"/>
      <c r="P2520" s="104"/>
      <c r="Q2520" s="101"/>
      <c r="R2520" s="106"/>
      <c r="S2520" s="14"/>
      <c r="T2520" s="107"/>
      <c r="U2520" s="102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24"/>
      <c r="B2521" s="98"/>
      <c r="C2521" s="99"/>
      <c r="D2521" s="102"/>
      <c r="E2521" s="123"/>
      <c r="F2521" s="101"/>
      <c r="G2521" s="101"/>
      <c r="H2521" s="101"/>
      <c r="I2521" s="101"/>
      <c r="J2521" s="100"/>
      <c r="K2521" s="102"/>
      <c r="L2521" s="103"/>
      <c r="M2521" s="104"/>
      <c r="N2521" s="105"/>
      <c r="O2521" s="105"/>
      <c r="P2521" s="104"/>
      <c r="Q2521" s="101"/>
      <c r="R2521" s="106"/>
      <c r="S2521" s="14"/>
      <c r="T2521" s="107"/>
      <c r="U2521" s="102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24"/>
      <c r="B2522" s="98"/>
      <c r="C2522" s="99"/>
      <c r="D2522" s="102"/>
      <c r="E2522" s="123"/>
      <c r="F2522" s="101"/>
      <c r="G2522" s="101"/>
      <c r="H2522" s="101"/>
      <c r="I2522" s="101"/>
      <c r="J2522" s="100"/>
      <c r="K2522" s="102"/>
      <c r="L2522" s="103"/>
      <c r="M2522" s="104"/>
      <c r="N2522" s="105"/>
      <c r="O2522" s="105"/>
      <c r="P2522" s="104"/>
      <c r="Q2522" s="101"/>
      <c r="R2522" s="106"/>
      <c r="S2522" s="14"/>
      <c r="T2522" s="107"/>
      <c r="U2522" s="102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24"/>
      <c r="B2523" s="98"/>
      <c r="C2523" s="99"/>
      <c r="D2523" s="102"/>
      <c r="E2523" s="123"/>
      <c r="F2523" s="101"/>
      <c r="G2523" s="101"/>
      <c r="H2523" s="101"/>
      <c r="I2523" s="101"/>
      <c r="J2523" s="100"/>
      <c r="K2523" s="102"/>
      <c r="L2523" s="103"/>
      <c r="M2523" s="104"/>
      <c r="N2523" s="105"/>
      <c r="O2523" s="105"/>
      <c r="P2523" s="104"/>
      <c r="Q2523" s="101"/>
      <c r="R2523" s="106"/>
      <c r="S2523" s="14"/>
      <c r="T2523" s="107"/>
      <c r="U2523" s="102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24"/>
      <c r="B2524" s="98"/>
      <c r="C2524" s="99"/>
      <c r="D2524" s="102"/>
      <c r="E2524" s="123"/>
      <c r="F2524" s="101"/>
      <c r="G2524" s="101"/>
      <c r="H2524" s="101"/>
      <c r="I2524" s="101"/>
      <c r="J2524" s="100"/>
      <c r="K2524" s="102"/>
      <c r="L2524" s="103"/>
      <c r="M2524" s="104"/>
      <c r="N2524" s="105"/>
      <c r="O2524" s="105"/>
      <c r="P2524" s="104"/>
      <c r="Q2524" s="101"/>
      <c r="R2524" s="106"/>
      <c r="S2524" s="14"/>
      <c r="T2524" s="107"/>
      <c r="U2524" s="102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24"/>
      <c r="B2525" s="98"/>
      <c r="C2525" s="99"/>
      <c r="D2525" s="102"/>
      <c r="E2525" s="123"/>
      <c r="F2525" s="101"/>
      <c r="G2525" s="101"/>
      <c r="H2525" s="101"/>
      <c r="I2525" s="101"/>
      <c r="J2525" s="100"/>
      <c r="K2525" s="102"/>
      <c r="L2525" s="103"/>
      <c r="M2525" s="104"/>
      <c r="N2525" s="105"/>
      <c r="O2525" s="105"/>
      <c r="P2525" s="104"/>
      <c r="Q2525" s="101"/>
      <c r="R2525" s="106"/>
      <c r="S2525" s="14"/>
      <c r="T2525" s="107"/>
      <c r="U2525" s="102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24"/>
      <c r="B2526" s="98"/>
      <c r="C2526" s="99"/>
      <c r="D2526" s="102"/>
      <c r="E2526" s="123"/>
      <c r="F2526" s="101"/>
      <c r="G2526" s="101"/>
      <c r="H2526" s="101"/>
      <c r="I2526" s="101"/>
      <c r="J2526" s="100"/>
      <c r="K2526" s="102"/>
      <c r="L2526" s="103"/>
      <c r="M2526" s="104"/>
      <c r="N2526" s="105"/>
      <c r="O2526" s="105"/>
      <c r="P2526" s="104"/>
      <c r="Q2526" s="101"/>
      <c r="R2526" s="106"/>
      <c r="S2526" s="14"/>
      <c r="T2526" s="107"/>
      <c r="U2526" s="102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24"/>
      <c r="B2527" s="98"/>
      <c r="C2527" s="99"/>
      <c r="D2527" s="102"/>
      <c r="E2527" s="123"/>
      <c r="F2527" s="101"/>
      <c r="G2527" s="101"/>
      <c r="H2527" s="101"/>
      <c r="I2527" s="101"/>
      <c r="J2527" s="100"/>
      <c r="K2527" s="102"/>
      <c r="L2527" s="103"/>
      <c r="M2527" s="104"/>
      <c r="N2527" s="105"/>
      <c r="O2527" s="105"/>
      <c r="P2527" s="104"/>
      <c r="Q2527" s="101"/>
      <c r="R2527" s="106"/>
      <c r="S2527" s="14"/>
      <c r="T2527" s="107"/>
      <c r="U2527" s="102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24"/>
      <c r="B2528" s="98"/>
      <c r="C2528" s="99"/>
      <c r="D2528" s="102"/>
      <c r="E2528" s="123"/>
      <c r="F2528" s="101"/>
      <c r="G2528" s="101"/>
      <c r="H2528" s="101"/>
      <c r="I2528" s="101"/>
      <c r="J2528" s="100"/>
      <c r="K2528" s="102"/>
      <c r="L2528" s="103"/>
      <c r="M2528" s="104"/>
      <c r="N2528" s="105"/>
      <c r="O2528" s="105"/>
      <c r="P2528" s="104"/>
      <c r="Q2528" s="101"/>
      <c r="R2528" s="106"/>
      <c r="S2528" s="14"/>
      <c r="T2528" s="107"/>
      <c r="U2528" s="102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24"/>
      <c r="B2529" s="98"/>
      <c r="C2529" s="99"/>
      <c r="D2529" s="102"/>
      <c r="E2529" s="123"/>
      <c r="F2529" s="101"/>
      <c r="G2529" s="101"/>
      <c r="H2529" s="101"/>
      <c r="I2529" s="101"/>
      <c r="J2529" s="100"/>
      <c r="K2529" s="102"/>
      <c r="L2529" s="103"/>
      <c r="M2529" s="104"/>
      <c r="N2529" s="105"/>
      <c r="O2529" s="105"/>
      <c r="P2529" s="104"/>
      <c r="Q2529" s="101"/>
      <c r="R2529" s="106"/>
      <c r="S2529" s="14"/>
      <c r="T2529" s="107"/>
      <c r="U2529" s="102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24"/>
      <c r="B2530" s="98"/>
      <c r="C2530" s="99"/>
      <c r="D2530" s="102"/>
      <c r="E2530" s="123"/>
      <c r="F2530" s="101"/>
      <c r="G2530" s="101"/>
      <c r="H2530" s="101"/>
      <c r="I2530" s="101"/>
      <c r="J2530" s="100"/>
      <c r="K2530" s="102"/>
      <c r="L2530" s="103"/>
      <c r="M2530" s="104"/>
      <c r="N2530" s="105"/>
      <c r="O2530" s="105"/>
      <c r="P2530" s="104"/>
      <c r="Q2530" s="101"/>
      <c r="R2530" s="106"/>
      <c r="S2530" s="14"/>
      <c r="T2530" s="107"/>
      <c r="U2530" s="102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24"/>
      <c r="B2531" s="98"/>
      <c r="C2531" s="99"/>
      <c r="D2531" s="102"/>
      <c r="E2531" s="123"/>
      <c r="F2531" s="101"/>
      <c r="G2531" s="101"/>
      <c r="H2531" s="101"/>
      <c r="I2531" s="101"/>
      <c r="J2531" s="100"/>
      <c r="K2531" s="102"/>
      <c r="L2531" s="103"/>
      <c r="M2531" s="104"/>
      <c r="N2531" s="105"/>
      <c r="O2531" s="105"/>
      <c r="P2531" s="104"/>
      <c r="Q2531" s="101"/>
      <c r="R2531" s="106"/>
      <c r="S2531" s="14"/>
      <c r="T2531" s="107"/>
      <c r="U2531" s="102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24"/>
      <c r="B2532" s="98"/>
      <c r="C2532" s="99"/>
      <c r="D2532" s="102"/>
      <c r="E2532" s="123"/>
      <c r="F2532" s="101"/>
      <c r="G2532" s="101"/>
      <c r="H2532" s="101"/>
      <c r="I2532" s="101"/>
      <c r="J2532" s="100"/>
      <c r="K2532" s="102"/>
      <c r="L2532" s="103"/>
      <c r="M2532" s="104"/>
      <c r="N2532" s="105"/>
      <c r="O2532" s="105"/>
      <c r="P2532" s="104"/>
      <c r="Q2532" s="101"/>
      <c r="R2532" s="106"/>
      <c r="S2532" s="14"/>
      <c r="T2532" s="107"/>
      <c r="U2532" s="102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24"/>
      <c r="B2533" s="98"/>
      <c r="C2533" s="99"/>
      <c r="D2533" s="102"/>
      <c r="E2533" s="123"/>
      <c r="F2533" s="101"/>
      <c r="G2533" s="101"/>
      <c r="H2533" s="101"/>
      <c r="I2533" s="101"/>
      <c r="J2533" s="100"/>
      <c r="K2533" s="102"/>
      <c r="L2533" s="103"/>
      <c r="M2533" s="104"/>
      <c r="N2533" s="105"/>
      <c r="O2533" s="105"/>
      <c r="P2533" s="104"/>
      <c r="Q2533" s="101"/>
      <c r="R2533" s="106"/>
      <c r="S2533" s="14"/>
      <c r="T2533" s="107"/>
      <c r="U2533" s="102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24"/>
      <c r="B2534" s="98"/>
      <c r="C2534" s="99"/>
      <c r="D2534" s="102"/>
      <c r="E2534" s="123"/>
      <c r="F2534" s="101"/>
      <c r="G2534" s="101"/>
      <c r="H2534" s="101"/>
      <c r="I2534" s="101"/>
      <c r="J2534" s="100"/>
      <c r="K2534" s="102"/>
      <c r="L2534" s="103"/>
      <c r="M2534" s="104"/>
      <c r="N2534" s="105"/>
      <c r="O2534" s="105"/>
      <c r="P2534" s="104"/>
      <c r="Q2534" s="101"/>
      <c r="R2534" s="106"/>
      <c r="S2534" s="14"/>
      <c r="T2534" s="107"/>
      <c r="U2534" s="102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24"/>
      <c r="B2535" s="98"/>
      <c r="C2535" s="99"/>
      <c r="D2535" s="102"/>
      <c r="E2535" s="123"/>
      <c r="F2535" s="101"/>
      <c r="G2535" s="101"/>
      <c r="H2535" s="101"/>
      <c r="I2535" s="101"/>
      <c r="J2535" s="100"/>
      <c r="K2535" s="102"/>
      <c r="L2535" s="103"/>
      <c r="M2535" s="104"/>
      <c r="N2535" s="105"/>
      <c r="O2535" s="105"/>
      <c r="P2535" s="104"/>
      <c r="Q2535" s="101"/>
      <c r="R2535" s="106"/>
      <c r="S2535" s="14"/>
      <c r="T2535" s="107"/>
      <c r="U2535" s="102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24"/>
      <c r="B2536" s="98"/>
      <c r="C2536" s="99"/>
      <c r="D2536" s="102"/>
      <c r="E2536" s="123"/>
      <c r="F2536" s="101"/>
      <c r="G2536" s="101"/>
      <c r="H2536" s="101"/>
      <c r="I2536" s="101"/>
      <c r="J2536" s="100"/>
      <c r="K2536" s="102"/>
      <c r="L2536" s="103"/>
      <c r="M2536" s="104"/>
      <c r="N2536" s="105"/>
      <c r="O2536" s="105"/>
      <c r="P2536" s="104"/>
      <c r="Q2536" s="101"/>
      <c r="R2536" s="106"/>
      <c r="S2536" s="14"/>
      <c r="T2536" s="107"/>
      <c r="U2536" s="102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24"/>
      <c r="B2537" s="98"/>
      <c r="C2537" s="99"/>
      <c r="D2537" s="102"/>
      <c r="E2537" s="123"/>
      <c r="F2537" s="101"/>
      <c r="G2537" s="101"/>
      <c r="H2537" s="101"/>
      <c r="I2537" s="101"/>
      <c r="J2537" s="100"/>
      <c r="K2537" s="102"/>
      <c r="L2537" s="103"/>
      <c r="M2537" s="104"/>
      <c r="N2537" s="105"/>
      <c r="O2537" s="105"/>
      <c r="P2537" s="104"/>
      <c r="Q2537" s="101"/>
      <c r="R2537" s="106"/>
      <c r="S2537" s="14"/>
      <c r="T2537" s="107"/>
      <c r="U2537" s="102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24"/>
      <c r="B2538" s="98"/>
      <c r="C2538" s="99"/>
      <c r="D2538" s="102"/>
      <c r="E2538" s="123"/>
      <c r="F2538" s="101"/>
      <c r="G2538" s="101"/>
      <c r="H2538" s="101"/>
      <c r="I2538" s="101"/>
      <c r="J2538" s="100"/>
      <c r="K2538" s="102"/>
      <c r="L2538" s="103"/>
      <c r="M2538" s="104"/>
      <c r="N2538" s="105"/>
      <c r="O2538" s="105"/>
      <c r="P2538" s="104"/>
      <c r="Q2538" s="101"/>
      <c r="R2538" s="106"/>
      <c r="S2538" s="14"/>
      <c r="T2538" s="107"/>
      <c r="U2538" s="102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24"/>
      <c r="B2539" s="98"/>
      <c r="C2539" s="99"/>
      <c r="D2539" s="102"/>
      <c r="E2539" s="123"/>
      <c r="F2539" s="101"/>
      <c r="G2539" s="101"/>
      <c r="H2539" s="101"/>
      <c r="I2539" s="101"/>
      <c r="J2539" s="100"/>
      <c r="K2539" s="102"/>
      <c r="L2539" s="103"/>
      <c r="M2539" s="104"/>
      <c r="N2539" s="105"/>
      <c r="O2539" s="105"/>
      <c r="P2539" s="104"/>
      <c r="Q2539" s="101"/>
      <c r="R2539" s="106"/>
      <c r="S2539" s="14"/>
      <c r="T2539" s="107"/>
      <c r="U2539" s="102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24"/>
      <c r="B2540" s="98"/>
      <c r="C2540" s="99"/>
      <c r="D2540" s="102"/>
      <c r="E2540" s="123"/>
      <c r="F2540" s="101"/>
      <c r="G2540" s="101"/>
      <c r="H2540" s="101"/>
      <c r="I2540" s="101"/>
      <c r="J2540" s="100"/>
      <c r="K2540" s="102"/>
      <c r="L2540" s="103"/>
      <c r="M2540" s="104"/>
      <c r="N2540" s="105"/>
      <c r="O2540" s="105"/>
      <c r="P2540" s="104"/>
      <c r="Q2540" s="101"/>
      <c r="R2540" s="106"/>
      <c r="S2540" s="14"/>
      <c r="T2540" s="107"/>
      <c r="U2540" s="102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24"/>
      <c r="B2541" s="98"/>
      <c r="C2541" s="99"/>
      <c r="D2541" s="102"/>
      <c r="E2541" s="123"/>
      <c r="F2541" s="101"/>
      <c r="G2541" s="101"/>
      <c r="H2541" s="101"/>
      <c r="I2541" s="101"/>
      <c r="J2541" s="100"/>
      <c r="K2541" s="102"/>
      <c r="L2541" s="103"/>
      <c r="M2541" s="104"/>
      <c r="N2541" s="105"/>
      <c r="O2541" s="105"/>
      <c r="P2541" s="104"/>
      <c r="Q2541" s="101"/>
      <c r="R2541" s="106"/>
      <c r="S2541" s="14"/>
      <c r="T2541" s="107"/>
      <c r="U2541" s="102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24"/>
      <c r="B2542" s="98"/>
      <c r="C2542" s="99"/>
      <c r="D2542" s="102"/>
      <c r="E2542" s="123"/>
      <c r="F2542" s="101"/>
      <c r="G2542" s="101"/>
      <c r="H2542" s="101"/>
      <c r="I2542" s="101"/>
      <c r="J2542" s="100"/>
      <c r="K2542" s="102"/>
      <c r="L2542" s="103"/>
      <c r="M2542" s="104"/>
      <c r="N2542" s="105"/>
      <c r="O2542" s="105"/>
      <c r="P2542" s="104"/>
      <c r="Q2542" s="101"/>
      <c r="R2542" s="106"/>
      <c r="S2542" s="14"/>
      <c r="T2542" s="107"/>
      <c r="U2542" s="102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24"/>
      <c r="B2543" s="98"/>
      <c r="C2543" s="99"/>
      <c r="D2543" s="102"/>
      <c r="E2543" s="123"/>
      <c r="F2543" s="101"/>
      <c r="G2543" s="101"/>
      <c r="H2543" s="101"/>
      <c r="I2543" s="101"/>
      <c r="J2543" s="100"/>
      <c r="K2543" s="102"/>
      <c r="L2543" s="103"/>
      <c r="M2543" s="104"/>
      <c r="N2543" s="105"/>
      <c r="O2543" s="105"/>
      <c r="P2543" s="104"/>
      <c r="Q2543" s="101"/>
      <c r="R2543" s="106"/>
      <c r="S2543" s="14"/>
      <c r="T2543" s="107"/>
      <c r="U2543" s="102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24"/>
      <c r="B2544" s="98"/>
      <c r="C2544" s="99"/>
      <c r="D2544" s="102"/>
      <c r="E2544" s="123"/>
      <c r="F2544" s="101"/>
      <c r="G2544" s="101"/>
      <c r="H2544" s="101"/>
      <c r="I2544" s="101"/>
      <c r="J2544" s="100"/>
      <c r="K2544" s="102"/>
      <c r="L2544" s="103"/>
      <c r="M2544" s="104"/>
      <c r="N2544" s="105"/>
      <c r="O2544" s="105"/>
      <c r="P2544" s="104"/>
      <c r="Q2544" s="101"/>
      <c r="R2544" s="106"/>
      <c r="S2544" s="14"/>
      <c r="T2544" s="107"/>
      <c r="U2544" s="102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24"/>
      <c r="B2545" s="98"/>
      <c r="C2545" s="99"/>
      <c r="D2545" s="102"/>
      <c r="E2545" s="123"/>
      <c r="F2545" s="101"/>
      <c r="G2545" s="101"/>
      <c r="H2545" s="101"/>
      <c r="I2545" s="101"/>
      <c r="J2545" s="100"/>
      <c r="K2545" s="102"/>
      <c r="L2545" s="103"/>
      <c r="M2545" s="104"/>
      <c r="N2545" s="105"/>
      <c r="O2545" s="105"/>
      <c r="P2545" s="104"/>
      <c r="Q2545" s="101"/>
      <c r="R2545" s="106"/>
      <c r="S2545" s="14"/>
      <c r="T2545" s="107"/>
      <c r="U2545" s="102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24"/>
      <c r="B2546" s="98"/>
      <c r="C2546" s="99"/>
      <c r="D2546" s="102"/>
      <c r="E2546" s="123"/>
      <c r="F2546" s="101"/>
      <c r="G2546" s="101"/>
      <c r="H2546" s="101"/>
      <c r="I2546" s="101"/>
      <c r="J2546" s="100"/>
      <c r="K2546" s="102"/>
      <c r="L2546" s="103"/>
      <c r="M2546" s="104"/>
      <c r="N2546" s="105"/>
      <c r="O2546" s="105"/>
      <c r="P2546" s="104"/>
      <c r="Q2546" s="101"/>
      <c r="R2546" s="106"/>
      <c r="S2546" s="14"/>
      <c r="T2546" s="107"/>
      <c r="U2546" s="102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24"/>
      <c r="B2547" s="98"/>
      <c r="C2547" s="99"/>
      <c r="D2547" s="102"/>
      <c r="E2547" s="123"/>
      <c r="F2547" s="101"/>
      <c r="G2547" s="101"/>
      <c r="H2547" s="101"/>
      <c r="I2547" s="101"/>
      <c r="J2547" s="100"/>
      <c r="K2547" s="102"/>
      <c r="L2547" s="103"/>
      <c r="M2547" s="104"/>
      <c r="N2547" s="105"/>
      <c r="O2547" s="105"/>
      <c r="P2547" s="104"/>
      <c r="Q2547" s="101"/>
      <c r="R2547" s="106"/>
      <c r="S2547" s="14"/>
      <c r="T2547" s="107"/>
      <c r="U2547" s="102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24"/>
      <c r="B2548" s="98"/>
      <c r="C2548" s="99"/>
      <c r="D2548" s="102"/>
      <c r="E2548" s="123"/>
      <c r="F2548" s="101"/>
      <c r="G2548" s="101"/>
      <c r="H2548" s="101"/>
      <c r="I2548" s="101"/>
      <c r="J2548" s="100"/>
      <c r="K2548" s="102"/>
      <c r="L2548" s="103"/>
      <c r="M2548" s="104"/>
      <c r="N2548" s="105"/>
      <c r="O2548" s="105"/>
      <c r="P2548" s="104"/>
      <c r="Q2548" s="101"/>
      <c r="R2548" s="106"/>
      <c r="S2548" s="14"/>
      <c r="T2548" s="107"/>
      <c r="U2548" s="102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24"/>
      <c r="B2549" s="98"/>
      <c r="C2549" s="99"/>
      <c r="D2549" s="102"/>
      <c r="E2549" s="123"/>
      <c r="F2549" s="101"/>
      <c r="G2549" s="101"/>
      <c r="H2549" s="101"/>
      <c r="I2549" s="101"/>
      <c r="J2549" s="100"/>
      <c r="K2549" s="102"/>
      <c r="L2549" s="103"/>
      <c r="M2549" s="104"/>
      <c r="N2549" s="105"/>
      <c r="O2549" s="105"/>
      <c r="P2549" s="104"/>
      <c r="Q2549" s="101"/>
      <c r="R2549" s="106"/>
      <c r="S2549" s="14"/>
      <c r="T2549" s="107"/>
      <c r="U2549" s="102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24"/>
      <c r="B2550" s="98"/>
      <c r="C2550" s="99"/>
      <c r="D2550" s="102"/>
      <c r="E2550" s="123"/>
      <c r="F2550" s="101"/>
      <c r="G2550" s="101"/>
      <c r="H2550" s="101"/>
      <c r="I2550" s="101"/>
      <c r="J2550" s="100"/>
      <c r="K2550" s="102"/>
      <c r="L2550" s="103"/>
      <c r="M2550" s="104"/>
      <c r="N2550" s="105"/>
      <c r="O2550" s="105"/>
      <c r="P2550" s="104"/>
      <c r="Q2550" s="101"/>
      <c r="R2550" s="106"/>
      <c r="S2550" s="14"/>
      <c r="T2550" s="107"/>
      <c r="U2550" s="102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24"/>
      <c r="B2551" s="98"/>
      <c r="C2551" s="99"/>
      <c r="D2551" s="102"/>
      <c r="E2551" s="123"/>
      <c r="F2551" s="101"/>
      <c r="G2551" s="101"/>
      <c r="H2551" s="101"/>
      <c r="I2551" s="101"/>
      <c r="J2551" s="100"/>
      <c r="K2551" s="102"/>
      <c r="L2551" s="103"/>
      <c r="M2551" s="104"/>
      <c r="N2551" s="105"/>
      <c r="O2551" s="105"/>
      <c r="P2551" s="104"/>
      <c r="Q2551" s="101"/>
      <c r="R2551" s="106"/>
      <c r="S2551" s="14"/>
      <c r="T2551" s="107"/>
      <c r="U2551" s="102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24"/>
      <c r="B2552" s="98"/>
      <c r="C2552" s="99"/>
      <c r="D2552" s="102"/>
      <c r="E2552" s="123"/>
      <c r="F2552" s="101"/>
      <c r="G2552" s="101"/>
      <c r="H2552" s="101"/>
      <c r="I2552" s="101"/>
      <c r="J2552" s="100"/>
      <c r="K2552" s="102"/>
      <c r="L2552" s="103"/>
      <c r="M2552" s="104"/>
      <c r="N2552" s="105"/>
      <c r="O2552" s="105"/>
      <c r="P2552" s="104"/>
      <c r="Q2552" s="101"/>
      <c r="R2552" s="106"/>
      <c r="S2552" s="14"/>
      <c r="T2552" s="107"/>
      <c r="U2552" s="102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24"/>
      <c r="B2553" s="98"/>
      <c r="C2553" s="99"/>
      <c r="D2553" s="102"/>
      <c r="E2553" s="123"/>
      <c r="F2553" s="101"/>
      <c r="G2553" s="101"/>
      <c r="H2553" s="101"/>
      <c r="I2553" s="101"/>
      <c r="J2553" s="100"/>
      <c r="K2553" s="102"/>
      <c r="L2553" s="103"/>
      <c r="M2553" s="104"/>
      <c r="N2553" s="105"/>
      <c r="O2553" s="105"/>
      <c r="P2553" s="104"/>
      <c r="Q2553" s="101"/>
      <c r="R2553" s="106"/>
      <c r="S2553" s="14"/>
      <c r="T2553" s="107"/>
      <c r="U2553" s="102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24"/>
      <c r="B2554" s="98"/>
      <c r="C2554" s="99"/>
      <c r="D2554" s="102"/>
      <c r="E2554" s="123"/>
      <c r="F2554" s="101"/>
      <c r="G2554" s="101"/>
      <c r="H2554" s="101"/>
      <c r="I2554" s="101"/>
      <c r="J2554" s="100"/>
      <c r="K2554" s="102"/>
      <c r="L2554" s="103"/>
      <c r="M2554" s="104"/>
      <c r="N2554" s="105"/>
      <c r="O2554" s="105"/>
      <c r="P2554" s="104"/>
      <c r="Q2554" s="101"/>
      <c r="R2554" s="106"/>
      <c r="S2554" s="14"/>
      <c r="T2554" s="107"/>
      <c r="U2554" s="102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24"/>
      <c r="B2555" s="98"/>
      <c r="C2555" s="99"/>
      <c r="D2555" s="102"/>
      <c r="E2555" s="123"/>
      <c r="F2555" s="101"/>
      <c r="G2555" s="101"/>
      <c r="H2555" s="101"/>
      <c r="I2555" s="101"/>
      <c r="J2555" s="100"/>
      <c r="K2555" s="102"/>
      <c r="L2555" s="103"/>
      <c r="M2555" s="104"/>
      <c r="N2555" s="105"/>
      <c r="O2555" s="105"/>
      <c r="P2555" s="104"/>
      <c r="Q2555" s="101"/>
      <c r="R2555" s="106"/>
      <c r="S2555" s="14"/>
      <c r="T2555" s="107"/>
      <c r="U2555" s="102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24"/>
      <c r="B2556" s="98"/>
      <c r="C2556" s="99"/>
      <c r="D2556" s="102"/>
      <c r="E2556" s="123"/>
      <c r="F2556" s="101"/>
      <c r="G2556" s="101"/>
      <c r="H2556" s="101"/>
      <c r="I2556" s="101"/>
      <c r="J2556" s="100"/>
      <c r="K2556" s="102"/>
      <c r="L2556" s="103"/>
      <c r="M2556" s="104"/>
      <c r="N2556" s="105"/>
      <c r="O2556" s="105"/>
      <c r="P2556" s="104"/>
      <c r="Q2556" s="101"/>
      <c r="R2556" s="106"/>
      <c r="S2556" s="14"/>
      <c r="T2556" s="107"/>
      <c r="U2556" s="102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24"/>
      <c r="B2557" s="98"/>
      <c r="C2557" s="99"/>
      <c r="D2557" s="102"/>
      <c r="E2557" s="123"/>
      <c r="F2557" s="101"/>
      <c r="G2557" s="101"/>
      <c r="H2557" s="101"/>
      <c r="I2557" s="101"/>
      <c r="J2557" s="100"/>
      <c r="K2557" s="102"/>
      <c r="L2557" s="103"/>
      <c r="M2557" s="104"/>
      <c r="N2557" s="105"/>
      <c r="O2557" s="105"/>
      <c r="P2557" s="104"/>
      <c r="Q2557" s="101"/>
      <c r="R2557" s="106"/>
      <c r="S2557" s="14"/>
      <c r="T2557" s="107"/>
      <c r="U2557" s="102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24"/>
      <c r="B2558" s="98"/>
      <c r="C2558" s="99"/>
      <c r="D2558" s="102"/>
      <c r="E2558" s="123"/>
      <c r="F2558" s="101"/>
      <c r="G2558" s="101"/>
      <c r="H2558" s="101"/>
      <c r="I2558" s="101"/>
      <c r="J2558" s="100"/>
      <c r="K2558" s="102"/>
      <c r="L2558" s="103"/>
      <c r="M2558" s="104"/>
      <c r="N2558" s="105"/>
      <c r="O2558" s="105"/>
      <c r="P2558" s="104"/>
      <c r="Q2558" s="101"/>
      <c r="R2558" s="106"/>
      <c r="S2558" s="14"/>
      <c r="T2558" s="107"/>
      <c r="U2558" s="102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24"/>
      <c r="B2559" s="98"/>
      <c r="C2559" s="99"/>
      <c r="D2559" s="102"/>
      <c r="E2559" s="123"/>
      <c r="F2559" s="101"/>
      <c r="G2559" s="101"/>
      <c r="H2559" s="101"/>
      <c r="I2559" s="101"/>
      <c r="J2559" s="100"/>
      <c r="K2559" s="102"/>
      <c r="L2559" s="103"/>
      <c r="M2559" s="104"/>
      <c r="N2559" s="105"/>
      <c r="O2559" s="105"/>
      <c r="P2559" s="104"/>
      <c r="Q2559" s="101"/>
      <c r="R2559" s="106"/>
      <c r="S2559" s="14"/>
      <c r="T2559" s="107"/>
      <c r="U2559" s="102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24"/>
      <c r="B2560" s="98"/>
      <c r="C2560" s="99"/>
      <c r="D2560" s="102"/>
      <c r="E2560" s="123"/>
      <c r="F2560" s="101"/>
      <c r="G2560" s="101"/>
      <c r="H2560" s="101"/>
      <c r="I2560" s="101"/>
      <c r="J2560" s="100"/>
      <c r="K2560" s="102"/>
      <c r="L2560" s="103"/>
      <c r="M2560" s="104"/>
      <c r="N2560" s="105"/>
      <c r="O2560" s="105"/>
      <c r="P2560" s="104"/>
      <c r="Q2560" s="101"/>
      <c r="R2560" s="106"/>
      <c r="S2560" s="14"/>
      <c r="T2560" s="107"/>
      <c r="U2560" s="102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24"/>
      <c r="B2561" s="98"/>
      <c r="C2561" s="99"/>
      <c r="D2561" s="102"/>
      <c r="E2561" s="123"/>
      <c r="F2561" s="101"/>
      <c r="G2561" s="101"/>
      <c r="H2561" s="101"/>
      <c r="I2561" s="101"/>
      <c r="J2561" s="100"/>
      <c r="K2561" s="102"/>
      <c r="L2561" s="103"/>
      <c r="M2561" s="104"/>
      <c r="N2561" s="105"/>
      <c r="O2561" s="105"/>
      <c r="P2561" s="104"/>
      <c r="Q2561" s="101"/>
      <c r="R2561" s="106"/>
      <c r="S2561" s="14"/>
      <c r="T2561" s="107"/>
      <c r="U2561" s="102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24"/>
      <c r="B2562" s="98"/>
      <c r="C2562" s="99"/>
      <c r="D2562" s="102"/>
      <c r="E2562" s="123"/>
      <c r="F2562" s="101"/>
      <c r="G2562" s="101"/>
      <c r="H2562" s="101"/>
      <c r="I2562" s="101"/>
      <c r="J2562" s="100"/>
      <c r="K2562" s="102"/>
      <c r="L2562" s="103"/>
      <c r="M2562" s="104"/>
      <c r="N2562" s="105"/>
      <c r="O2562" s="105"/>
      <c r="P2562" s="104"/>
      <c r="Q2562" s="101"/>
      <c r="R2562" s="106"/>
      <c r="S2562" s="14"/>
      <c r="T2562" s="107"/>
      <c r="U2562" s="102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24"/>
      <c r="B2563" s="98"/>
      <c r="C2563" s="99"/>
      <c r="D2563" s="102"/>
      <c r="E2563" s="123"/>
      <c r="F2563" s="101"/>
      <c r="G2563" s="101"/>
      <c r="H2563" s="101"/>
      <c r="I2563" s="101"/>
      <c r="J2563" s="100"/>
      <c r="K2563" s="102"/>
      <c r="L2563" s="103"/>
      <c r="M2563" s="104"/>
      <c r="N2563" s="105"/>
      <c r="O2563" s="105"/>
      <c r="P2563" s="104"/>
      <c r="Q2563" s="101"/>
      <c r="R2563" s="106"/>
      <c r="S2563" s="14"/>
      <c r="T2563" s="107"/>
      <c r="U2563" s="102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24"/>
      <c r="B2564" s="98"/>
      <c r="C2564" s="99"/>
      <c r="D2564" s="102"/>
      <c r="E2564" s="123"/>
      <c r="F2564" s="101"/>
      <c r="G2564" s="101"/>
      <c r="H2564" s="101"/>
      <c r="I2564" s="101"/>
      <c r="J2564" s="100"/>
      <c r="K2564" s="102"/>
      <c r="L2564" s="103"/>
      <c r="M2564" s="104"/>
      <c r="N2564" s="105"/>
      <c r="O2564" s="105"/>
      <c r="P2564" s="104"/>
      <c r="Q2564" s="101"/>
      <c r="R2564" s="106"/>
      <c r="S2564" s="14"/>
      <c r="T2564" s="107"/>
      <c r="U2564" s="102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24"/>
      <c r="B2565" s="98"/>
      <c r="C2565" s="99"/>
      <c r="D2565" s="102"/>
      <c r="E2565" s="123"/>
      <c r="F2565" s="101"/>
      <c r="G2565" s="101"/>
      <c r="H2565" s="101"/>
      <c r="I2565" s="101"/>
      <c r="J2565" s="100"/>
      <c r="K2565" s="102"/>
      <c r="L2565" s="103"/>
      <c r="M2565" s="104"/>
      <c r="N2565" s="105"/>
      <c r="O2565" s="105"/>
      <c r="P2565" s="104"/>
      <c r="Q2565" s="101"/>
      <c r="R2565" s="106"/>
      <c r="S2565" s="14"/>
      <c r="T2565" s="107"/>
      <c r="U2565" s="102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24"/>
      <c r="B2566" s="98"/>
      <c r="C2566" s="99"/>
      <c r="D2566" s="102"/>
      <c r="E2566" s="123"/>
      <c r="F2566" s="101"/>
      <c r="G2566" s="101"/>
      <c r="H2566" s="101"/>
      <c r="I2566" s="101"/>
      <c r="J2566" s="100"/>
      <c r="K2566" s="102"/>
      <c r="L2566" s="103"/>
      <c r="M2566" s="104"/>
      <c r="N2566" s="105"/>
      <c r="O2566" s="105"/>
      <c r="P2566" s="104"/>
      <c r="Q2566" s="101"/>
      <c r="R2566" s="106"/>
      <c r="S2566" s="14"/>
      <c r="T2566" s="107"/>
      <c r="U2566" s="102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24"/>
      <c r="B2567" s="98"/>
      <c r="C2567" s="99"/>
      <c r="D2567" s="102"/>
      <c r="E2567" s="123"/>
      <c r="F2567" s="101"/>
      <c r="G2567" s="101"/>
      <c r="H2567" s="101"/>
      <c r="I2567" s="101"/>
      <c r="J2567" s="100"/>
      <c r="K2567" s="102"/>
      <c r="L2567" s="103"/>
      <c r="M2567" s="104"/>
      <c r="N2567" s="105"/>
      <c r="O2567" s="105"/>
      <c r="P2567" s="104"/>
      <c r="Q2567" s="101"/>
      <c r="R2567" s="106"/>
      <c r="S2567" s="14"/>
      <c r="T2567" s="107"/>
      <c r="U2567" s="102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24"/>
      <c r="B2568" s="98"/>
      <c r="C2568" s="99"/>
      <c r="D2568" s="102"/>
      <c r="E2568" s="123"/>
      <c r="F2568" s="101"/>
      <c r="G2568" s="101"/>
      <c r="H2568" s="101"/>
      <c r="I2568" s="101"/>
      <c r="J2568" s="100"/>
      <c r="K2568" s="102"/>
      <c r="L2568" s="103"/>
      <c r="M2568" s="104"/>
      <c r="N2568" s="105"/>
      <c r="O2568" s="105"/>
      <c r="P2568" s="104"/>
      <c r="Q2568" s="101"/>
      <c r="R2568" s="106"/>
      <c r="S2568" s="14"/>
      <c r="T2568" s="107"/>
      <c r="U2568" s="102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</row>
    <row r="2569" spans="1:153" x14ac:dyDescent="0.15">
      <c r="A2569" s="124"/>
      <c r="B2569" s="98"/>
      <c r="C2569" s="99"/>
      <c r="D2569" s="102"/>
      <c r="E2569" s="123"/>
      <c r="F2569" s="101"/>
      <c r="G2569" s="101"/>
      <c r="H2569" s="101"/>
      <c r="I2569" s="101"/>
      <c r="J2569" s="100"/>
      <c r="K2569" s="102"/>
      <c r="L2569" s="103"/>
      <c r="M2569" s="104"/>
      <c r="N2569" s="105"/>
      <c r="O2569" s="105"/>
      <c r="P2569" s="104"/>
      <c r="Q2569" s="101"/>
      <c r="R2569" s="106"/>
      <c r="S2569" s="14"/>
      <c r="T2569" s="107"/>
      <c r="U2569" s="102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</row>
    <row r="2570" spans="1:153" x14ac:dyDescent="0.15">
      <c r="A2570" s="124"/>
      <c r="B2570" s="98"/>
      <c r="C2570" s="99"/>
      <c r="D2570" s="102"/>
      <c r="E2570" s="123"/>
      <c r="F2570" s="101"/>
      <c r="G2570" s="101"/>
      <c r="H2570" s="101"/>
      <c r="I2570" s="101"/>
      <c r="J2570" s="100"/>
      <c r="K2570" s="102"/>
      <c r="L2570" s="103"/>
      <c r="M2570" s="104"/>
      <c r="N2570" s="105"/>
      <c r="O2570" s="105"/>
      <c r="P2570" s="104"/>
      <c r="Q2570" s="101"/>
      <c r="R2570" s="106"/>
      <c r="S2570" s="14"/>
      <c r="T2570" s="107"/>
      <c r="U2570" s="102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24"/>
      <c r="B2571" s="98"/>
      <c r="C2571" s="99"/>
      <c r="D2571" s="102"/>
      <c r="E2571" s="123"/>
      <c r="F2571" s="101"/>
      <c r="G2571" s="101"/>
      <c r="H2571" s="101"/>
      <c r="I2571" s="101"/>
      <c r="J2571" s="100"/>
      <c r="K2571" s="102"/>
      <c r="L2571" s="103"/>
      <c r="M2571" s="104"/>
      <c r="N2571" s="105"/>
      <c r="O2571" s="105"/>
      <c r="P2571" s="104"/>
      <c r="Q2571" s="101"/>
      <c r="R2571" s="106"/>
      <c r="S2571" s="14"/>
      <c r="T2571" s="107"/>
      <c r="U2571" s="102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24"/>
      <c r="B2572" s="98"/>
      <c r="C2572" s="99"/>
      <c r="D2572" s="102"/>
      <c r="E2572" s="123"/>
      <c r="F2572" s="101"/>
      <c r="G2572" s="101"/>
      <c r="H2572" s="101"/>
      <c r="I2572" s="101"/>
      <c r="J2572" s="100"/>
      <c r="K2572" s="102"/>
      <c r="L2572" s="103"/>
      <c r="M2572" s="104"/>
      <c r="N2572" s="105"/>
      <c r="O2572" s="105"/>
      <c r="P2572" s="104"/>
      <c r="Q2572" s="101"/>
      <c r="R2572" s="106"/>
      <c r="S2572" s="14"/>
      <c r="T2572" s="107"/>
      <c r="U2572" s="102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24"/>
      <c r="B2573" s="98"/>
      <c r="C2573" s="99"/>
      <c r="D2573" s="102"/>
      <c r="E2573" s="123"/>
      <c r="F2573" s="101"/>
      <c r="G2573" s="101"/>
      <c r="H2573" s="101"/>
      <c r="I2573" s="101"/>
      <c r="J2573" s="100"/>
      <c r="K2573" s="102"/>
      <c r="L2573" s="103"/>
      <c r="M2573" s="104"/>
      <c r="N2573" s="105"/>
      <c r="O2573" s="105"/>
      <c r="P2573" s="104"/>
      <c r="Q2573" s="101"/>
      <c r="R2573" s="106"/>
      <c r="S2573" s="14"/>
      <c r="T2573" s="107"/>
      <c r="U2573" s="102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24"/>
      <c r="B2574" s="98"/>
      <c r="C2574" s="99"/>
      <c r="D2574" s="102"/>
      <c r="E2574" s="123"/>
      <c r="F2574" s="101"/>
      <c r="G2574" s="101"/>
      <c r="H2574" s="101"/>
      <c r="I2574" s="101"/>
      <c r="J2574" s="100"/>
      <c r="K2574" s="102"/>
      <c r="L2574" s="103"/>
      <c r="M2574" s="104"/>
      <c r="N2574" s="105"/>
      <c r="O2574" s="105"/>
      <c r="P2574" s="104"/>
      <c r="Q2574" s="101"/>
      <c r="R2574" s="106"/>
      <c r="S2574" s="14"/>
      <c r="T2574" s="107"/>
      <c r="U2574" s="102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24"/>
      <c r="B2575" s="98"/>
      <c r="C2575" s="99"/>
      <c r="D2575" s="102"/>
      <c r="E2575" s="123"/>
      <c r="F2575" s="101"/>
      <c r="G2575" s="101"/>
      <c r="H2575" s="101"/>
      <c r="I2575" s="101"/>
      <c r="J2575" s="100"/>
      <c r="K2575" s="102"/>
      <c r="L2575" s="103"/>
      <c r="M2575" s="104"/>
      <c r="N2575" s="105"/>
      <c r="O2575" s="105"/>
      <c r="P2575" s="104"/>
      <c r="Q2575" s="101"/>
      <c r="R2575" s="106"/>
      <c r="S2575" s="14"/>
      <c r="T2575" s="107"/>
      <c r="U2575" s="102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24"/>
      <c r="B2576" s="98"/>
      <c r="C2576" s="99"/>
      <c r="D2576" s="102"/>
      <c r="E2576" s="123"/>
      <c r="F2576" s="101"/>
      <c r="G2576" s="101"/>
      <c r="H2576" s="101"/>
      <c r="I2576" s="101"/>
      <c r="J2576" s="100"/>
      <c r="K2576" s="102"/>
      <c r="L2576" s="103"/>
      <c r="M2576" s="104"/>
      <c r="N2576" s="105"/>
      <c r="O2576" s="105"/>
      <c r="P2576" s="104"/>
      <c r="Q2576" s="101"/>
      <c r="R2576" s="106"/>
      <c r="S2576" s="14"/>
      <c r="T2576" s="107"/>
      <c r="U2576" s="102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24"/>
      <c r="B2577" s="98"/>
      <c r="C2577" s="99"/>
      <c r="D2577" s="102"/>
      <c r="E2577" s="123"/>
      <c r="F2577" s="101"/>
      <c r="G2577" s="101"/>
      <c r="H2577" s="101"/>
      <c r="I2577" s="101"/>
      <c r="J2577" s="100"/>
      <c r="K2577" s="102"/>
      <c r="L2577" s="103"/>
      <c r="M2577" s="104"/>
      <c r="N2577" s="105"/>
      <c r="O2577" s="105"/>
      <c r="P2577" s="104"/>
      <c r="Q2577" s="101"/>
      <c r="R2577" s="106"/>
      <c r="S2577" s="14"/>
      <c r="T2577" s="107"/>
      <c r="U2577" s="102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24"/>
      <c r="B2578" s="98"/>
      <c r="C2578" s="99"/>
      <c r="D2578" s="102"/>
      <c r="E2578" s="123"/>
      <c r="F2578" s="101"/>
      <c r="G2578" s="101"/>
      <c r="H2578" s="101"/>
      <c r="I2578" s="101"/>
      <c r="J2578" s="100"/>
      <c r="K2578" s="102"/>
      <c r="L2578" s="103"/>
      <c r="M2578" s="104"/>
      <c r="N2578" s="105"/>
      <c r="O2578" s="105"/>
      <c r="P2578" s="104"/>
      <c r="Q2578" s="101"/>
      <c r="R2578" s="106"/>
      <c r="S2578" s="14"/>
      <c r="T2578" s="107"/>
      <c r="U2578" s="102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24"/>
      <c r="B2579" s="98"/>
      <c r="C2579" s="99"/>
      <c r="D2579" s="102"/>
      <c r="E2579" s="123"/>
      <c r="F2579" s="101"/>
      <c r="G2579" s="101"/>
      <c r="H2579" s="101"/>
      <c r="I2579" s="101"/>
      <c r="J2579" s="100"/>
      <c r="K2579" s="102"/>
      <c r="L2579" s="103"/>
      <c r="M2579" s="104"/>
      <c r="N2579" s="105"/>
      <c r="O2579" s="105"/>
      <c r="P2579" s="104"/>
      <c r="Q2579" s="101"/>
      <c r="R2579" s="106"/>
      <c r="S2579" s="14"/>
      <c r="T2579" s="107"/>
      <c r="U2579" s="102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24"/>
      <c r="B2580" s="98"/>
      <c r="C2580" s="99"/>
      <c r="D2580" s="102"/>
      <c r="E2580" s="123"/>
      <c r="F2580" s="101"/>
      <c r="G2580" s="101"/>
      <c r="H2580" s="101"/>
      <c r="I2580" s="101"/>
      <c r="J2580" s="100"/>
      <c r="K2580" s="102"/>
      <c r="L2580" s="103"/>
      <c r="M2580" s="104"/>
      <c r="N2580" s="105"/>
      <c r="O2580" s="105"/>
      <c r="P2580" s="104"/>
      <c r="Q2580" s="101"/>
      <c r="R2580" s="106"/>
      <c r="S2580" s="14"/>
      <c r="T2580" s="107"/>
      <c r="U2580" s="102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24"/>
      <c r="B2581" s="98"/>
      <c r="C2581" s="99"/>
      <c r="D2581" s="102"/>
      <c r="E2581" s="123"/>
      <c r="F2581" s="101"/>
      <c r="G2581" s="101"/>
      <c r="H2581" s="101"/>
      <c r="I2581" s="101"/>
      <c r="J2581" s="100"/>
      <c r="K2581" s="102"/>
      <c r="L2581" s="103"/>
      <c r="M2581" s="104"/>
      <c r="N2581" s="105"/>
      <c r="O2581" s="105"/>
      <c r="P2581" s="104"/>
      <c r="Q2581" s="101"/>
      <c r="R2581" s="106"/>
      <c r="S2581" s="14"/>
      <c r="T2581" s="107"/>
      <c r="U2581" s="102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24"/>
      <c r="B2582" s="98"/>
      <c r="C2582" s="99"/>
      <c r="D2582" s="102"/>
      <c r="E2582" s="123"/>
      <c r="F2582" s="101"/>
      <c r="G2582" s="101"/>
      <c r="H2582" s="101"/>
      <c r="I2582" s="101"/>
      <c r="J2582" s="100"/>
      <c r="K2582" s="102"/>
      <c r="L2582" s="103"/>
      <c r="M2582" s="104"/>
      <c r="N2582" s="105"/>
      <c r="O2582" s="105"/>
      <c r="P2582" s="104"/>
      <c r="Q2582" s="101"/>
      <c r="R2582" s="106"/>
      <c r="S2582" s="14"/>
      <c r="T2582" s="107"/>
      <c r="U2582" s="102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24"/>
      <c r="B2583" s="98"/>
      <c r="C2583" s="99"/>
      <c r="D2583" s="102"/>
      <c r="E2583" s="123"/>
      <c r="F2583" s="101"/>
      <c r="G2583" s="101"/>
      <c r="H2583" s="101"/>
      <c r="I2583" s="101"/>
      <c r="J2583" s="100"/>
      <c r="K2583" s="102"/>
      <c r="L2583" s="103"/>
      <c r="M2583" s="104"/>
      <c r="N2583" s="105"/>
      <c r="O2583" s="105"/>
      <c r="P2583" s="104"/>
      <c r="Q2583" s="101"/>
      <c r="R2583" s="106"/>
      <c r="S2583" s="14"/>
      <c r="T2583" s="107"/>
      <c r="U2583" s="102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24"/>
      <c r="B2584" s="98"/>
      <c r="C2584" s="99"/>
      <c r="D2584" s="102"/>
      <c r="E2584" s="123"/>
      <c r="F2584" s="101"/>
      <c r="G2584" s="101"/>
      <c r="H2584" s="101"/>
      <c r="I2584" s="101"/>
      <c r="J2584" s="100"/>
      <c r="K2584" s="102"/>
      <c r="L2584" s="103"/>
      <c r="M2584" s="104"/>
      <c r="N2584" s="105"/>
      <c r="O2584" s="105"/>
      <c r="P2584" s="104"/>
      <c r="Q2584" s="101"/>
      <c r="R2584" s="106"/>
      <c r="S2584" s="14"/>
      <c r="T2584" s="107"/>
      <c r="U2584" s="102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24"/>
      <c r="B2585" s="98"/>
      <c r="C2585" s="99"/>
      <c r="D2585" s="102"/>
      <c r="E2585" s="123"/>
      <c r="F2585" s="101"/>
      <c r="G2585" s="101"/>
      <c r="H2585" s="101"/>
      <c r="I2585" s="101"/>
      <c r="J2585" s="100"/>
      <c r="K2585" s="102"/>
      <c r="L2585" s="103"/>
      <c r="M2585" s="104"/>
      <c r="N2585" s="105"/>
      <c r="O2585" s="105"/>
      <c r="P2585" s="104"/>
      <c r="Q2585" s="101"/>
      <c r="R2585" s="106"/>
      <c r="S2585" s="14"/>
      <c r="T2585" s="107"/>
      <c r="U2585" s="102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24"/>
      <c r="B2586" s="98"/>
      <c r="C2586" s="99"/>
      <c r="D2586" s="102"/>
      <c r="E2586" s="123"/>
      <c r="F2586" s="101"/>
      <c r="G2586" s="101"/>
      <c r="H2586" s="101"/>
      <c r="I2586" s="101"/>
      <c r="J2586" s="100"/>
      <c r="K2586" s="102"/>
      <c r="L2586" s="103"/>
      <c r="M2586" s="104"/>
      <c r="N2586" s="105"/>
      <c r="O2586" s="105"/>
      <c r="P2586" s="104"/>
      <c r="Q2586" s="101"/>
      <c r="R2586" s="106"/>
      <c r="S2586" s="14"/>
      <c r="T2586" s="107"/>
      <c r="U2586" s="102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24"/>
      <c r="B2587" s="98"/>
      <c r="C2587" s="99"/>
      <c r="D2587" s="102"/>
      <c r="E2587" s="123"/>
      <c r="F2587" s="101"/>
      <c r="G2587" s="101"/>
      <c r="H2587" s="101"/>
      <c r="I2587" s="101"/>
      <c r="J2587" s="100"/>
      <c r="K2587" s="102"/>
      <c r="L2587" s="103"/>
      <c r="M2587" s="104"/>
      <c r="N2587" s="105"/>
      <c r="O2587" s="105"/>
      <c r="P2587" s="104"/>
      <c r="Q2587" s="101"/>
      <c r="R2587" s="106"/>
      <c r="S2587" s="14"/>
      <c r="T2587" s="107"/>
      <c r="U2587" s="102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24"/>
      <c r="B2588" s="98"/>
      <c r="C2588" s="99"/>
      <c r="D2588" s="102"/>
      <c r="E2588" s="123"/>
      <c r="F2588" s="101"/>
      <c r="G2588" s="101"/>
      <c r="H2588" s="101"/>
      <c r="I2588" s="101"/>
      <c r="J2588" s="100"/>
      <c r="K2588" s="102"/>
      <c r="L2588" s="103"/>
      <c r="M2588" s="104"/>
      <c r="N2588" s="105"/>
      <c r="O2588" s="105"/>
      <c r="P2588" s="104"/>
      <c r="Q2588" s="101"/>
      <c r="R2588" s="106"/>
      <c r="S2588" s="14"/>
      <c r="T2588" s="107"/>
      <c r="U2588" s="102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24"/>
      <c r="B2589" s="98"/>
      <c r="C2589" s="99"/>
      <c r="D2589" s="102"/>
      <c r="E2589" s="123"/>
      <c r="F2589" s="101"/>
      <c r="G2589" s="101"/>
      <c r="H2589" s="101"/>
      <c r="I2589" s="101"/>
      <c r="J2589" s="100"/>
      <c r="K2589" s="102"/>
      <c r="L2589" s="103"/>
      <c r="M2589" s="104"/>
      <c r="N2589" s="105"/>
      <c r="O2589" s="105"/>
      <c r="P2589" s="104"/>
      <c r="Q2589" s="101"/>
      <c r="R2589" s="106"/>
      <c r="S2589" s="14"/>
      <c r="T2589" s="107"/>
      <c r="U2589" s="102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24"/>
      <c r="B2590" s="98"/>
      <c r="C2590" s="99"/>
      <c r="D2590" s="102"/>
      <c r="E2590" s="123"/>
      <c r="F2590" s="101"/>
      <c r="G2590" s="101"/>
      <c r="H2590" s="101"/>
      <c r="I2590" s="101"/>
      <c r="J2590" s="100"/>
      <c r="K2590" s="102"/>
      <c r="L2590" s="103"/>
      <c r="M2590" s="104"/>
      <c r="N2590" s="105"/>
      <c r="O2590" s="105"/>
      <c r="P2590" s="104"/>
      <c r="Q2590" s="101"/>
      <c r="R2590" s="106"/>
      <c r="S2590" s="14"/>
      <c r="T2590" s="107"/>
      <c r="U2590" s="102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24"/>
      <c r="B2591" s="98"/>
      <c r="C2591" s="99"/>
      <c r="D2591" s="102"/>
      <c r="E2591" s="123"/>
      <c r="F2591" s="101"/>
      <c r="G2591" s="101"/>
      <c r="H2591" s="101"/>
      <c r="I2591" s="101"/>
      <c r="J2591" s="100"/>
      <c r="K2591" s="102"/>
      <c r="L2591" s="103"/>
      <c r="M2591" s="104"/>
      <c r="N2591" s="105"/>
      <c r="O2591" s="105"/>
      <c r="P2591" s="104"/>
      <c r="Q2591" s="101"/>
      <c r="R2591" s="106"/>
      <c r="S2591" s="14"/>
      <c r="T2591" s="107"/>
      <c r="U2591" s="102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24"/>
      <c r="B2592" s="98"/>
      <c r="C2592" s="99"/>
      <c r="D2592" s="102"/>
      <c r="E2592" s="123"/>
      <c r="F2592" s="101"/>
      <c r="G2592" s="101"/>
      <c r="H2592" s="101"/>
      <c r="I2592" s="101"/>
      <c r="J2592" s="100"/>
      <c r="K2592" s="102"/>
      <c r="L2592" s="103"/>
      <c r="M2592" s="104"/>
      <c r="N2592" s="105"/>
      <c r="O2592" s="105"/>
      <c r="P2592" s="104"/>
      <c r="Q2592" s="101"/>
      <c r="R2592" s="106"/>
      <c r="S2592" s="14"/>
      <c r="T2592" s="107"/>
      <c r="U2592" s="102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24"/>
      <c r="B2593" s="98"/>
      <c r="C2593" s="99"/>
      <c r="D2593" s="102"/>
      <c r="E2593" s="123"/>
      <c r="F2593" s="101"/>
      <c r="G2593" s="101"/>
      <c r="H2593" s="101"/>
      <c r="I2593" s="101"/>
      <c r="J2593" s="100"/>
      <c r="K2593" s="102"/>
      <c r="L2593" s="103"/>
      <c r="M2593" s="104"/>
      <c r="N2593" s="105"/>
      <c r="O2593" s="105"/>
      <c r="P2593" s="104"/>
      <c r="Q2593" s="101"/>
      <c r="R2593" s="106"/>
      <c r="S2593" s="14"/>
      <c r="T2593" s="107"/>
      <c r="U2593" s="102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24"/>
      <c r="B2594" s="98"/>
      <c r="C2594" s="99"/>
      <c r="D2594" s="102"/>
      <c r="E2594" s="123"/>
      <c r="F2594" s="101"/>
      <c r="G2594" s="101"/>
      <c r="H2594" s="101"/>
      <c r="I2594" s="101"/>
      <c r="J2594" s="100"/>
      <c r="K2594" s="102"/>
      <c r="L2594" s="103"/>
      <c r="M2594" s="104"/>
      <c r="N2594" s="105"/>
      <c r="O2594" s="105"/>
      <c r="P2594" s="104"/>
      <c r="Q2594" s="101"/>
      <c r="R2594" s="106"/>
      <c r="S2594" s="14"/>
      <c r="T2594" s="107"/>
      <c r="U2594" s="102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24"/>
      <c r="B2595" s="98"/>
      <c r="C2595" s="99"/>
      <c r="D2595" s="102"/>
      <c r="E2595" s="123"/>
      <c r="F2595" s="101"/>
      <c r="G2595" s="101"/>
      <c r="H2595" s="101"/>
      <c r="I2595" s="101"/>
      <c r="J2595" s="100"/>
      <c r="K2595" s="102"/>
      <c r="L2595" s="103"/>
      <c r="M2595" s="104"/>
      <c r="N2595" s="105"/>
      <c r="O2595" s="105"/>
      <c r="P2595" s="104"/>
      <c r="Q2595" s="101"/>
      <c r="R2595" s="106"/>
      <c r="S2595" s="14"/>
      <c r="T2595" s="107"/>
      <c r="U2595" s="102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24"/>
      <c r="B2596" s="98"/>
      <c r="C2596" s="99"/>
      <c r="D2596" s="102"/>
      <c r="E2596" s="123"/>
      <c r="F2596" s="101"/>
      <c r="G2596" s="101"/>
      <c r="H2596" s="101"/>
      <c r="I2596" s="101"/>
      <c r="J2596" s="100"/>
      <c r="K2596" s="102"/>
      <c r="L2596" s="103"/>
      <c r="M2596" s="104"/>
      <c r="N2596" s="105"/>
      <c r="O2596" s="105"/>
      <c r="P2596" s="104"/>
      <c r="Q2596" s="101"/>
      <c r="R2596" s="106"/>
      <c r="S2596" s="14"/>
      <c r="T2596" s="107"/>
      <c r="U2596" s="102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24"/>
      <c r="B2597" s="98"/>
      <c r="C2597" s="99"/>
      <c r="D2597" s="102"/>
      <c r="E2597" s="123"/>
      <c r="F2597" s="101"/>
      <c r="G2597" s="101"/>
      <c r="H2597" s="101"/>
      <c r="I2597" s="101"/>
      <c r="J2597" s="100"/>
      <c r="K2597" s="102"/>
      <c r="L2597" s="103"/>
      <c r="M2597" s="104"/>
      <c r="N2597" s="105"/>
      <c r="O2597" s="105"/>
      <c r="P2597" s="104"/>
      <c r="Q2597" s="101"/>
      <c r="R2597" s="106"/>
      <c r="S2597" s="14"/>
      <c r="T2597" s="107"/>
      <c r="U2597" s="102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24"/>
      <c r="B2598" s="98"/>
      <c r="C2598" s="99"/>
      <c r="D2598" s="102"/>
      <c r="E2598" s="123"/>
      <c r="F2598" s="101"/>
      <c r="G2598" s="101"/>
      <c r="H2598" s="101"/>
      <c r="I2598" s="101"/>
      <c r="J2598" s="100"/>
      <c r="K2598" s="102"/>
      <c r="L2598" s="103"/>
      <c r="M2598" s="104"/>
      <c r="N2598" s="105"/>
      <c r="O2598" s="105"/>
      <c r="P2598" s="104"/>
      <c r="Q2598" s="101"/>
      <c r="R2598" s="106"/>
      <c r="S2598" s="14"/>
      <c r="T2598" s="107"/>
      <c r="U2598" s="102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24"/>
      <c r="B2599" s="98"/>
      <c r="C2599" s="99"/>
      <c r="D2599" s="102"/>
      <c r="E2599" s="123"/>
      <c r="F2599" s="101"/>
      <c r="G2599" s="101"/>
      <c r="H2599" s="101"/>
      <c r="I2599" s="101"/>
      <c r="J2599" s="100"/>
      <c r="K2599" s="102"/>
      <c r="L2599" s="103"/>
      <c r="M2599" s="104"/>
      <c r="N2599" s="105"/>
      <c r="O2599" s="105"/>
      <c r="P2599" s="104"/>
      <c r="Q2599" s="101"/>
      <c r="R2599" s="106"/>
      <c r="S2599" s="14"/>
      <c r="T2599" s="107"/>
      <c r="U2599" s="102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24"/>
      <c r="B2600" s="98"/>
      <c r="C2600" s="99"/>
      <c r="D2600" s="102"/>
      <c r="E2600" s="123"/>
      <c r="F2600" s="101"/>
      <c r="G2600" s="101"/>
      <c r="H2600" s="101"/>
      <c r="I2600" s="101"/>
      <c r="J2600" s="100"/>
      <c r="K2600" s="102"/>
      <c r="L2600" s="103"/>
      <c r="M2600" s="104"/>
      <c r="N2600" s="105"/>
      <c r="O2600" s="105"/>
      <c r="P2600" s="104"/>
      <c r="Q2600" s="101"/>
      <c r="R2600" s="106"/>
      <c r="S2600" s="14"/>
      <c r="T2600" s="107"/>
      <c r="U2600" s="102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24"/>
      <c r="B2601" s="98"/>
      <c r="C2601" s="99"/>
      <c r="D2601" s="102"/>
      <c r="E2601" s="123"/>
      <c r="F2601" s="101"/>
      <c r="G2601" s="101"/>
      <c r="H2601" s="101"/>
      <c r="I2601" s="101"/>
      <c r="J2601" s="100"/>
      <c r="K2601" s="102"/>
      <c r="L2601" s="103"/>
      <c r="M2601" s="104"/>
      <c r="N2601" s="105"/>
      <c r="O2601" s="105"/>
      <c r="P2601" s="104"/>
      <c r="Q2601" s="101"/>
      <c r="R2601" s="106"/>
      <c r="S2601" s="14"/>
      <c r="T2601" s="107"/>
      <c r="U2601" s="102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24"/>
      <c r="B2602" s="98"/>
      <c r="C2602" s="99"/>
      <c r="D2602" s="102"/>
      <c r="E2602" s="123"/>
      <c r="F2602" s="101"/>
      <c r="G2602" s="101"/>
      <c r="H2602" s="101"/>
      <c r="I2602" s="101"/>
      <c r="J2602" s="100"/>
      <c r="K2602" s="102"/>
      <c r="L2602" s="103"/>
      <c r="M2602" s="104"/>
      <c r="N2602" s="105"/>
      <c r="O2602" s="105"/>
      <c r="P2602" s="104"/>
      <c r="Q2602" s="101"/>
      <c r="R2602" s="106"/>
      <c r="S2602" s="14"/>
      <c r="T2602" s="107"/>
      <c r="U2602" s="102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24"/>
      <c r="B2603" s="98"/>
      <c r="C2603" s="99"/>
      <c r="D2603" s="102"/>
      <c r="E2603" s="123"/>
      <c r="F2603" s="101"/>
      <c r="G2603" s="101"/>
      <c r="H2603" s="101"/>
      <c r="I2603" s="101"/>
      <c r="J2603" s="100"/>
      <c r="K2603" s="102"/>
      <c r="L2603" s="103"/>
      <c r="M2603" s="104"/>
      <c r="N2603" s="105"/>
      <c r="O2603" s="105"/>
      <c r="P2603" s="104"/>
      <c r="Q2603" s="101"/>
      <c r="R2603" s="106"/>
      <c r="S2603" s="14"/>
      <c r="T2603" s="107"/>
      <c r="U2603" s="102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24"/>
      <c r="B2604" s="98"/>
      <c r="C2604" s="99"/>
      <c r="D2604" s="102"/>
      <c r="E2604" s="123"/>
      <c r="F2604" s="101"/>
      <c r="G2604" s="101"/>
      <c r="H2604" s="101"/>
      <c r="I2604" s="101"/>
      <c r="J2604" s="100"/>
      <c r="K2604" s="102"/>
      <c r="L2604" s="103"/>
      <c r="M2604" s="104"/>
      <c r="N2604" s="105"/>
      <c r="O2604" s="105"/>
      <c r="P2604" s="104"/>
      <c r="Q2604" s="101"/>
      <c r="R2604" s="106"/>
      <c r="S2604" s="14"/>
      <c r="T2604" s="107"/>
      <c r="U2604" s="102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24"/>
      <c r="B2605" s="98"/>
      <c r="C2605" s="99"/>
      <c r="D2605" s="102"/>
      <c r="E2605" s="123"/>
      <c r="F2605" s="101"/>
      <c r="G2605" s="101"/>
      <c r="H2605" s="101"/>
      <c r="I2605" s="101"/>
      <c r="J2605" s="100"/>
      <c r="K2605" s="102"/>
      <c r="L2605" s="103"/>
      <c r="M2605" s="104"/>
      <c r="N2605" s="105"/>
      <c r="O2605" s="105"/>
      <c r="P2605" s="104"/>
      <c r="Q2605" s="101"/>
      <c r="R2605" s="106"/>
      <c r="S2605" s="14"/>
      <c r="T2605" s="107"/>
      <c r="U2605" s="102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24"/>
      <c r="B2606" s="98"/>
      <c r="C2606" s="99"/>
      <c r="D2606" s="102"/>
      <c r="E2606" s="123"/>
      <c r="F2606" s="101"/>
      <c r="G2606" s="101"/>
      <c r="H2606" s="101"/>
      <c r="I2606" s="101"/>
      <c r="J2606" s="100"/>
      <c r="K2606" s="102"/>
      <c r="L2606" s="103"/>
      <c r="M2606" s="104"/>
      <c r="N2606" s="105"/>
      <c r="O2606" s="105"/>
      <c r="P2606" s="104"/>
      <c r="Q2606" s="101"/>
      <c r="R2606" s="106"/>
      <c r="S2606" s="14"/>
      <c r="T2606" s="107"/>
      <c r="U2606" s="102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24"/>
      <c r="B2607" s="98"/>
      <c r="C2607" s="99"/>
      <c r="D2607" s="102"/>
      <c r="E2607" s="123"/>
      <c r="F2607" s="101"/>
      <c r="G2607" s="101"/>
      <c r="H2607" s="101"/>
      <c r="I2607" s="101"/>
      <c r="J2607" s="100"/>
      <c r="K2607" s="102"/>
      <c r="L2607" s="103"/>
      <c r="M2607" s="104"/>
      <c r="N2607" s="105"/>
      <c r="O2607" s="105"/>
      <c r="P2607" s="104"/>
      <c r="Q2607" s="101"/>
      <c r="R2607" s="106"/>
      <c r="S2607" s="14"/>
      <c r="T2607" s="107"/>
      <c r="U2607" s="102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24"/>
      <c r="B2608" s="98"/>
      <c r="C2608" s="99"/>
      <c r="D2608" s="102"/>
      <c r="E2608" s="123"/>
      <c r="F2608" s="101"/>
      <c r="G2608" s="101"/>
      <c r="H2608" s="101"/>
      <c r="I2608" s="101"/>
      <c r="J2608" s="100"/>
      <c r="K2608" s="102"/>
      <c r="L2608" s="103"/>
      <c r="M2608" s="104"/>
      <c r="N2608" s="105"/>
      <c r="O2608" s="105"/>
      <c r="P2608" s="104"/>
      <c r="Q2608" s="101"/>
      <c r="R2608" s="106"/>
      <c r="S2608" s="14"/>
      <c r="T2608" s="107"/>
      <c r="U2608" s="102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24"/>
      <c r="B2609" s="98"/>
      <c r="C2609" s="99"/>
      <c r="D2609" s="102"/>
      <c r="E2609" s="123"/>
      <c r="F2609" s="101"/>
      <c r="G2609" s="101"/>
      <c r="H2609" s="101"/>
      <c r="I2609" s="101"/>
      <c r="J2609" s="100"/>
      <c r="K2609" s="102"/>
      <c r="L2609" s="103"/>
      <c r="M2609" s="104"/>
      <c r="N2609" s="105"/>
      <c r="O2609" s="105"/>
      <c r="P2609" s="104"/>
      <c r="Q2609" s="101"/>
      <c r="R2609" s="106"/>
      <c r="S2609" s="14"/>
      <c r="T2609" s="107"/>
      <c r="U2609" s="102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24"/>
      <c r="B2610" s="98"/>
      <c r="C2610" s="99"/>
      <c r="D2610" s="102"/>
      <c r="E2610" s="123"/>
      <c r="F2610" s="101"/>
      <c r="G2610" s="101"/>
      <c r="H2610" s="101"/>
      <c r="I2610" s="101"/>
      <c r="J2610" s="100"/>
      <c r="K2610" s="102"/>
      <c r="L2610" s="103"/>
      <c r="M2610" s="104"/>
      <c r="N2610" s="105"/>
      <c r="O2610" s="105"/>
      <c r="P2610" s="104"/>
      <c r="Q2610" s="101"/>
      <c r="R2610" s="106"/>
      <c r="S2610" s="14"/>
      <c r="T2610" s="107"/>
      <c r="U2610" s="102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24"/>
      <c r="B2611" s="98"/>
      <c r="C2611" s="99"/>
      <c r="D2611" s="102"/>
      <c r="E2611" s="123"/>
      <c r="F2611" s="101"/>
      <c r="G2611" s="101"/>
      <c r="H2611" s="101"/>
      <c r="I2611" s="101"/>
      <c r="J2611" s="100"/>
      <c r="K2611" s="102"/>
      <c r="L2611" s="103"/>
      <c r="M2611" s="104"/>
      <c r="N2611" s="105"/>
      <c r="O2611" s="105"/>
      <c r="P2611" s="104"/>
      <c r="Q2611" s="101"/>
      <c r="R2611" s="106"/>
      <c r="S2611" s="14"/>
      <c r="T2611" s="107"/>
      <c r="U2611" s="102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24"/>
      <c r="B2612" s="98"/>
      <c r="C2612" s="99"/>
      <c r="D2612" s="102"/>
      <c r="E2612" s="123"/>
      <c r="F2612" s="101"/>
      <c r="G2612" s="101"/>
      <c r="H2612" s="101"/>
      <c r="I2612" s="101"/>
      <c r="J2612" s="100"/>
      <c r="K2612" s="102"/>
      <c r="L2612" s="103"/>
      <c r="M2612" s="104"/>
      <c r="N2612" s="105"/>
      <c r="O2612" s="105"/>
      <c r="P2612" s="104"/>
      <c r="Q2612" s="101"/>
      <c r="R2612" s="106"/>
      <c r="S2612" s="14"/>
      <c r="T2612" s="107"/>
      <c r="U2612" s="102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24"/>
      <c r="B2613" s="98"/>
      <c r="C2613" s="99"/>
      <c r="D2613" s="99"/>
      <c r="E2613" s="100"/>
      <c r="F2613" s="101"/>
      <c r="G2613" s="101"/>
      <c r="H2613" s="101"/>
      <c r="I2613" s="101"/>
      <c r="J2613" s="100"/>
      <c r="K2613" s="102"/>
      <c r="L2613" s="103"/>
      <c r="M2613" s="104"/>
      <c r="N2613" s="105"/>
      <c r="O2613" s="105"/>
      <c r="P2613" s="104"/>
      <c r="Q2613" s="101"/>
      <c r="R2613" s="106"/>
      <c r="S2613" s="101"/>
      <c r="T2613" s="107"/>
      <c r="U2613" s="102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97"/>
      <c r="B2614" s="98"/>
      <c r="C2614" s="99"/>
      <c r="D2614" s="99"/>
      <c r="E2614" s="100"/>
      <c r="F2614" s="101"/>
      <c r="G2614" s="101"/>
      <c r="H2614" s="101"/>
      <c r="I2614" s="101"/>
      <c r="J2614" s="100"/>
      <c r="K2614" s="102"/>
      <c r="L2614" s="103"/>
      <c r="M2614" s="104"/>
      <c r="N2614" s="105"/>
      <c r="O2614" s="105"/>
      <c r="P2614" s="104"/>
      <c r="Q2614" s="101"/>
      <c r="R2614" s="106"/>
      <c r="S2614" s="101"/>
      <c r="T2614" s="107"/>
      <c r="U2614" s="102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97"/>
      <c r="B2615" s="98"/>
      <c r="C2615" s="99"/>
      <c r="D2615" s="99"/>
      <c r="E2615" s="100"/>
      <c r="F2615" s="101"/>
      <c r="G2615" s="101"/>
      <c r="H2615" s="101"/>
      <c r="I2615" s="101"/>
      <c r="J2615" s="100"/>
      <c r="K2615" s="102"/>
      <c r="L2615" s="103"/>
      <c r="M2615" s="104"/>
      <c r="N2615" s="105"/>
      <c r="O2615" s="105"/>
      <c r="P2615" s="104"/>
      <c r="Q2615" s="101"/>
      <c r="R2615" s="106"/>
      <c r="S2615" s="101"/>
      <c r="T2615" s="107"/>
      <c r="U2615" s="102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97"/>
      <c r="B2616" s="98"/>
      <c r="C2616" s="99"/>
      <c r="D2616" s="99"/>
      <c r="E2616" s="100"/>
      <c r="F2616" s="101"/>
      <c r="G2616" s="101"/>
      <c r="H2616" s="101"/>
      <c r="I2616" s="101"/>
      <c r="J2616" s="100"/>
      <c r="K2616" s="102"/>
      <c r="L2616" s="103"/>
      <c r="M2616" s="104"/>
      <c r="N2616" s="105"/>
      <c r="O2616" s="105"/>
      <c r="P2616" s="104"/>
      <c r="Q2616" s="101"/>
      <c r="R2616" s="106"/>
      <c r="S2616" s="101"/>
      <c r="T2616" s="107"/>
      <c r="U2616" s="102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97"/>
      <c r="B2617" s="98"/>
      <c r="C2617" s="99"/>
      <c r="D2617" s="99"/>
      <c r="E2617" s="100"/>
      <c r="F2617" s="101"/>
      <c r="G2617" s="101"/>
      <c r="H2617" s="101"/>
      <c r="I2617" s="101"/>
      <c r="J2617" s="100"/>
      <c r="K2617" s="102"/>
      <c r="L2617" s="103"/>
      <c r="M2617" s="104"/>
      <c r="N2617" s="105"/>
      <c r="O2617" s="105"/>
      <c r="P2617" s="104"/>
      <c r="Q2617" s="101"/>
      <c r="R2617" s="106"/>
      <c r="S2617" s="101"/>
      <c r="T2617" s="107"/>
      <c r="U2617" s="102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97"/>
      <c r="B2618" s="98"/>
      <c r="C2618" s="99"/>
      <c r="D2618" s="99"/>
      <c r="E2618" s="100"/>
      <c r="F2618" s="101"/>
      <c r="G2618" s="101"/>
      <c r="H2618" s="101"/>
      <c r="I2618" s="101"/>
      <c r="J2618" s="100"/>
      <c r="K2618" s="102"/>
      <c r="L2618" s="103"/>
      <c r="M2618" s="104"/>
      <c r="N2618" s="105"/>
      <c r="O2618" s="105"/>
      <c r="P2618" s="104"/>
      <c r="Q2618" s="101"/>
      <c r="R2618" s="106"/>
      <c r="S2618" s="101"/>
      <c r="T2618" s="107"/>
      <c r="U2618" s="102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97"/>
      <c r="B2619" s="98"/>
      <c r="C2619" s="99"/>
      <c r="D2619" s="99"/>
      <c r="E2619" s="100"/>
      <c r="F2619" s="101"/>
      <c r="G2619" s="101"/>
      <c r="H2619" s="101"/>
      <c r="I2619" s="101"/>
      <c r="J2619" s="100"/>
      <c r="K2619" s="102"/>
      <c r="L2619" s="103"/>
      <c r="M2619" s="104"/>
      <c r="N2619" s="105"/>
      <c r="O2619" s="105"/>
      <c r="P2619" s="104"/>
      <c r="Q2619" s="101"/>
      <c r="R2619" s="106"/>
      <c r="S2619" s="101"/>
      <c r="T2619" s="107"/>
      <c r="U2619" s="102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97"/>
      <c r="B2620" s="98"/>
      <c r="C2620" s="99"/>
      <c r="D2620" s="99"/>
      <c r="E2620" s="100"/>
      <c r="F2620" s="101"/>
      <c r="G2620" s="101"/>
      <c r="H2620" s="101"/>
      <c r="I2620" s="101"/>
      <c r="J2620" s="100"/>
      <c r="K2620" s="102"/>
      <c r="L2620" s="103"/>
      <c r="M2620" s="104"/>
      <c r="N2620" s="105"/>
      <c r="O2620" s="105"/>
      <c r="P2620" s="104"/>
      <c r="Q2620" s="101"/>
      <c r="R2620" s="106"/>
      <c r="S2620" s="101"/>
      <c r="T2620" s="107"/>
      <c r="U2620" s="102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97"/>
      <c r="B2621" s="98"/>
      <c r="C2621" s="99"/>
      <c r="D2621" s="99"/>
      <c r="E2621" s="100"/>
      <c r="F2621" s="101"/>
      <c r="G2621" s="101"/>
      <c r="H2621" s="101"/>
      <c r="I2621" s="101"/>
      <c r="J2621" s="100"/>
      <c r="K2621" s="102"/>
      <c r="L2621" s="103"/>
      <c r="M2621" s="104"/>
      <c r="N2621" s="105"/>
      <c r="O2621" s="105"/>
      <c r="P2621" s="104"/>
      <c r="Q2621" s="101"/>
      <c r="R2621" s="106"/>
      <c r="S2621" s="101"/>
      <c r="T2621" s="107"/>
      <c r="U2621" s="102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97"/>
      <c r="B2622" s="98"/>
      <c r="C2622" s="99"/>
      <c r="D2622" s="99"/>
      <c r="E2622" s="100"/>
      <c r="F2622" s="101"/>
      <c r="G2622" s="101"/>
      <c r="H2622" s="101"/>
      <c r="I2622" s="101"/>
      <c r="J2622" s="100"/>
      <c r="K2622" s="102"/>
      <c r="L2622" s="103"/>
      <c r="M2622" s="104"/>
      <c r="N2622" s="105"/>
      <c r="O2622" s="105"/>
      <c r="P2622" s="104"/>
      <c r="Q2622" s="101"/>
      <c r="R2622" s="106"/>
      <c r="S2622" s="101"/>
      <c r="T2622" s="107"/>
      <c r="U2622" s="102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97"/>
      <c r="B2623" s="98"/>
      <c r="C2623" s="99"/>
      <c r="D2623" s="99"/>
      <c r="E2623" s="100"/>
      <c r="F2623" s="101"/>
      <c r="G2623" s="101"/>
      <c r="H2623" s="101"/>
      <c r="I2623" s="101"/>
      <c r="J2623" s="100"/>
      <c r="K2623" s="102"/>
      <c r="L2623" s="103"/>
      <c r="M2623" s="104"/>
      <c r="N2623" s="105"/>
      <c r="O2623" s="105"/>
      <c r="P2623" s="104"/>
      <c r="Q2623" s="101"/>
      <c r="R2623" s="106"/>
      <c r="S2623" s="101"/>
      <c r="T2623" s="107"/>
      <c r="U2623" s="102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97"/>
      <c r="B2624" s="98"/>
      <c r="C2624" s="99"/>
      <c r="D2624" s="99"/>
      <c r="E2624" s="100"/>
      <c r="F2624" s="101"/>
      <c r="G2624" s="101"/>
      <c r="H2624" s="101"/>
      <c r="I2624" s="101"/>
      <c r="J2624" s="100"/>
      <c r="K2624" s="102"/>
      <c r="L2624" s="103"/>
      <c r="M2624" s="104"/>
      <c r="N2624" s="105"/>
      <c r="O2624" s="105"/>
      <c r="P2624" s="104"/>
      <c r="Q2624" s="101"/>
      <c r="R2624" s="106"/>
      <c r="S2624" s="101"/>
      <c r="T2624" s="107"/>
      <c r="U2624" s="102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97"/>
      <c r="B2625" s="98"/>
      <c r="C2625" s="99"/>
      <c r="D2625" s="99"/>
      <c r="E2625" s="100"/>
      <c r="F2625" s="101"/>
      <c r="G2625" s="101"/>
      <c r="H2625" s="101"/>
      <c r="I2625" s="101"/>
      <c r="J2625" s="100"/>
      <c r="K2625" s="102"/>
      <c r="L2625" s="103"/>
      <c r="M2625" s="104"/>
      <c r="N2625" s="105"/>
      <c r="O2625" s="105"/>
      <c r="P2625" s="104"/>
      <c r="Q2625" s="101"/>
      <c r="R2625" s="106"/>
      <c r="S2625" s="101"/>
      <c r="T2625" s="107"/>
      <c r="U2625" s="102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97"/>
      <c r="B2626" s="98"/>
      <c r="C2626" s="99"/>
      <c r="D2626" s="99"/>
      <c r="E2626" s="100"/>
      <c r="F2626" s="101"/>
      <c r="G2626" s="101"/>
      <c r="H2626" s="101"/>
      <c r="I2626" s="101"/>
      <c r="J2626" s="100"/>
      <c r="K2626" s="102"/>
      <c r="L2626" s="103"/>
      <c r="M2626" s="104"/>
      <c r="N2626" s="105"/>
      <c r="O2626" s="105"/>
      <c r="P2626" s="104"/>
      <c r="Q2626" s="101"/>
      <c r="R2626" s="106"/>
      <c r="S2626" s="101"/>
      <c r="T2626" s="107"/>
      <c r="U2626" s="102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97"/>
      <c r="B2627" s="98"/>
      <c r="C2627" s="99"/>
      <c r="D2627" s="99"/>
      <c r="E2627" s="100"/>
      <c r="F2627" s="101"/>
      <c r="G2627" s="101"/>
      <c r="H2627" s="101"/>
      <c r="I2627" s="101"/>
      <c r="J2627" s="100"/>
      <c r="K2627" s="102"/>
      <c r="L2627" s="103"/>
      <c r="M2627" s="104"/>
      <c r="N2627" s="105"/>
      <c r="O2627" s="105"/>
      <c r="P2627" s="104"/>
      <c r="Q2627" s="101"/>
      <c r="R2627" s="106"/>
      <c r="S2627" s="101"/>
      <c r="T2627" s="107"/>
      <c r="U2627" s="102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97"/>
      <c r="B2628" s="98"/>
      <c r="C2628" s="99"/>
      <c r="D2628" s="99"/>
      <c r="E2628" s="100"/>
      <c r="F2628" s="101"/>
      <c r="G2628" s="101"/>
      <c r="H2628" s="101"/>
      <c r="I2628" s="101"/>
      <c r="J2628" s="100"/>
      <c r="K2628" s="102"/>
      <c r="L2628" s="103"/>
      <c r="M2628" s="104"/>
      <c r="N2628" s="105"/>
      <c r="O2628" s="105"/>
      <c r="P2628" s="104"/>
      <c r="Q2628" s="101"/>
      <c r="R2628" s="106"/>
      <c r="S2628" s="101"/>
      <c r="T2628" s="107"/>
      <c r="U2628" s="102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97"/>
      <c r="B2629" s="98"/>
      <c r="C2629" s="99"/>
      <c r="D2629" s="99"/>
      <c r="E2629" s="100"/>
      <c r="F2629" s="101"/>
      <c r="G2629" s="101"/>
      <c r="H2629" s="101"/>
      <c r="I2629" s="101"/>
      <c r="J2629" s="100"/>
      <c r="K2629" s="102"/>
      <c r="L2629" s="103"/>
      <c r="M2629" s="104"/>
      <c r="N2629" s="105"/>
      <c r="O2629" s="105"/>
      <c r="P2629" s="104"/>
      <c r="Q2629" s="101"/>
      <c r="R2629" s="106"/>
      <c r="S2629" s="101"/>
      <c r="T2629" s="107"/>
      <c r="U2629" s="102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97"/>
      <c r="B2630" s="98"/>
      <c r="C2630" s="99"/>
      <c r="D2630" s="99"/>
      <c r="E2630" s="100"/>
      <c r="F2630" s="101"/>
      <c r="G2630" s="101"/>
      <c r="H2630" s="101"/>
      <c r="I2630" s="101"/>
      <c r="J2630" s="100"/>
      <c r="K2630" s="102"/>
      <c r="L2630" s="103"/>
      <c r="M2630" s="104"/>
      <c r="N2630" s="105"/>
      <c r="O2630" s="105"/>
      <c r="P2630" s="104"/>
      <c r="Q2630" s="101"/>
      <c r="R2630" s="106"/>
      <c r="S2630" s="101"/>
      <c r="T2630" s="107"/>
      <c r="U2630" s="102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97"/>
      <c r="B2631" s="98"/>
      <c r="C2631" s="99"/>
      <c r="D2631" s="99"/>
      <c r="E2631" s="100"/>
      <c r="F2631" s="101"/>
      <c r="G2631" s="101"/>
      <c r="H2631" s="101"/>
      <c r="I2631" s="101"/>
      <c r="J2631" s="100"/>
      <c r="K2631" s="102"/>
      <c r="L2631" s="103"/>
      <c r="M2631" s="104"/>
      <c r="N2631" s="105"/>
      <c r="O2631" s="105"/>
      <c r="P2631" s="104"/>
      <c r="Q2631" s="101"/>
      <c r="R2631" s="106"/>
      <c r="S2631" s="101"/>
      <c r="T2631" s="107"/>
      <c r="U2631" s="102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97"/>
      <c r="B2632" s="98"/>
      <c r="C2632" s="99"/>
      <c r="D2632" s="99"/>
      <c r="E2632" s="100"/>
      <c r="F2632" s="101"/>
      <c r="G2632" s="101"/>
      <c r="H2632" s="101"/>
      <c r="I2632" s="101"/>
      <c r="J2632" s="100"/>
      <c r="K2632" s="102"/>
      <c r="L2632" s="103"/>
      <c r="M2632" s="104"/>
      <c r="N2632" s="105"/>
      <c r="O2632" s="105"/>
      <c r="P2632" s="104"/>
      <c r="Q2632" s="101"/>
      <c r="R2632" s="106"/>
      <c r="S2632" s="101"/>
      <c r="T2632" s="107"/>
      <c r="U2632" s="102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97"/>
      <c r="B2633" s="98"/>
      <c r="C2633" s="99"/>
      <c r="D2633" s="99"/>
      <c r="E2633" s="100"/>
      <c r="F2633" s="101"/>
      <c r="G2633" s="101"/>
      <c r="H2633" s="101"/>
      <c r="I2633" s="101"/>
      <c r="J2633" s="100"/>
      <c r="K2633" s="102"/>
      <c r="L2633" s="103"/>
      <c r="M2633" s="104"/>
      <c r="N2633" s="105"/>
      <c r="O2633" s="105"/>
      <c r="P2633" s="104"/>
      <c r="Q2633" s="101"/>
      <c r="R2633" s="106"/>
      <c r="S2633" s="101"/>
      <c r="T2633" s="107"/>
      <c r="U2633" s="102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97"/>
      <c r="B2634" s="98"/>
      <c r="C2634" s="99"/>
      <c r="D2634" s="99"/>
      <c r="E2634" s="100"/>
      <c r="F2634" s="101"/>
      <c r="G2634" s="101"/>
      <c r="H2634" s="101"/>
      <c r="I2634" s="101"/>
      <c r="J2634" s="100"/>
      <c r="K2634" s="102"/>
      <c r="L2634" s="103"/>
      <c r="M2634" s="104"/>
      <c r="N2634" s="105"/>
      <c r="O2634" s="105"/>
      <c r="P2634" s="104"/>
      <c r="Q2634" s="101"/>
      <c r="R2634" s="106"/>
      <c r="S2634" s="101"/>
      <c r="T2634" s="107"/>
      <c r="U2634" s="102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97"/>
      <c r="B2635" s="98"/>
      <c r="C2635" s="99"/>
      <c r="D2635" s="99"/>
      <c r="E2635" s="100"/>
      <c r="F2635" s="101"/>
      <c r="G2635" s="101"/>
      <c r="H2635" s="101"/>
      <c r="I2635" s="101"/>
      <c r="J2635" s="100"/>
      <c r="K2635" s="102"/>
      <c r="L2635" s="103"/>
      <c r="M2635" s="104"/>
      <c r="N2635" s="105"/>
      <c r="O2635" s="105"/>
      <c r="P2635" s="104"/>
      <c r="Q2635" s="101"/>
      <c r="R2635" s="106"/>
      <c r="S2635" s="101"/>
      <c r="T2635" s="107"/>
      <c r="U2635" s="102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97"/>
      <c r="B2636" s="98"/>
      <c r="C2636" s="99"/>
      <c r="D2636" s="99"/>
      <c r="E2636" s="100"/>
      <c r="F2636" s="101"/>
      <c r="G2636" s="101"/>
      <c r="H2636" s="101"/>
      <c r="I2636" s="101"/>
      <c r="J2636" s="100"/>
      <c r="K2636" s="102"/>
      <c r="L2636" s="103"/>
      <c r="M2636" s="104"/>
      <c r="N2636" s="105"/>
      <c r="O2636" s="105"/>
      <c r="P2636" s="104"/>
      <c r="Q2636" s="101"/>
      <c r="R2636" s="106"/>
      <c r="S2636" s="101"/>
      <c r="T2636" s="107"/>
      <c r="U2636" s="102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97"/>
      <c r="B2637" s="98"/>
      <c r="C2637" s="99"/>
      <c r="D2637" s="99"/>
      <c r="E2637" s="100"/>
      <c r="F2637" s="101"/>
      <c r="G2637" s="101"/>
      <c r="H2637" s="101"/>
      <c r="I2637" s="101"/>
      <c r="J2637" s="100"/>
      <c r="K2637" s="102"/>
      <c r="L2637" s="103"/>
      <c r="M2637" s="104"/>
      <c r="N2637" s="105"/>
      <c r="O2637" s="105"/>
      <c r="P2637" s="104"/>
      <c r="Q2637" s="101"/>
      <c r="R2637" s="106"/>
      <c r="S2637" s="101"/>
      <c r="T2637" s="107"/>
      <c r="U2637" s="102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97"/>
      <c r="B2638" s="98"/>
      <c r="C2638" s="99"/>
      <c r="D2638" s="99"/>
      <c r="E2638" s="100"/>
      <c r="F2638" s="101"/>
      <c r="G2638" s="101"/>
      <c r="H2638" s="101"/>
      <c r="I2638" s="101"/>
      <c r="J2638" s="100"/>
      <c r="K2638" s="102"/>
      <c r="L2638" s="103"/>
      <c r="M2638" s="104"/>
      <c r="N2638" s="105"/>
      <c r="O2638" s="105"/>
      <c r="P2638" s="104"/>
      <c r="Q2638" s="101"/>
      <c r="R2638" s="106"/>
      <c r="S2638" s="101"/>
      <c r="T2638" s="107"/>
      <c r="U2638" s="102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97"/>
      <c r="B2639" s="98"/>
      <c r="C2639" s="99"/>
      <c r="D2639" s="99"/>
      <c r="E2639" s="100"/>
      <c r="F2639" s="101"/>
      <c r="G2639" s="101"/>
      <c r="H2639" s="101"/>
      <c r="I2639" s="101"/>
      <c r="J2639" s="100"/>
      <c r="K2639" s="102"/>
      <c r="L2639" s="103"/>
      <c r="M2639" s="104"/>
      <c r="N2639" s="105"/>
      <c r="O2639" s="105"/>
      <c r="P2639" s="104"/>
      <c r="Q2639" s="101"/>
      <c r="R2639" s="106"/>
      <c r="S2639" s="101"/>
      <c r="T2639" s="107"/>
      <c r="U2639" s="102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97"/>
      <c r="B2640" s="98"/>
      <c r="C2640" s="99"/>
      <c r="D2640" s="99"/>
      <c r="E2640" s="100"/>
      <c r="F2640" s="101"/>
      <c r="G2640" s="101"/>
      <c r="H2640" s="101"/>
      <c r="I2640" s="101"/>
      <c r="J2640" s="100"/>
      <c r="K2640" s="102"/>
      <c r="L2640" s="103"/>
      <c r="M2640" s="104"/>
      <c r="N2640" s="105"/>
      <c r="O2640" s="105"/>
      <c r="P2640" s="104"/>
      <c r="Q2640" s="101"/>
      <c r="R2640" s="106"/>
      <c r="S2640" s="101"/>
      <c r="T2640" s="107"/>
      <c r="U2640" s="102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97"/>
      <c r="B2641" s="98"/>
      <c r="C2641" s="99"/>
      <c r="D2641" s="99"/>
      <c r="E2641" s="100"/>
      <c r="F2641" s="101"/>
      <c r="G2641" s="101"/>
      <c r="H2641" s="101"/>
      <c r="I2641" s="101"/>
      <c r="J2641" s="100"/>
      <c r="K2641" s="102"/>
      <c r="L2641" s="103"/>
      <c r="M2641" s="104"/>
      <c r="N2641" s="105"/>
      <c r="O2641" s="105"/>
      <c r="P2641" s="104"/>
      <c r="Q2641" s="101"/>
      <c r="R2641" s="106"/>
      <c r="S2641" s="101"/>
      <c r="T2641" s="107"/>
      <c r="U2641" s="102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97"/>
      <c r="B2642" s="98"/>
      <c r="C2642" s="99"/>
      <c r="D2642" s="99"/>
      <c r="E2642" s="100"/>
      <c r="F2642" s="101"/>
      <c r="G2642" s="101"/>
      <c r="H2642" s="101"/>
      <c r="I2642" s="101"/>
      <c r="J2642" s="100"/>
      <c r="K2642" s="102"/>
      <c r="L2642" s="103"/>
      <c r="M2642" s="104"/>
      <c r="N2642" s="105"/>
      <c r="O2642" s="105"/>
      <c r="P2642" s="104"/>
      <c r="Q2642" s="101"/>
      <c r="R2642" s="106"/>
      <c r="S2642" s="101"/>
      <c r="T2642" s="107"/>
      <c r="U2642" s="102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97"/>
      <c r="B2643" s="98"/>
      <c r="C2643" s="99"/>
      <c r="D2643" s="99"/>
      <c r="E2643" s="100"/>
      <c r="F2643" s="101"/>
      <c r="G2643" s="101"/>
      <c r="H2643" s="101"/>
      <c r="I2643" s="101"/>
      <c r="J2643" s="100"/>
      <c r="K2643" s="102"/>
      <c r="L2643" s="103"/>
      <c r="M2643" s="104"/>
      <c r="N2643" s="105"/>
      <c r="O2643" s="105"/>
      <c r="P2643" s="104"/>
      <c r="Q2643" s="101"/>
      <c r="R2643" s="106"/>
      <c r="S2643" s="101"/>
      <c r="T2643" s="107"/>
      <c r="U2643" s="102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97"/>
      <c r="B2644" s="98"/>
      <c r="C2644" s="99"/>
      <c r="D2644" s="99"/>
      <c r="E2644" s="100"/>
      <c r="F2644" s="101"/>
      <c r="G2644" s="101"/>
      <c r="H2644" s="101"/>
      <c r="I2644" s="101"/>
      <c r="J2644" s="100"/>
      <c r="K2644" s="102"/>
      <c r="L2644" s="103"/>
      <c r="M2644" s="104"/>
      <c r="N2644" s="105"/>
      <c r="O2644" s="105"/>
      <c r="P2644" s="104"/>
      <c r="Q2644" s="101"/>
      <c r="R2644" s="106"/>
      <c r="S2644" s="101"/>
      <c r="T2644" s="107"/>
      <c r="U2644" s="102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97"/>
      <c r="B2645" s="98"/>
      <c r="C2645" s="99"/>
      <c r="D2645" s="99"/>
      <c r="E2645" s="100"/>
      <c r="F2645" s="101"/>
      <c r="G2645" s="101"/>
      <c r="H2645" s="101"/>
      <c r="I2645" s="101"/>
      <c r="J2645" s="100"/>
      <c r="K2645" s="102"/>
      <c r="L2645" s="103"/>
      <c r="M2645" s="104"/>
      <c r="N2645" s="105"/>
      <c r="O2645" s="105"/>
      <c r="P2645" s="104"/>
      <c r="Q2645" s="101"/>
      <c r="R2645" s="106"/>
      <c r="S2645" s="101"/>
      <c r="T2645" s="107"/>
      <c r="U2645" s="102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97"/>
      <c r="B2646" s="98"/>
      <c r="C2646" s="99"/>
      <c r="D2646" s="99"/>
      <c r="E2646" s="100"/>
      <c r="F2646" s="101"/>
      <c r="G2646" s="101"/>
      <c r="H2646" s="101"/>
      <c r="I2646" s="101"/>
      <c r="J2646" s="100"/>
      <c r="K2646" s="102"/>
      <c r="L2646" s="103"/>
      <c r="M2646" s="104"/>
      <c r="N2646" s="105"/>
      <c r="O2646" s="105"/>
      <c r="P2646" s="104"/>
      <c r="Q2646" s="101"/>
      <c r="R2646" s="106"/>
      <c r="S2646" s="101"/>
      <c r="T2646" s="107"/>
      <c r="U2646" s="102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97"/>
      <c r="B2647" s="98"/>
      <c r="C2647" s="99"/>
      <c r="D2647" s="99"/>
      <c r="E2647" s="100"/>
      <c r="F2647" s="101"/>
      <c r="G2647" s="101"/>
      <c r="H2647" s="101"/>
      <c r="I2647" s="101"/>
      <c r="J2647" s="100"/>
      <c r="K2647" s="102"/>
      <c r="L2647" s="103"/>
      <c r="M2647" s="104"/>
      <c r="N2647" s="105"/>
      <c r="O2647" s="105"/>
      <c r="P2647" s="104"/>
      <c r="Q2647" s="101"/>
      <c r="R2647" s="106"/>
      <c r="S2647" s="101"/>
      <c r="T2647" s="107"/>
      <c r="U2647" s="102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97"/>
      <c r="B2648" s="98"/>
      <c r="C2648" s="99"/>
      <c r="D2648" s="99"/>
      <c r="E2648" s="100"/>
      <c r="F2648" s="101"/>
      <c r="G2648" s="101"/>
      <c r="H2648" s="101"/>
      <c r="I2648" s="101"/>
      <c r="J2648" s="100"/>
      <c r="K2648" s="102"/>
      <c r="L2648" s="103"/>
      <c r="M2648" s="104"/>
      <c r="N2648" s="105"/>
      <c r="O2648" s="105"/>
      <c r="P2648" s="104"/>
      <c r="Q2648" s="101"/>
      <c r="R2648" s="106"/>
      <c r="S2648" s="101"/>
      <c r="T2648" s="107"/>
      <c r="U2648" s="102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97"/>
      <c r="B2649" s="98"/>
      <c r="C2649" s="99"/>
      <c r="D2649" s="99"/>
      <c r="E2649" s="100"/>
      <c r="F2649" s="101"/>
      <c r="G2649" s="101"/>
      <c r="H2649" s="101"/>
      <c r="I2649" s="101"/>
      <c r="J2649" s="100"/>
      <c r="K2649" s="102"/>
      <c r="L2649" s="103"/>
      <c r="M2649" s="104"/>
      <c r="N2649" s="105"/>
      <c r="O2649" s="105"/>
      <c r="P2649" s="104"/>
      <c r="Q2649" s="101"/>
      <c r="R2649" s="106"/>
      <c r="S2649" s="101"/>
      <c r="T2649" s="107"/>
      <c r="U2649" s="102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97"/>
      <c r="B2650" s="98"/>
      <c r="C2650" s="99"/>
      <c r="D2650" s="99"/>
      <c r="E2650" s="100"/>
      <c r="F2650" s="101"/>
      <c r="G2650" s="101"/>
      <c r="H2650" s="101"/>
      <c r="I2650" s="101"/>
      <c r="J2650" s="100"/>
      <c r="K2650" s="102"/>
      <c r="L2650" s="103"/>
      <c r="M2650" s="104"/>
      <c r="N2650" s="105"/>
      <c r="O2650" s="105"/>
      <c r="P2650" s="104"/>
      <c r="Q2650" s="101"/>
      <c r="R2650" s="106"/>
      <c r="S2650" s="101"/>
      <c r="T2650" s="107"/>
      <c r="U2650" s="102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97"/>
      <c r="B2651" s="98"/>
      <c r="C2651" s="99"/>
      <c r="D2651" s="99"/>
      <c r="E2651" s="100"/>
      <c r="F2651" s="101"/>
      <c r="G2651" s="101"/>
      <c r="H2651" s="101"/>
      <c r="I2651" s="101"/>
      <c r="J2651" s="100"/>
      <c r="K2651" s="102"/>
      <c r="L2651" s="103"/>
      <c r="M2651" s="104"/>
      <c r="N2651" s="105"/>
      <c r="O2651" s="105"/>
      <c r="P2651" s="104"/>
      <c r="Q2651" s="101"/>
      <c r="R2651" s="106"/>
      <c r="S2651" s="101"/>
      <c r="T2651" s="107"/>
      <c r="U2651" s="102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97"/>
      <c r="B2652" s="98"/>
      <c r="C2652" s="99"/>
      <c r="D2652" s="99"/>
      <c r="E2652" s="100"/>
      <c r="F2652" s="101"/>
      <c r="G2652" s="101"/>
      <c r="H2652" s="101"/>
      <c r="I2652" s="101"/>
      <c r="J2652" s="100"/>
      <c r="K2652" s="102"/>
      <c r="L2652" s="103"/>
      <c r="M2652" s="104"/>
      <c r="N2652" s="105"/>
      <c r="O2652" s="105"/>
      <c r="P2652" s="104"/>
      <c r="Q2652" s="101"/>
      <c r="R2652" s="106"/>
      <c r="S2652" s="101"/>
      <c r="T2652" s="107"/>
      <c r="U2652" s="102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97"/>
      <c r="B2653" s="98"/>
      <c r="C2653" s="99"/>
      <c r="D2653" s="99"/>
      <c r="E2653" s="100"/>
      <c r="F2653" s="101"/>
      <c r="G2653" s="101"/>
      <c r="H2653" s="101"/>
      <c r="I2653" s="101"/>
      <c r="J2653" s="100"/>
      <c r="K2653" s="102"/>
      <c r="L2653" s="103"/>
      <c r="M2653" s="104"/>
      <c r="N2653" s="105"/>
      <c r="O2653" s="105"/>
      <c r="P2653" s="104"/>
      <c r="Q2653" s="101"/>
      <c r="R2653" s="106"/>
      <c r="S2653" s="101"/>
      <c r="T2653" s="107"/>
      <c r="U2653" s="102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97"/>
      <c r="B2654" s="98"/>
      <c r="C2654" s="99"/>
      <c r="D2654" s="99"/>
      <c r="E2654" s="100"/>
      <c r="F2654" s="101"/>
      <c r="G2654" s="101"/>
      <c r="H2654" s="101"/>
      <c r="I2654" s="101"/>
      <c r="J2654" s="100"/>
      <c r="K2654" s="102"/>
      <c r="L2654" s="103"/>
      <c r="M2654" s="104"/>
      <c r="N2654" s="105"/>
      <c r="O2654" s="105"/>
      <c r="P2654" s="104"/>
      <c r="Q2654" s="101"/>
      <c r="R2654" s="106"/>
      <c r="S2654" s="101"/>
      <c r="T2654" s="107"/>
      <c r="U2654" s="102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97"/>
      <c r="B2655" s="98"/>
      <c r="C2655" s="99"/>
      <c r="D2655" s="99"/>
      <c r="E2655" s="100"/>
      <c r="F2655" s="101"/>
      <c r="G2655" s="101"/>
      <c r="H2655" s="101"/>
      <c r="I2655" s="101"/>
      <c r="J2655" s="100"/>
      <c r="K2655" s="102"/>
      <c r="L2655" s="103"/>
      <c r="M2655" s="104"/>
      <c r="N2655" s="105"/>
      <c r="O2655" s="105"/>
      <c r="P2655" s="104"/>
      <c r="Q2655" s="101"/>
      <c r="R2655" s="106"/>
      <c r="S2655" s="101"/>
      <c r="T2655" s="107"/>
      <c r="U2655" s="102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97"/>
      <c r="B2656" s="98"/>
      <c r="C2656" s="99"/>
      <c r="D2656" s="99"/>
      <c r="E2656" s="100"/>
      <c r="F2656" s="101"/>
      <c r="G2656" s="101"/>
      <c r="H2656" s="101"/>
      <c r="I2656" s="101"/>
      <c r="J2656" s="100"/>
      <c r="K2656" s="102"/>
      <c r="L2656" s="103"/>
      <c r="M2656" s="104"/>
      <c r="N2656" s="105"/>
      <c r="O2656" s="105"/>
      <c r="P2656" s="104"/>
      <c r="Q2656" s="101"/>
      <c r="R2656" s="106"/>
      <c r="S2656" s="101"/>
      <c r="T2656" s="107"/>
      <c r="U2656" s="102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97"/>
      <c r="B2657" s="98"/>
      <c r="C2657" s="99"/>
      <c r="D2657" s="99"/>
      <c r="E2657" s="100"/>
      <c r="F2657" s="101"/>
      <c r="G2657" s="101"/>
      <c r="H2657" s="101"/>
      <c r="I2657" s="101"/>
      <c r="J2657" s="100"/>
      <c r="K2657" s="102"/>
      <c r="L2657" s="103"/>
      <c r="M2657" s="104"/>
      <c r="N2657" s="105"/>
      <c r="O2657" s="105"/>
      <c r="P2657" s="104"/>
      <c r="Q2657" s="101"/>
      <c r="R2657" s="106"/>
      <c r="S2657" s="101"/>
      <c r="T2657" s="107"/>
      <c r="U2657" s="102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97"/>
      <c r="B2658" s="98"/>
      <c r="C2658" s="99"/>
      <c r="D2658" s="99"/>
      <c r="E2658" s="100"/>
      <c r="F2658" s="101"/>
      <c r="G2658" s="101"/>
      <c r="H2658" s="101"/>
      <c r="I2658" s="101"/>
      <c r="J2658" s="100"/>
      <c r="K2658" s="102"/>
      <c r="L2658" s="103"/>
      <c r="M2658" s="104"/>
      <c r="N2658" s="105"/>
      <c r="O2658" s="105"/>
      <c r="P2658" s="104"/>
      <c r="Q2658" s="101"/>
      <c r="R2658" s="106"/>
      <c r="S2658" s="101"/>
      <c r="T2658" s="107"/>
      <c r="U2658" s="102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97"/>
      <c r="B2659" s="98"/>
      <c r="C2659" s="99"/>
      <c r="D2659" s="99"/>
      <c r="E2659" s="100"/>
      <c r="F2659" s="101"/>
      <c r="G2659" s="101"/>
      <c r="H2659" s="101"/>
      <c r="I2659" s="101"/>
      <c r="J2659" s="100"/>
      <c r="K2659" s="102"/>
      <c r="L2659" s="103"/>
      <c r="M2659" s="104"/>
      <c r="N2659" s="105"/>
      <c r="O2659" s="105"/>
      <c r="P2659" s="104"/>
      <c r="Q2659" s="101"/>
      <c r="R2659" s="106"/>
      <c r="S2659" s="101"/>
      <c r="T2659" s="107"/>
      <c r="U2659" s="102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97"/>
      <c r="B2660" s="98"/>
      <c r="C2660" s="99"/>
      <c r="D2660" s="99"/>
      <c r="E2660" s="100"/>
      <c r="F2660" s="101"/>
      <c r="G2660" s="101"/>
      <c r="H2660" s="101"/>
      <c r="I2660" s="101"/>
      <c r="J2660" s="100"/>
      <c r="K2660" s="102"/>
      <c r="L2660" s="103"/>
      <c r="M2660" s="104"/>
      <c r="N2660" s="105"/>
      <c r="O2660" s="105"/>
      <c r="P2660" s="104"/>
      <c r="Q2660" s="101"/>
      <c r="R2660" s="106"/>
      <c r="S2660" s="101"/>
      <c r="T2660" s="107"/>
      <c r="U2660" s="102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97"/>
      <c r="B2661" s="98"/>
      <c r="C2661" s="99"/>
      <c r="D2661" s="99"/>
      <c r="E2661" s="100"/>
      <c r="F2661" s="101"/>
      <c r="G2661" s="101"/>
      <c r="H2661" s="101"/>
      <c r="I2661" s="101"/>
      <c r="J2661" s="100"/>
      <c r="K2661" s="102"/>
      <c r="L2661" s="103"/>
      <c r="M2661" s="104"/>
      <c r="N2661" s="105"/>
      <c r="O2661" s="105"/>
      <c r="P2661" s="104"/>
      <c r="Q2661" s="101"/>
      <c r="R2661" s="106"/>
      <c r="S2661" s="101"/>
      <c r="T2661" s="107"/>
      <c r="U2661" s="102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97"/>
      <c r="B2662" s="98"/>
      <c r="C2662" s="99"/>
      <c r="D2662" s="99"/>
      <c r="E2662" s="100"/>
      <c r="F2662" s="101"/>
      <c r="G2662" s="101"/>
      <c r="H2662" s="101"/>
      <c r="I2662" s="101"/>
      <c r="J2662" s="100"/>
      <c r="K2662" s="102"/>
      <c r="L2662" s="103"/>
      <c r="M2662" s="104"/>
      <c r="N2662" s="105"/>
      <c r="O2662" s="105"/>
      <c r="P2662" s="104"/>
      <c r="Q2662" s="101"/>
      <c r="R2662" s="106"/>
      <c r="S2662" s="101"/>
      <c r="T2662" s="107"/>
      <c r="U2662" s="102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97"/>
      <c r="B2663" s="98"/>
      <c r="C2663" s="99"/>
      <c r="D2663" s="99"/>
      <c r="E2663" s="100"/>
      <c r="F2663" s="101"/>
      <c r="G2663" s="101"/>
      <c r="H2663" s="101"/>
      <c r="I2663" s="101"/>
      <c r="J2663" s="100"/>
      <c r="K2663" s="102"/>
      <c r="L2663" s="103"/>
      <c r="M2663" s="104"/>
      <c r="N2663" s="105"/>
      <c r="O2663" s="105"/>
      <c r="P2663" s="104"/>
      <c r="Q2663" s="101"/>
      <c r="R2663" s="106"/>
      <c r="S2663" s="101"/>
      <c r="T2663" s="107"/>
      <c r="U2663" s="102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97"/>
      <c r="B2664" s="98"/>
      <c r="C2664" s="99"/>
      <c r="D2664" s="99"/>
      <c r="E2664" s="100"/>
      <c r="F2664" s="101"/>
      <c r="G2664" s="101"/>
      <c r="H2664" s="101"/>
      <c r="I2664" s="101"/>
      <c r="J2664" s="100"/>
      <c r="K2664" s="102"/>
      <c r="L2664" s="103"/>
      <c r="M2664" s="104"/>
      <c r="N2664" s="105"/>
      <c r="O2664" s="105"/>
      <c r="P2664" s="104"/>
      <c r="Q2664" s="101"/>
      <c r="R2664" s="106"/>
      <c r="S2664" s="101"/>
      <c r="T2664" s="107"/>
      <c r="U2664" s="102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97"/>
      <c r="B2665" s="98"/>
      <c r="C2665" s="99"/>
      <c r="D2665" s="99"/>
      <c r="E2665" s="100"/>
      <c r="F2665" s="101"/>
      <c r="G2665" s="101"/>
      <c r="H2665" s="101"/>
      <c r="I2665" s="101"/>
      <c r="J2665" s="100"/>
      <c r="K2665" s="102"/>
      <c r="L2665" s="103"/>
      <c r="M2665" s="104"/>
      <c r="N2665" s="105"/>
      <c r="O2665" s="105"/>
      <c r="P2665" s="104"/>
      <c r="Q2665" s="101"/>
      <c r="R2665" s="106"/>
      <c r="S2665" s="101"/>
      <c r="T2665" s="107"/>
      <c r="U2665" s="102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97"/>
      <c r="B2666" s="98"/>
      <c r="C2666" s="99"/>
      <c r="D2666" s="99"/>
      <c r="E2666" s="100"/>
      <c r="F2666" s="101"/>
      <c r="G2666" s="101"/>
      <c r="H2666" s="101"/>
      <c r="I2666" s="101"/>
      <c r="J2666" s="100"/>
      <c r="K2666" s="102"/>
      <c r="L2666" s="103"/>
      <c r="M2666" s="104"/>
      <c r="N2666" s="105"/>
      <c r="O2666" s="105"/>
      <c r="P2666" s="104"/>
      <c r="Q2666" s="101"/>
      <c r="R2666" s="106"/>
      <c r="S2666" s="101"/>
      <c r="T2666" s="107"/>
      <c r="U2666" s="102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97"/>
      <c r="B2667" s="98"/>
      <c r="C2667" s="99"/>
      <c r="D2667" s="99"/>
      <c r="E2667" s="100"/>
      <c r="F2667" s="101"/>
      <c r="G2667" s="101"/>
      <c r="H2667" s="101"/>
      <c r="I2667" s="101"/>
      <c r="J2667" s="100"/>
      <c r="K2667" s="102"/>
      <c r="L2667" s="103"/>
      <c r="M2667" s="104"/>
      <c r="N2667" s="105"/>
      <c r="O2667" s="105"/>
      <c r="P2667" s="104"/>
      <c r="Q2667" s="101"/>
      <c r="R2667" s="106"/>
      <c r="S2667" s="101"/>
      <c r="T2667" s="107"/>
      <c r="U2667" s="102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97"/>
      <c r="B2668" s="98"/>
      <c r="C2668" s="99"/>
      <c r="D2668" s="99"/>
      <c r="E2668" s="100"/>
      <c r="F2668" s="101"/>
      <c r="G2668" s="101"/>
      <c r="H2668" s="101"/>
      <c r="I2668" s="101"/>
      <c r="J2668" s="100"/>
      <c r="K2668" s="102"/>
      <c r="L2668" s="103"/>
      <c r="M2668" s="104"/>
      <c r="N2668" s="105"/>
      <c r="O2668" s="105"/>
      <c r="P2668" s="104"/>
      <c r="Q2668" s="101"/>
      <c r="R2668" s="106"/>
      <c r="S2668" s="101"/>
      <c r="T2668" s="107"/>
      <c r="U2668" s="102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97"/>
      <c r="B2669" s="98"/>
      <c r="C2669" s="99"/>
      <c r="D2669" s="99"/>
      <c r="E2669" s="100"/>
      <c r="F2669" s="101"/>
      <c r="G2669" s="101"/>
      <c r="H2669" s="101"/>
      <c r="I2669" s="101"/>
      <c r="J2669" s="100"/>
      <c r="K2669" s="102"/>
      <c r="L2669" s="103"/>
      <c r="M2669" s="104"/>
      <c r="N2669" s="105"/>
      <c r="O2669" s="105"/>
      <c r="P2669" s="104"/>
      <c r="Q2669" s="101"/>
      <c r="R2669" s="106"/>
      <c r="S2669" s="101"/>
      <c r="T2669" s="107"/>
      <c r="U2669" s="102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97"/>
      <c r="B2670" s="98"/>
      <c r="C2670" s="99"/>
      <c r="D2670" s="99"/>
      <c r="E2670" s="100"/>
      <c r="F2670" s="101"/>
      <c r="G2670" s="101"/>
      <c r="H2670" s="101"/>
      <c r="I2670" s="101"/>
      <c r="J2670" s="100"/>
      <c r="K2670" s="102"/>
      <c r="L2670" s="103"/>
      <c r="M2670" s="104"/>
      <c r="N2670" s="105"/>
      <c r="O2670" s="105"/>
      <c r="P2670" s="104"/>
      <c r="Q2670" s="101"/>
      <c r="R2670" s="106"/>
      <c r="S2670" s="101"/>
      <c r="T2670" s="107"/>
      <c r="U2670" s="102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97"/>
      <c r="B2671" s="98"/>
      <c r="C2671" s="99"/>
      <c r="D2671" s="99"/>
      <c r="E2671" s="100"/>
      <c r="F2671" s="101"/>
      <c r="G2671" s="101"/>
      <c r="H2671" s="101"/>
      <c r="I2671" s="101"/>
      <c r="J2671" s="100"/>
      <c r="K2671" s="102"/>
      <c r="L2671" s="103"/>
      <c r="M2671" s="104"/>
      <c r="N2671" s="105"/>
      <c r="O2671" s="105"/>
      <c r="P2671" s="104"/>
      <c r="Q2671" s="101"/>
      <c r="R2671" s="106"/>
      <c r="S2671" s="101"/>
      <c r="T2671" s="107"/>
      <c r="U2671" s="102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97"/>
      <c r="B2672" s="98"/>
      <c r="C2672" s="99"/>
      <c r="D2672" s="99"/>
      <c r="E2672" s="100"/>
      <c r="F2672" s="101"/>
      <c r="G2672" s="101"/>
      <c r="H2672" s="101"/>
      <c r="I2672" s="101"/>
      <c r="J2672" s="100"/>
      <c r="K2672" s="102"/>
      <c r="L2672" s="103"/>
      <c r="M2672" s="104"/>
      <c r="N2672" s="105"/>
      <c r="O2672" s="105"/>
      <c r="P2672" s="104"/>
      <c r="Q2672" s="101"/>
      <c r="R2672" s="106"/>
      <c r="S2672" s="101"/>
      <c r="T2672" s="107"/>
      <c r="U2672" s="102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97"/>
      <c r="B2673" s="98"/>
      <c r="C2673" s="99"/>
      <c r="D2673" s="99"/>
      <c r="E2673" s="100"/>
      <c r="F2673" s="101"/>
      <c r="G2673" s="101"/>
      <c r="H2673" s="101"/>
      <c r="I2673" s="101"/>
      <c r="J2673" s="100"/>
      <c r="K2673" s="102"/>
      <c r="L2673" s="103"/>
      <c r="M2673" s="104"/>
      <c r="N2673" s="105"/>
      <c r="O2673" s="105"/>
      <c r="P2673" s="104"/>
      <c r="Q2673" s="101"/>
      <c r="R2673" s="106"/>
      <c r="S2673" s="101"/>
      <c r="T2673" s="107"/>
      <c r="U2673" s="102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97"/>
      <c r="B2674" s="98"/>
      <c r="C2674" s="99"/>
      <c r="D2674" s="99"/>
      <c r="E2674" s="100"/>
      <c r="F2674" s="101"/>
      <c r="G2674" s="101"/>
      <c r="H2674" s="101"/>
      <c r="I2674" s="101"/>
      <c r="J2674" s="100"/>
      <c r="K2674" s="102"/>
      <c r="L2674" s="103"/>
      <c r="M2674" s="104"/>
      <c r="N2674" s="105"/>
      <c r="O2674" s="105"/>
      <c r="P2674" s="104"/>
      <c r="Q2674" s="101"/>
      <c r="R2674" s="106"/>
      <c r="S2674" s="101"/>
      <c r="T2674" s="107"/>
      <c r="U2674" s="102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97"/>
      <c r="B2675" s="98"/>
      <c r="C2675" s="99"/>
      <c r="D2675" s="99"/>
      <c r="E2675" s="100"/>
      <c r="F2675" s="101"/>
      <c r="G2675" s="101"/>
      <c r="H2675" s="101"/>
      <c r="I2675" s="101"/>
      <c r="J2675" s="100"/>
      <c r="K2675" s="102"/>
      <c r="L2675" s="103"/>
      <c r="M2675" s="104"/>
      <c r="N2675" s="105"/>
      <c r="O2675" s="105"/>
      <c r="P2675" s="104"/>
      <c r="Q2675" s="101"/>
      <c r="R2675" s="106"/>
      <c r="S2675" s="101"/>
      <c r="T2675" s="107"/>
      <c r="U2675" s="102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97"/>
      <c r="B2676" s="98"/>
      <c r="C2676" s="99"/>
      <c r="D2676" s="99"/>
      <c r="E2676" s="100"/>
      <c r="F2676" s="101"/>
      <c r="G2676" s="101"/>
      <c r="H2676" s="101"/>
      <c r="I2676" s="101"/>
      <c r="J2676" s="100"/>
      <c r="K2676" s="102"/>
      <c r="L2676" s="103"/>
      <c r="M2676" s="104"/>
      <c r="N2676" s="105"/>
      <c r="O2676" s="105"/>
      <c r="P2676" s="104"/>
      <c r="Q2676" s="101"/>
      <c r="R2676" s="106"/>
      <c r="S2676" s="101"/>
      <c r="T2676" s="107"/>
      <c r="U2676" s="102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97"/>
      <c r="B2677" s="98"/>
      <c r="C2677" s="99"/>
      <c r="D2677" s="99"/>
      <c r="E2677" s="100"/>
      <c r="F2677" s="101"/>
      <c r="G2677" s="101"/>
      <c r="H2677" s="101"/>
      <c r="I2677" s="101"/>
      <c r="J2677" s="100"/>
      <c r="K2677" s="102"/>
      <c r="L2677" s="103"/>
      <c r="M2677" s="104"/>
      <c r="N2677" s="105"/>
      <c r="O2677" s="105"/>
      <c r="P2677" s="104"/>
      <c r="Q2677" s="101"/>
      <c r="R2677" s="106"/>
      <c r="S2677" s="101"/>
      <c r="T2677" s="107"/>
      <c r="U2677" s="102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97"/>
      <c r="B2678" s="98"/>
      <c r="C2678" s="99"/>
      <c r="D2678" s="99"/>
      <c r="E2678" s="100"/>
      <c r="F2678" s="101"/>
      <c r="G2678" s="101"/>
      <c r="H2678" s="101"/>
      <c r="I2678" s="101"/>
      <c r="J2678" s="100"/>
      <c r="K2678" s="102"/>
      <c r="L2678" s="103"/>
      <c r="M2678" s="104"/>
      <c r="N2678" s="105"/>
      <c r="O2678" s="105"/>
      <c r="P2678" s="104"/>
      <c r="Q2678" s="101"/>
      <c r="R2678" s="106"/>
      <c r="S2678" s="101"/>
      <c r="T2678" s="107"/>
      <c r="U2678" s="102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97"/>
      <c r="B2679" s="98"/>
      <c r="C2679" s="99"/>
      <c r="D2679" s="99"/>
      <c r="E2679" s="100"/>
      <c r="F2679" s="101"/>
      <c r="G2679" s="101"/>
      <c r="H2679" s="101"/>
      <c r="I2679" s="101"/>
      <c r="J2679" s="100"/>
      <c r="K2679" s="102"/>
      <c r="L2679" s="103"/>
      <c r="M2679" s="104"/>
      <c r="N2679" s="105"/>
      <c r="O2679" s="105"/>
      <c r="P2679" s="104"/>
      <c r="Q2679" s="101"/>
      <c r="R2679" s="106"/>
      <c r="S2679" s="101"/>
      <c r="T2679" s="107"/>
      <c r="U2679" s="102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97"/>
      <c r="B2680" s="98"/>
      <c r="C2680" s="99"/>
      <c r="D2680" s="99"/>
      <c r="E2680" s="100"/>
      <c r="F2680" s="101"/>
      <c r="G2680" s="101"/>
      <c r="H2680" s="101"/>
      <c r="I2680" s="101"/>
      <c r="J2680" s="100"/>
      <c r="K2680" s="102"/>
      <c r="L2680" s="103"/>
      <c r="M2680" s="104"/>
      <c r="N2680" s="105"/>
      <c r="O2680" s="105"/>
      <c r="P2680" s="104"/>
      <c r="Q2680" s="101"/>
      <c r="R2680" s="106"/>
      <c r="S2680" s="101"/>
      <c r="T2680" s="107"/>
      <c r="U2680" s="102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97"/>
      <c r="B2681" s="98"/>
      <c r="C2681" s="99"/>
      <c r="D2681" s="99"/>
      <c r="E2681" s="100"/>
      <c r="F2681" s="101"/>
      <c r="G2681" s="101"/>
      <c r="H2681" s="101"/>
      <c r="I2681" s="101"/>
      <c r="J2681" s="100"/>
      <c r="K2681" s="102"/>
      <c r="L2681" s="103"/>
      <c r="M2681" s="104"/>
      <c r="N2681" s="105"/>
      <c r="O2681" s="105"/>
      <c r="P2681" s="104"/>
      <c r="Q2681" s="101"/>
      <c r="R2681" s="106"/>
      <c r="S2681" s="101"/>
      <c r="T2681" s="107"/>
      <c r="U2681" s="102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97"/>
      <c r="B2682" s="98"/>
      <c r="C2682" s="99"/>
      <c r="D2682" s="99"/>
      <c r="E2682" s="100"/>
      <c r="F2682" s="101"/>
      <c r="G2682" s="101"/>
      <c r="H2682" s="101"/>
      <c r="I2682" s="101"/>
      <c r="J2682" s="100"/>
      <c r="K2682" s="102"/>
      <c r="L2682" s="103"/>
      <c r="M2682" s="104"/>
      <c r="N2682" s="105"/>
      <c r="O2682" s="105"/>
      <c r="P2682" s="104"/>
      <c r="Q2682" s="101"/>
      <c r="R2682" s="106"/>
      <c r="S2682" s="101"/>
      <c r="T2682" s="107"/>
      <c r="U2682" s="102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97"/>
      <c r="B2683" s="98"/>
      <c r="C2683" s="99"/>
      <c r="D2683" s="99"/>
      <c r="E2683" s="100"/>
      <c r="F2683" s="101"/>
      <c r="G2683" s="101"/>
      <c r="H2683" s="101"/>
      <c r="I2683" s="101"/>
      <c r="J2683" s="100"/>
      <c r="K2683" s="102"/>
      <c r="L2683" s="103"/>
      <c r="M2683" s="104"/>
      <c r="N2683" s="105"/>
      <c r="O2683" s="105"/>
      <c r="P2683" s="104"/>
      <c r="Q2683" s="101"/>
      <c r="R2683" s="106"/>
      <c r="S2683" s="101"/>
      <c r="T2683" s="107"/>
      <c r="U2683" s="102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97"/>
      <c r="B2684" s="98"/>
      <c r="C2684" s="99"/>
      <c r="D2684" s="99"/>
      <c r="E2684" s="100"/>
      <c r="F2684" s="101"/>
      <c r="G2684" s="101"/>
      <c r="H2684" s="101"/>
      <c r="I2684" s="101"/>
      <c r="J2684" s="100"/>
      <c r="K2684" s="102"/>
      <c r="L2684" s="103"/>
      <c r="M2684" s="104"/>
      <c r="N2684" s="105"/>
      <c r="O2684" s="105"/>
      <c r="P2684" s="104"/>
      <c r="Q2684" s="101"/>
      <c r="R2684" s="106"/>
      <c r="S2684" s="101"/>
      <c r="T2684" s="107"/>
      <c r="U2684" s="102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97"/>
      <c r="B2685" s="98"/>
      <c r="C2685" s="99"/>
      <c r="D2685" s="99"/>
      <c r="E2685" s="100"/>
      <c r="F2685" s="101"/>
      <c r="G2685" s="101"/>
      <c r="H2685" s="101"/>
      <c r="I2685" s="101"/>
      <c r="J2685" s="100"/>
      <c r="K2685" s="102"/>
      <c r="L2685" s="103"/>
      <c r="M2685" s="104"/>
      <c r="N2685" s="105"/>
      <c r="O2685" s="105"/>
      <c r="P2685" s="104"/>
      <c r="Q2685" s="101"/>
      <c r="R2685" s="106"/>
      <c r="S2685" s="101"/>
      <c r="T2685" s="107"/>
      <c r="U2685" s="102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97"/>
      <c r="B2686" s="98"/>
      <c r="C2686" s="99"/>
      <c r="D2686" s="99"/>
      <c r="E2686" s="100"/>
      <c r="F2686" s="101"/>
      <c r="G2686" s="101"/>
      <c r="H2686" s="101"/>
      <c r="I2686" s="101"/>
      <c r="J2686" s="100"/>
      <c r="K2686" s="102"/>
      <c r="L2686" s="103"/>
      <c r="M2686" s="104"/>
      <c r="N2686" s="105"/>
      <c r="O2686" s="105"/>
      <c r="P2686" s="104"/>
      <c r="Q2686" s="101"/>
      <c r="R2686" s="106"/>
      <c r="S2686" s="101"/>
      <c r="T2686" s="107"/>
      <c r="U2686" s="102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97"/>
      <c r="B2687" s="98"/>
      <c r="C2687" s="99"/>
      <c r="D2687" s="99"/>
      <c r="E2687" s="100"/>
      <c r="F2687" s="101"/>
      <c r="G2687" s="101"/>
      <c r="H2687" s="101"/>
      <c r="I2687" s="101"/>
      <c r="J2687" s="100"/>
      <c r="K2687" s="102"/>
      <c r="L2687" s="103"/>
      <c r="M2687" s="104"/>
      <c r="N2687" s="105"/>
      <c r="O2687" s="105"/>
      <c r="P2687" s="104"/>
      <c r="Q2687" s="101"/>
      <c r="R2687" s="106"/>
      <c r="S2687" s="101"/>
      <c r="T2687" s="107"/>
      <c r="U2687" s="102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97"/>
      <c r="B2688" s="98"/>
      <c r="C2688" s="99"/>
      <c r="D2688" s="99"/>
      <c r="E2688" s="100"/>
      <c r="F2688" s="101"/>
      <c r="G2688" s="101"/>
      <c r="H2688" s="101"/>
      <c r="I2688" s="101"/>
      <c r="J2688" s="100"/>
      <c r="K2688" s="102"/>
      <c r="L2688" s="103"/>
      <c r="M2688" s="104"/>
      <c r="N2688" s="105"/>
      <c r="O2688" s="105"/>
      <c r="P2688" s="104"/>
      <c r="Q2688" s="101"/>
      <c r="R2688" s="106"/>
      <c r="S2688" s="101"/>
      <c r="T2688" s="107"/>
      <c r="U2688" s="102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97"/>
      <c r="B2689" s="98"/>
      <c r="C2689" s="99"/>
      <c r="D2689" s="99"/>
      <c r="E2689" s="100"/>
      <c r="F2689" s="101"/>
      <c r="G2689" s="101"/>
      <c r="H2689" s="101"/>
      <c r="I2689" s="101"/>
      <c r="J2689" s="100"/>
      <c r="K2689" s="102"/>
      <c r="L2689" s="103"/>
      <c r="M2689" s="104"/>
      <c r="N2689" s="105"/>
      <c r="O2689" s="105"/>
      <c r="P2689" s="104"/>
      <c r="Q2689" s="101"/>
      <c r="R2689" s="106"/>
      <c r="S2689" s="101"/>
      <c r="T2689" s="107"/>
      <c r="U2689" s="102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97"/>
      <c r="B2690" s="98"/>
      <c r="C2690" s="99"/>
      <c r="D2690" s="99"/>
      <c r="E2690" s="100"/>
      <c r="F2690" s="101"/>
      <c r="G2690" s="101"/>
      <c r="H2690" s="101"/>
      <c r="I2690" s="101"/>
      <c r="J2690" s="100"/>
      <c r="K2690" s="102"/>
      <c r="L2690" s="103"/>
      <c r="M2690" s="104"/>
      <c r="N2690" s="105"/>
      <c r="O2690" s="105"/>
      <c r="P2690" s="104"/>
      <c r="Q2690" s="101"/>
      <c r="R2690" s="106"/>
      <c r="S2690" s="101"/>
      <c r="T2690" s="107"/>
      <c r="U2690" s="102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97"/>
      <c r="B2691" s="98"/>
      <c r="C2691" s="99"/>
      <c r="D2691" s="99"/>
      <c r="E2691" s="100"/>
      <c r="F2691" s="101"/>
      <c r="G2691" s="101"/>
      <c r="H2691" s="101"/>
      <c r="I2691" s="101"/>
      <c r="J2691" s="100"/>
      <c r="K2691" s="102"/>
      <c r="L2691" s="103"/>
      <c r="M2691" s="104"/>
      <c r="N2691" s="105"/>
      <c r="O2691" s="105"/>
      <c r="P2691" s="104"/>
      <c r="Q2691" s="101"/>
      <c r="R2691" s="106"/>
      <c r="S2691" s="101"/>
      <c r="T2691" s="107"/>
      <c r="U2691" s="102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97"/>
      <c r="B2692" s="98"/>
      <c r="C2692" s="99"/>
      <c r="D2692" s="99"/>
      <c r="E2692" s="100"/>
      <c r="F2692" s="101"/>
      <c r="G2692" s="101"/>
      <c r="H2692" s="101"/>
      <c r="I2692" s="101"/>
      <c r="J2692" s="100"/>
      <c r="K2692" s="102"/>
      <c r="L2692" s="103"/>
      <c r="M2692" s="104"/>
      <c r="N2692" s="105"/>
      <c r="O2692" s="105"/>
      <c r="P2692" s="104"/>
      <c r="Q2692" s="101"/>
      <c r="R2692" s="106"/>
      <c r="S2692" s="101"/>
      <c r="T2692" s="107"/>
      <c r="U2692" s="102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97"/>
      <c r="B2693" s="98"/>
      <c r="C2693" s="99"/>
      <c r="D2693" s="99"/>
      <c r="E2693" s="100"/>
      <c r="F2693" s="101"/>
      <c r="G2693" s="101"/>
      <c r="H2693" s="101"/>
      <c r="I2693" s="101"/>
      <c r="J2693" s="100"/>
      <c r="K2693" s="102"/>
      <c r="L2693" s="103"/>
      <c r="M2693" s="104"/>
      <c r="N2693" s="105"/>
      <c r="O2693" s="105"/>
      <c r="P2693" s="104"/>
      <c r="Q2693" s="101"/>
      <c r="R2693" s="106"/>
      <c r="S2693" s="101"/>
      <c r="T2693" s="107"/>
      <c r="U2693" s="102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97"/>
      <c r="B2694" s="98"/>
      <c r="C2694" s="99"/>
      <c r="D2694" s="99"/>
      <c r="E2694" s="100"/>
      <c r="F2694" s="101"/>
      <c r="G2694" s="101"/>
      <c r="H2694" s="101"/>
      <c r="I2694" s="101"/>
      <c r="J2694" s="100"/>
      <c r="K2694" s="102"/>
      <c r="L2694" s="103"/>
      <c r="M2694" s="104"/>
      <c r="N2694" s="105"/>
      <c r="O2694" s="105"/>
      <c r="P2694" s="104"/>
      <c r="Q2694" s="101"/>
      <c r="R2694" s="106"/>
      <c r="S2694" s="101"/>
      <c r="T2694" s="107"/>
      <c r="U2694" s="102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97"/>
      <c r="B2695" s="98"/>
      <c r="C2695" s="99"/>
      <c r="D2695" s="99"/>
      <c r="E2695" s="100"/>
      <c r="F2695" s="101"/>
      <c r="G2695" s="101"/>
      <c r="H2695" s="101"/>
      <c r="I2695" s="101"/>
      <c r="J2695" s="100"/>
      <c r="K2695" s="102"/>
      <c r="L2695" s="103"/>
      <c r="M2695" s="104"/>
      <c r="N2695" s="105"/>
      <c r="O2695" s="105"/>
      <c r="P2695" s="104"/>
      <c r="Q2695" s="101"/>
      <c r="R2695" s="106"/>
      <c r="S2695" s="101"/>
      <c r="T2695" s="107"/>
      <c r="U2695" s="102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97"/>
      <c r="B2696" s="98"/>
      <c r="C2696" s="99"/>
      <c r="D2696" s="99"/>
      <c r="E2696" s="100"/>
      <c r="F2696" s="101"/>
      <c r="G2696" s="101"/>
      <c r="H2696" s="101"/>
      <c r="I2696" s="101"/>
      <c r="J2696" s="100"/>
      <c r="K2696" s="102"/>
      <c r="L2696" s="103"/>
      <c r="M2696" s="104"/>
      <c r="N2696" s="105"/>
      <c r="O2696" s="105"/>
      <c r="P2696" s="104"/>
      <c r="Q2696" s="101"/>
      <c r="R2696" s="106"/>
      <c r="S2696" s="101"/>
      <c r="T2696" s="107"/>
      <c r="U2696" s="102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97"/>
      <c r="B2697" s="98"/>
      <c r="C2697" s="99"/>
      <c r="D2697" s="99"/>
      <c r="E2697" s="100"/>
      <c r="F2697" s="101"/>
      <c r="G2697" s="101"/>
      <c r="H2697" s="101"/>
      <c r="I2697" s="101"/>
      <c r="J2697" s="100"/>
      <c r="K2697" s="102"/>
      <c r="L2697" s="103"/>
      <c r="M2697" s="104"/>
      <c r="N2697" s="105"/>
      <c r="O2697" s="105"/>
      <c r="P2697" s="104"/>
      <c r="Q2697" s="101"/>
      <c r="R2697" s="106"/>
      <c r="S2697" s="101"/>
      <c r="T2697" s="107"/>
      <c r="U2697" s="102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97"/>
      <c r="B2698" s="98"/>
      <c r="C2698" s="99"/>
      <c r="D2698" s="99"/>
      <c r="E2698" s="100"/>
      <c r="F2698" s="101"/>
      <c r="G2698" s="101"/>
      <c r="H2698" s="101"/>
      <c r="I2698" s="101"/>
      <c r="J2698" s="100"/>
      <c r="K2698" s="102"/>
      <c r="L2698" s="103"/>
      <c r="M2698" s="104"/>
      <c r="N2698" s="105"/>
      <c r="O2698" s="105"/>
      <c r="P2698" s="104"/>
      <c r="Q2698" s="101"/>
      <c r="R2698" s="106"/>
      <c r="S2698" s="101"/>
      <c r="T2698" s="107"/>
      <c r="U2698" s="102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97"/>
      <c r="B2699" s="98"/>
      <c r="C2699" s="99"/>
      <c r="D2699" s="99"/>
      <c r="E2699" s="100"/>
      <c r="F2699" s="101"/>
      <c r="G2699" s="101"/>
      <c r="H2699" s="101"/>
      <c r="I2699" s="101"/>
      <c r="J2699" s="100"/>
      <c r="K2699" s="102"/>
      <c r="L2699" s="103"/>
      <c r="M2699" s="104"/>
      <c r="N2699" s="105"/>
      <c r="O2699" s="105"/>
      <c r="P2699" s="104"/>
      <c r="Q2699" s="101"/>
      <c r="R2699" s="106"/>
      <c r="S2699" s="101"/>
      <c r="T2699" s="107"/>
      <c r="U2699" s="102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97"/>
      <c r="B2700" s="98"/>
      <c r="C2700" s="99"/>
      <c r="D2700" s="99"/>
      <c r="E2700" s="100"/>
      <c r="F2700" s="101"/>
      <c r="G2700" s="101"/>
      <c r="H2700" s="101"/>
      <c r="I2700" s="101"/>
      <c r="J2700" s="100"/>
      <c r="K2700" s="102"/>
      <c r="L2700" s="103"/>
      <c r="M2700" s="104"/>
      <c r="N2700" s="105"/>
      <c r="O2700" s="105"/>
      <c r="P2700" s="104"/>
      <c r="Q2700" s="101"/>
      <c r="R2700" s="106"/>
      <c r="S2700" s="101"/>
      <c r="T2700" s="107"/>
      <c r="U2700" s="102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97"/>
      <c r="B2701" s="98"/>
      <c r="C2701" s="99"/>
      <c r="D2701" s="99"/>
      <c r="E2701" s="100"/>
      <c r="F2701" s="101"/>
      <c r="G2701" s="101"/>
      <c r="H2701" s="101"/>
      <c r="I2701" s="101"/>
      <c r="J2701" s="100"/>
      <c r="K2701" s="102"/>
      <c r="L2701" s="103"/>
      <c r="M2701" s="104"/>
      <c r="N2701" s="105"/>
      <c r="O2701" s="105"/>
      <c r="P2701" s="104"/>
      <c r="Q2701" s="101"/>
      <c r="R2701" s="106"/>
      <c r="S2701" s="101"/>
      <c r="T2701" s="107"/>
      <c r="U2701" s="102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97"/>
      <c r="B2702" s="98"/>
      <c r="C2702" s="99"/>
      <c r="D2702" s="99"/>
      <c r="E2702" s="100"/>
      <c r="F2702" s="101"/>
      <c r="G2702" s="101"/>
      <c r="H2702" s="101"/>
      <c r="I2702" s="101"/>
      <c r="J2702" s="100"/>
      <c r="K2702" s="102"/>
      <c r="L2702" s="103"/>
      <c r="M2702" s="104"/>
      <c r="N2702" s="105"/>
      <c r="O2702" s="105"/>
      <c r="P2702" s="104"/>
      <c r="Q2702" s="101"/>
      <c r="R2702" s="106"/>
      <c r="S2702" s="101"/>
      <c r="T2702" s="107"/>
      <c r="U2702" s="102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97"/>
      <c r="B2703" s="98"/>
      <c r="C2703" s="99"/>
      <c r="D2703" s="99"/>
      <c r="E2703" s="100"/>
      <c r="F2703" s="101"/>
      <c r="G2703" s="101"/>
      <c r="H2703" s="101"/>
      <c r="I2703" s="101"/>
      <c r="J2703" s="100"/>
      <c r="K2703" s="102"/>
      <c r="L2703" s="103"/>
      <c r="M2703" s="104"/>
      <c r="N2703" s="105"/>
      <c r="O2703" s="105"/>
      <c r="P2703" s="104"/>
      <c r="Q2703" s="101"/>
      <c r="R2703" s="106"/>
      <c r="S2703" s="101"/>
      <c r="T2703" s="107"/>
      <c r="U2703" s="102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97"/>
      <c r="B2704" s="98"/>
      <c r="C2704" s="99"/>
      <c r="D2704" s="99"/>
      <c r="E2704" s="100"/>
      <c r="F2704" s="101"/>
      <c r="G2704" s="101"/>
      <c r="H2704" s="101"/>
      <c r="I2704" s="101"/>
      <c r="J2704" s="100"/>
      <c r="K2704" s="102"/>
      <c r="L2704" s="103"/>
      <c r="M2704" s="104"/>
      <c r="N2704" s="105"/>
      <c r="O2704" s="105"/>
      <c r="P2704" s="104"/>
      <c r="Q2704" s="101"/>
      <c r="R2704" s="106"/>
      <c r="S2704" s="101"/>
      <c r="T2704" s="107"/>
      <c r="U2704" s="102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97"/>
      <c r="B2705" s="98"/>
      <c r="C2705" s="99"/>
      <c r="D2705" s="99"/>
      <c r="E2705" s="100"/>
      <c r="F2705" s="101"/>
      <c r="G2705" s="101"/>
      <c r="H2705" s="101"/>
      <c r="I2705" s="101"/>
      <c r="J2705" s="100"/>
      <c r="K2705" s="102"/>
      <c r="L2705" s="103"/>
      <c r="M2705" s="104"/>
      <c r="N2705" s="105"/>
      <c r="O2705" s="105"/>
      <c r="P2705" s="104"/>
      <c r="Q2705" s="101"/>
      <c r="R2705" s="106"/>
      <c r="S2705" s="101"/>
      <c r="T2705" s="107"/>
      <c r="U2705" s="102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97"/>
      <c r="B2706" s="98"/>
      <c r="C2706" s="99"/>
      <c r="D2706" s="99"/>
      <c r="E2706" s="100"/>
      <c r="F2706" s="101"/>
      <c r="G2706" s="101"/>
      <c r="H2706" s="101"/>
      <c r="I2706" s="101"/>
      <c r="J2706" s="100"/>
      <c r="K2706" s="102"/>
      <c r="L2706" s="103"/>
      <c r="M2706" s="104"/>
      <c r="N2706" s="105"/>
      <c r="O2706" s="105"/>
      <c r="P2706" s="104"/>
      <c r="Q2706" s="101"/>
      <c r="R2706" s="106"/>
      <c r="S2706" s="101"/>
      <c r="T2706" s="107"/>
      <c r="U2706" s="102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97"/>
      <c r="B2707" s="98"/>
      <c r="C2707" s="99"/>
      <c r="D2707" s="99"/>
      <c r="E2707" s="100"/>
      <c r="F2707" s="101"/>
      <c r="G2707" s="101"/>
      <c r="H2707" s="101"/>
      <c r="I2707" s="101"/>
      <c r="J2707" s="100"/>
      <c r="K2707" s="102"/>
      <c r="L2707" s="103"/>
      <c r="M2707" s="104"/>
      <c r="N2707" s="105"/>
      <c r="O2707" s="105"/>
      <c r="P2707" s="104"/>
      <c r="Q2707" s="101"/>
      <c r="R2707" s="106"/>
      <c r="S2707" s="101"/>
      <c r="T2707" s="107"/>
      <c r="U2707" s="102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97"/>
      <c r="B2708" s="98"/>
      <c r="C2708" s="99"/>
      <c r="D2708" s="99"/>
      <c r="E2708" s="100"/>
      <c r="F2708" s="101"/>
      <c r="G2708" s="101"/>
      <c r="H2708" s="101"/>
      <c r="I2708" s="101"/>
      <c r="J2708" s="100"/>
      <c r="K2708" s="102"/>
      <c r="L2708" s="103"/>
      <c r="M2708" s="104"/>
      <c r="N2708" s="105"/>
      <c r="O2708" s="105"/>
      <c r="P2708" s="104"/>
      <c r="Q2708" s="101"/>
      <c r="R2708" s="106"/>
      <c r="S2708" s="101"/>
      <c r="T2708" s="107"/>
      <c r="U2708" s="102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97"/>
      <c r="B2709" s="98"/>
      <c r="C2709" s="99"/>
      <c r="D2709" s="99"/>
      <c r="E2709" s="100"/>
      <c r="F2709" s="101"/>
      <c r="G2709" s="101"/>
      <c r="H2709" s="101"/>
      <c r="I2709" s="101"/>
      <c r="J2709" s="100"/>
      <c r="K2709" s="102"/>
      <c r="L2709" s="103"/>
      <c r="M2709" s="104"/>
      <c r="N2709" s="105"/>
      <c r="O2709" s="105"/>
      <c r="P2709" s="104"/>
      <c r="Q2709" s="101"/>
      <c r="R2709" s="106"/>
      <c r="S2709" s="101"/>
      <c r="T2709" s="107"/>
      <c r="U2709" s="102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97"/>
      <c r="B2710" s="98"/>
      <c r="C2710" s="99"/>
      <c r="D2710" s="99"/>
      <c r="E2710" s="100"/>
      <c r="F2710" s="101"/>
      <c r="G2710" s="101"/>
      <c r="H2710" s="101"/>
      <c r="I2710" s="101"/>
      <c r="J2710" s="100"/>
      <c r="K2710" s="102"/>
      <c r="L2710" s="103"/>
      <c r="M2710" s="104"/>
      <c r="N2710" s="105"/>
      <c r="O2710" s="105"/>
      <c r="P2710" s="104"/>
      <c r="Q2710" s="101"/>
      <c r="R2710" s="106"/>
      <c r="S2710" s="101"/>
      <c r="T2710" s="107"/>
      <c r="U2710" s="102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97"/>
      <c r="B2711" s="98"/>
      <c r="C2711" s="99"/>
      <c r="D2711" s="99"/>
      <c r="E2711" s="100"/>
      <c r="F2711" s="101"/>
      <c r="G2711" s="101"/>
      <c r="H2711" s="101"/>
      <c r="I2711" s="101"/>
      <c r="J2711" s="100"/>
      <c r="K2711" s="102"/>
      <c r="L2711" s="103"/>
      <c r="M2711" s="104"/>
      <c r="N2711" s="105"/>
      <c r="O2711" s="105"/>
      <c r="P2711" s="104"/>
      <c r="Q2711" s="101"/>
      <c r="R2711" s="106"/>
      <c r="S2711" s="101"/>
      <c r="T2711" s="107"/>
      <c r="U2711" s="102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97"/>
      <c r="B2712" s="98"/>
      <c r="C2712" s="99"/>
      <c r="D2712" s="99"/>
      <c r="E2712" s="100"/>
      <c r="F2712" s="101"/>
      <c r="G2712" s="101"/>
      <c r="H2712" s="101"/>
      <c r="I2712" s="101"/>
      <c r="J2712" s="100"/>
      <c r="K2712" s="102"/>
      <c r="L2712" s="103"/>
      <c r="M2712" s="104"/>
      <c r="N2712" s="105"/>
      <c r="O2712" s="105"/>
      <c r="P2712" s="104"/>
      <c r="Q2712" s="101"/>
      <c r="R2712" s="106"/>
      <c r="S2712" s="101"/>
      <c r="T2712" s="107"/>
      <c r="U2712" s="102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97"/>
      <c r="B2713" s="98"/>
      <c r="C2713" s="99"/>
      <c r="D2713" s="99"/>
      <c r="E2713" s="100"/>
      <c r="F2713" s="101"/>
      <c r="G2713" s="101"/>
      <c r="H2713" s="101"/>
      <c r="I2713" s="101"/>
      <c r="J2713" s="100"/>
      <c r="K2713" s="102"/>
      <c r="L2713" s="103"/>
      <c r="M2713" s="104"/>
      <c r="N2713" s="105"/>
      <c r="O2713" s="105"/>
      <c r="P2713" s="104"/>
      <c r="Q2713" s="101"/>
      <c r="R2713" s="106"/>
      <c r="S2713" s="101"/>
      <c r="T2713" s="107"/>
      <c r="U2713" s="102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97"/>
      <c r="B2714" s="98"/>
      <c r="C2714" s="99"/>
      <c r="D2714" s="99"/>
      <c r="E2714" s="100"/>
      <c r="F2714" s="101"/>
      <c r="G2714" s="101"/>
      <c r="H2714" s="101"/>
      <c r="I2714" s="101"/>
      <c r="J2714" s="100"/>
      <c r="K2714" s="102"/>
      <c r="L2714" s="103"/>
      <c r="M2714" s="104"/>
      <c r="N2714" s="105"/>
      <c r="O2714" s="105"/>
      <c r="P2714" s="104"/>
      <c r="Q2714" s="101"/>
      <c r="R2714" s="106"/>
      <c r="S2714" s="101"/>
      <c r="T2714" s="107"/>
      <c r="U2714" s="102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97"/>
      <c r="B2715" s="98"/>
      <c r="C2715" s="99"/>
      <c r="D2715" s="99"/>
      <c r="E2715" s="100"/>
      <c r="F2715" s="101"/>
      <c r="G2715" s="101"/>
      <c r="H2715" s="101"/>
      <c r="I2715" s="101"/>
      <c r="J2715" s="100"/>
      <c r="K2715" s="102"/>
      <c r="L2715" s="103"/>
      <c r="M2715" s="104"/>
      <c r="N2715" s="105"/>
      <c r="O2715" s="105"/>
      <c r="P2715" s="104"/>
      <c r="Q2715" s="101"/>
      <c r="R2715" s="106"/>
      <c r="S2715" s="101"/>
      <c r="T2715" s="107"/>
      <c r="U2715" s="102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97"/>
      <c r="B2716" s="98"/>
      <c r="C2716" s="99"/>
      <c r="D2716" s="99"/>
      <c r="E2716" s="100"/>
      <c r="F2716" s="101"/>
      <c r="G2716" s="101"/>
      <c r="H2716" s="101"/>
      <c r="I2716" s="101"/>
      <c r="J2716" s="100"/>
      <c r="K2716" s="102"/>
      <c r="L2716" s="103"/>
      <c r="M2716" s="104"/>
      <c r="N2716" s="105"/>
      <c r="O2716" s="105"/>
      <c r="P2716" s="104"/>
      <c r="Q2716" s="101"/>
      <c r="R2716" s="106"/>
      <c r="S2716" s="101"/>
      <c r="T2716" s="107"/>
      <c r="U2716" s="102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97"/>
      <c r="B2717" s="98"/>
      <c r="C2717" s="99"/>
      <c r="D2717" s="99"/>
      <c r="E2717" s="100"/>
      <c r="F2717" s="101"/>
      <c r="G2717" s="101"/>
      <c r="H2717" s="101"/>
      <c r="I2717" s="101"/>
      <c r="J2717" s="100"/>
      <c r="K2717" s="102"/>
      <c r="L2717" s="103"/>
      <c r="M2717" s="104"/>
      <c r="N2717" s="105"/>
      <c r="O2717" s="105"/>
      <c r="P2717" s="104"/>
      <c r="Q2717" s="101"/>
      <c r="R2717" s="106"/>
      <c r="S2717" s="101"/>
      <c r="T2717" s="107"/>
      <c r="U2717" s="102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97"/>
      <c r="B2718" s="98"/>
      <c r="C2718" s="99"/>
      <c r="D2718" s="99"/>
      <c r="E2718" s="100"/>
      <c r="F2718" s="101"/>
      <c r="G2718" s="101"/>
      <c r="H2718" s="101"/>
      <c r="I2718" s="101"/>
      <c r="J2718" s="100"/>
      <c r="K2718" s="102"/>
      <c r="L2718" s="103"/>
      <c r="M2718" s="104"/>
      <c r="N2718" s="105"/>
      <c r="O2718" s="105"/>
      <c r="P2718" s="104"/>
      <c r="Q2718" s="101"/>
      <c r="R2718" s="106"/>
      <c r="S2718" s="101"/>
      <c r="T2718" s="107"/>
      <c r="U2718" s="102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97"/>
      <c r="B2719" s="98"/>
      <c r="C2719" s="99"/>
      <c r="D2719" s="99"/>
      <c r="E2719" s="100"/>
      <c r="F2719" s="101"/>
      <c r="G2719" s="101"/>
      <c r="H2719" s="101"/>
      <c r="I2719" s="101"/>
      <c r="J2719" s="100"/>
      <c r="K2719" s="102"/>
      <c r="L2719" s="103"/>
      <c r="M2719" s="104"/>
      <c r="N2719" s="105"/>
      <c r="O2719" s="105"/>
      <c r="P2719" s="104"/>
      <c r="Q2719" s="101"/>
      <c r="R2719" s="106"/>
      <c r="S2719" s="101"/>
      <c r="T2719" s="107"/>
      <c r="U2719" s="102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97"/>
      <c r="B2720" s="98"/>
      <c r="C2720" s="99"/>
      <c r="D2720" s="99"/>
      <c r="E2720" s="100"/>
      <c r="F2720" s="101"/>
      <c r="G2720" s="101"/>
      <c r="H2720" s="101"/>
      <c r="I2720" s="101"/>
      <c r="J2720" s="100"/>
      <c r="K2720" s="102"/>
      <c r="L2720" s="103"/>
      <c r="M2720" s="104"/>
      <c r="N2720" s="105"/>
      <c r="O2720" s="105"/>
      <c r="P2720" s="104"/>
      <c r="Q2720" s="101"/>
      <c r="R2720" s="106"/>
      <c r="S2720" s="101"/>
      <c r="T2720" s="107"/>
      <c r="U2720" s="102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97"/>
      <c r="B2721" s="98"/>
      <c r="C2721" s="99"/>
      <c r="D2721" s="99"/>
      <c r="E2721" s="100"/>
      <c r="F2721" s="101"/>
      <c r="G2721" s="101"/>
      <c r="H2721" s="101"/>
      <c r="I2721" s="101"/>
      <c r="J2721" s="100"/>
      <c r="K2721" s="102"/>
      <c r="L2721" s="103"/>
      <c r="M2721" s="104"/>
      <c r="N2721" s="105"/>
      <c r="O2721" s="105"/>
      <c r="P2721" s="104"/>
      <c r="Q2721" s="101"/>
      <c r="R2721" s="106"/>
      <c r="S2721" s="101"/>
      <c r="T2721" s="107"/>
      <c r="U2721" s="102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97"/>
      <c r="B2722" s="98"/>
      <c r="C2722" s="99"/>
      <c r="D2722" s="99"/>
      <c r="E2722" s="100"/>
      <c r="F2722" s="101"/>
      <c r="G2722" s="101"/>
      <c r="H2722" s="101"/>
      <c r="I2722" s="101"/>
      <c r="J2722" s="100"/>
      <c r="K2722" s="102"/>
      <c r="L2722" s="103"/>
      <c r="M2722" s="104"/>
      <c r="N2722" s="105"/>
      <c r="O2722" s="105"/>
      <c r="P2722" s="104"/>
      <c r="Q2722" s="101"/>
      <c r="R2722" s="106"/>
      <c r="S2722" s="101"/>
      <c r="T2722" s="107"/>
      <c r="U2722" s="102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97"/>
      <c r="B2723" s="98"/>
      <c r="C2723" s="99"/>
      <c r="D2723" s="99"/>
      <c r="E2723" s="100"/>
      <c r="F2723" s="101"/>
      <c r="G2723" s="101"/>
      <c r="H2723" s="101"/>
      <c r="I2723" s="101"/>
      <c r="J2723" s="100"/>
      <c r="K2723" s="102"/>
      <c r="L2723" s="103"/>
      <c r="M2723" s="104"/>
      <c r="N2723" s="105"/>
      <c r="O2723" s="105"/>
      <c r="P2723" s="104"/>
      <c r="Q2723" s="101"/>
      <c r="R2723" s="106"/>
      <c r="S2723" s="101"/>
      <c r="T2723" s="107"/>
      <c r="U2723" s="102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97"/>
      <c r="B2724" s="98"/>
      <c r="C2724" s="99"/>
      <c r="D2724" s="99"/>
      <c r="E2724" s="100"/>
      <c r="F2724" s="101"/>
      <c r="G2724" s="101"/>
      <c r="H2724" s="101"/>
      <c r="I2724" s="101"/>
      <c r="J2724" s="100"/>
      <c r="K2724" s="102"/>
      <c r="L2724" s="103"/>
      <c r="M2724" s="104"/>
      <c r="N2724" s="105"/>
      <c r="O2724" s="105"/>
      <c r="P2724" s="104"/>
      <c r="Q2724" s="101"/>
      <c r="R2724" s="106"/>
      <c r="S2724" s="101"/>
      <c r="T2724" s="107"/>
      <c r="U2724" s="102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97"/>
      <c r="B2725" s="98"/>
      <c r="C2725" s="99"/>
      <c r="D2725" s="99"/>
      <c r="E2725" s="100"/>
      <c r="F2725" s="101"/>
      <c r="G2725" s="101"/>
      <c r="H2725" s="101"/>
      <c r="I2725" s="101"/>
      <c r="J2725" s="100"/>
      <c r="K2725" s="102"/>
      <c r="L2725" s="103"/>
      <c r="M2725" s="104"/>
      <c r="N2725" s="105"/>
      <c r="O2725" s="105"/>
      <c r="P2725" s="104"/>
      <c r="Q2725" s="101"/>
      <c r="R2725" s="106"/>
      <c r="S2725" s="101"/>
      <c r="T2725" s="107"/>
      <c r="U2725" s="102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97"/>
      <c r="B2726" s="98"/>
      <c r="C2726" s="99"/>
      <c r="D2726" s="99"/>
      <c r="E2726" s="100"/>
      <c r="F2726" s="101"/>
      <c r="G2726" s="101"/>
      <c r="H2726" s="101"/>
      <c r="I2726" s="101"/>
      <c r="J2726" s="100"/>
      <c r="K2726" s="102"/>
      <c r="L2726" s="103"/>
      <c r="M2726" s="104"/>
      <c r="N2726" s="105"/>
      <c r="O2726" s="105"/>
      <c r="P2726" s="104"/>
      <c r="Q2726" s="101"/>
      <c r="R2726" s="106"/>
      <c r="S2726" s="101"/>
      <c r="T2726" s="107"/>
      <c r="U2726" s="102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97"/>
      <c r="B2727" s="98"/>
      <c r="C2727" s="99"/>
      <c r="D2727" s="99"/>
      <c r="E2727" s="100"/>
      <c r="F2727" s="101"/>
      <c r="G2727" s="101"/>
      <c r="H2727" s="101"/>
      <c r="I2727" s="101"/>
      <c r="J2727" s="100"/>
      <c r="K2727" s="102"/>
      <c r="L2727" s="103"/>
      <c r="M2727" s="104"/>
      <c r="N2727" s="105"/>
      <c r="O2727" s="105"/>
      <c r="P2727" s="104"/>
      <c r="Q2727" s="101"/>
      <c r="R2727" s="106"/>
      <c r="S2727" s="101"/>
      <c r="T2727" s="107"/>
      <c r="U2727" s="102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97"/>
      <c r="B2728" s="98"/>
      <c r="C2728" s="99"/>
      <c r="D2728" s="99"/>
      <c r="E2728" s="100"/>
      <c r="F2728" s="101"/>
      <c r="G2728" s="101"/>
      <c r="H2728" s="101"/>
      <c r="I2728" s="101"/>
      <c r="J2728" s="100"/>
      <c r="K2728" s="102"/>
      <c r="L2728" s="103"/>
      <c r="M2728" s="104"/>
      <c r="N2728" s="105"/>
      <c r="O2728" s="105"/>
      <c r="P2728" s="104"/>
      <c r="Q2728" s="101"/>
      <c r="R2728" s="106"/>
      <c r="S2728" s="101"/>
      <c r="T2728" s="107"/>
      <c r="U2728" s="102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97"/>
      <c r="B2729" s="98"/>
      <c r="C2729" s="99"/>
      <c r="D2729" s="99"/>
      <c r="E2729" s="100"/>
      <c r="F2729" s="101"/>
      <c r="G2729" s="101"/>
      <c r="H2729" s="101"/>
      <c r="I2729" s="101"/>
      <c r="J2729" s="100"/>
      <c r="K2729" s="102"/>
      <c r="L2729" s="103"/>
      <c r="M2729" s="104"/>
      <c r="N2729" s="105"/>
      <c r="O2729" s="105"/>
      <c r="P2729" s="104"/>
      <c r="Q2729" s="101"/>
      <c r="R2729" s="106"/>
      <c r="S2729" s="101"/>
      <c r="T2729" s="107"/>
      <c r="U2729" s="102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97"/>
      <c r="B2730" s="98"/>
      <c r="C2730" s="99"/>
      <c r="D2730" s="99"/>
      <c r="E2730" s="100"/>
      <c r="F2730" s="101"/>
      <c r="G2730" s="101"/>
      <c r="H2730" s="101"/>
      <c r="I2730" s="101"/>
      <c r="J2730" s="100"/>
      <c r="K2730" s="102"/>
      <c r="L2730" s="103"/>
      <c r="M2730" s="104"/>
      <c r="N2730" s="105"/>
      <c r="O2730" s="105"/>
      <c r="P2730" s="104"/>
      <c r="Q2730" s="101"/>
      <c r="R2730" s="106"/>
      <c r="S2730" s="101"/>
      <c r="T2730" s="107"/>
      <c r="U2730" s="102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97"/>
      <c r="B2731" s="98"/>
      <c r="C2731" s="99"/>
      <c r="D2731" s="99"/>
      <c r="E2731" s="100"/>
      <c r="F2731" s="101"/>
      <c r="G2731" s="101"/>
      <c r="H2731" s="101"/>
      <c r="I2731" s="101"/>
      <c r="J2731" s="100"/>
      <c r="K2731" s="102"/>
      <c r="L2731" s="103"/>
      <c r="M2731" s="104"/>
      <c r="N2731" s="105"/>
      <c r="O2731" s="105"/>
      <c r="P2731" s="104"/>
      <c r="Q2731" s="101"/>
      <c r="R2731" s="106"/>
      <c r="S2731" s="101"/>
      <c r="T2731" s="107"/>
      <c r="U2731" s="102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97"/>
      <c r="B2732" s="98"/>
      <c r="C2732" s="99"/>
      <c r="D2732" s="99"/>
      <c r="E2732" s="100"/>
      <c r="F2732" s="101"/>
      <c r="G2732" s="101"/>
      <c r="H2732" s="101"/>
      <c r="I2732" s="101"/>
      <c r="J2732" s="100"/>
      <c r="K2732" s="102"/>
      <c r="L2732" s="103"/>
      <c r="M2732" s="104"/>
      <c r="N2732" s="105"/>
      <c r="O2732" s="105"/>
      <c r="P2732" s="104"/>
      <c r="Q2732" s="101"/>
      <c r="R2732" s="106"/>
      <c r="S2732" s="101"/>
      <c r="T2732" s="107"/>
      <c r="U2732" s="102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97"/>
      <c r="B2733" s="98"/>
      <c r="C2733" s="99"/>
      <c r="D2733" s="99"/>
      <c r="E2733" s="100"/>
      <c r="F2733" s="101"/>
      <c r="G2733" s="101"/>
      <c r="H2733" s="101"/>
      <c r="I2733" s="101"/>
      <c r="J2733" s="100"/>
      <c r="K2733" s="102"/>
      <c r="L2733" s="103"/>
      <c r="M2733" s="104"/>
      <c r="N2733" s="105"/>
      <c r="O2733" s="105"/>
      <c r="P2733" s="104"/>
      <c r="Q2733" s="101"/>
      <c r="R2733" s="106"/>
      <c r="S2733" s="101"/>
      <c r="T2733" s="107"/>
      <c r="U2733" s="102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97"/>
      <c r="B2734" s="98"/>
      <c r="C2734" s="99"/>
      <c r="D2734" s="99"/>
      <c r="E2734" s="100"/>
      <c r="F2734" s="101"/>
      <c r="G2734" s="101"/>
      <c r="H2734" s="101"/>
      <c r="I2734" s="101"/>
      <c r="J2734" s="100"/>
      <c r="K2734" s="102"/>
      <c r="L2734" s="103"/>
      <c r="M2734" s="104"/>
      <c r="N2734" s="105"/>
      <c r="O2734" s="105"/>
      <c r="P2734" s="104"/>
      <c r="Q2734" s="101"/>
      <c r="R2734" s="106"/>
      <c r="S2734" s="101"/>
      <c r="T2734" s="107"/>
      <c r="U2734" s="102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97"/>
      <c r="B2735" s="98"/>
      <c r="C2735" s="99"/>
      <c r="D2735" s="99"/>
      <c r="E2735" s="100"/>
      <c r="F2735" s="101"/>
      <c r="G2735" s="101"/>
      <c r="H2735" s="101"/>
      <c r="I2735" s="101"/>
      <c r="J2735" s="100"/>
      <c r="K2735" s="102"/>
      <c r="L2735" s="103"/>
      <c r="M2735" s="104"/>
      <c r="N2735" s="105"/>
      <c r="O2735" s="105"/>
      <c r="P2735" s="104"/>
      <c r="Q2735" s="101"/>
      <c r="R2735" s="106"/>
      <c r="S2735" s="101"/>
      <c r="T2735" s="107"/>
      <c r="U2735" s="102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97"/>
      <c r="B2736" s="98"/>
      <c r="C2736" s="99"/>
      <c r="D2736" s="99"/>
      <c r="E2736" s="100"/>
      <c r="F2736" s="101"/>
      <c r="G2736" s="101"/>
      <c r="H2736" s="101"/>
      <c r="I2736" s="101"/>
      <c r="J2736" s="100"/>
      <c r="K2736" s="102"/>
      <c r="L2736" s="103"/>
      <c r="M2736" s="104"/>
      <c r="N2736" s="105"/>
      <c r="O2736" s="105"/>
      <c r="P2736" s="104"/>
      <c r="Q2736" s="101"/>
      <c r="R2736" s="106"/>
      <c r="S2736" s="101"/>
      <c r="T2736" s="107"/>
      <c r="U2736" s="102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97"/>
      <c r="B2737" s="98"/>
      <c r="C2737" s="99"/>
      <c r="D2737" s="99"/>
      <c r="E2737" s="100"/>
      <c r="F2737" s="101"/>
      <c r="G2737" s="101"/>
      <c r="H2737" s="101"/>
      <c r="I2737" s="101"/>
      <c r="J2737" s="100"/>
      <c r="K2737" s="102"/>
      <c r="L2737" s="103"/>
      <c r="M2737" s="104"/>
      <c r="N2737" s="105"/>
      <c r="O2737" s="105"/>
      <c r="P2737" s="104"/>
      <c r="Q2737" s="101"/>
      <c r="R2737" s="106"/>
      <c r="S2737" s="101"/>
      <c r="T2737" s="107"/>
      <c r="U2737" s="102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97"/>
      <c r="B2738" s="98"/>
      <c r="C2738" s="99"/>
      <c r="D2738" s="99"/>
      <c r="E2738" s="100"/>
      <c r="F2738" s="101"/>
      <c r="G2738" s="101"/>
      <c r="H2738" s="101"/>
      <c r="I2738" s="101"/>
      <c r="J2738" s="100"/>
      <c r="K2738" s="102"/>
      <c r="L2738" s="103"/>
      <c r="M2738" s="104"/>
      <c r="N2738" s="105"/>
      <c r="O2738" s="105"/>
      <c r="P2738" s="104"/>
      <c r="Q2738" s="101"/>
      <c r="R2738" s="106"/>
      <c r="S2738" s="101"/>
      <c r="T2738" s="107"/>
      <c r="U2738" s="102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97"/>
      <c r="B2739" s="98"/>
      <c r="C2739" s="99"/>
      <c r="D2739" s="99"/>
      <c r="E2739" s="100"/>
      <c r="F2739" s="101"/>
      <c r="G2739" s="101"/>
      <c r="H2739" s="101"/>
      <c r="I2739" s="101"/>
      <c r="J2739" s="100"/>
      <c r="K2739" s="102"/>
      <c r="L2739" s="103"/>
      <c r="M2739" s="104"/>
      <c r="N2739" s="105"/>
      <c r="O2739" s="105"/>
      <c r="P2739" s="104"/>
      <c r="Q2739" s="101"/>
      <c r="R2739" s="106"/>
      <c r="S2739" s="101"/>
      <c r="T2739" s="107"/>
      <c r="U2739" s="102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97"/>
      <c r="B2740" s="98"/>
      <c r="C2740" s="99"/>
      <c r="D2740" s="99"/>
      <c r="E2740" s="100"/>
      <c r="F2740" s="101"/>
      <c r="G2740" s="101"/>
      <c r="H2740" s="101"/>
      <c r="I2740" s="101"/>
      <c r="J2740" s="100"/>
      <c r="K2740" s="102"/>
      <c r="L2740" s="103"/>
      <c r="M2740" s="104"/>
      <c r="N2740" s="105"/>
      <c r="O2740" s="105"/>
      <c r="P2740" s="104"/>
      <c r="Q2740" s="101"/>
      <c r="R2740" s="106"/>
      <c r="S2740" s="101"/>
      <c r="T2740" s="107"/>
      <c r="U2740" s="102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97"/>
      <c r="B2741" s="98"/>
      <c r="C2741" s="99"/>
      <c r="D2741" s="99"/>
      <c r="E2741" s="100"/>
      <c r="F2741" s="101"/>
      <c r="G2741" s="101"/>
      <c r="H2741" s="101"/>
      <c r="I2741" s="101"/>
      <c r="J2741" s="100"/>
      <c r="K2741" s="102"/>
      <c r="L2741" s="103"/>
      <c r="M2741" s="104"/>
      <c r="N2741" s="105"/>
      <c r="O2741" s="105"/>
      <c r="P2741" s="104"/>
      <c r="Q2741" s="101"/>
      <c r="R2741" s="106"/>
      <c r="S2741" s="101"/>
      <c r="T2741" s="107"/>
      <c r="U2741" s="102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97"/>
      <c r="B2742" s="98"/>
      <c r="C2742" s="99"/>
      <c r="D2742" s="99"/>
      <c r="E2742" s="100"/>
      <c r="F2742" s="101"/>
      <c r="G2742" s="101"/>
      <c r="H2742" s="101"/>
      <c r="I2742" s="101"/>
      <c r="J2742" s="100"/>
      <c r="K2742" s="102"/>
      <c r="L2742" s="103"/>
      <c r="M2742" s="104"/>
      <c r="N2742" s="105"/>
      <c r="O2742" s="105"/>
      <c r="P2742" s="104"/>
      <c r="Q2742" s="101"/>
      <c r="R2742" s="106"/>
      <c r="S2742" s="101"/>
      <c r="T2742" s="107"/>
      <c r="U2742" s="102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97"/>
      <c r="B2743" s="98"/>
      <c r="C2743" s="99"/>
      <c r="D2743" s="99"/>
      <c r="E2743" s="100"/>
      <c r="F2743" s="101"/>
      <c r="G2743" s="101"/>
      <c r="H2743" s="101"/>
      <c r="I2743" s="101"/>
      <c r="J2743" s="100"/>
      <c r="K2743" s="102"/>
      <c r="L2743" s="103"/>
      <c r="M2743" s="104"/>
      <c r="N2743" s="105"/>
      <c r="O2743" s="105"/>
      <c r="P2743" s="104"/>
      <c r="Q2743" s="101"/>
      <c r="R2743" s="106"/>
      <c r="S2743" s="101"/>
      <c r="T2743" s="107"/>
      <c r="U2743" s="102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97"/>
      <c r="B2744" s="98"/>
      <c r="C2744" s="99"/>
      <c r="D2744" s="99"/>
      <c r="E2744" s="100"/>
      <c r="F2744" s="101"/>
      <c r="G2744" s="101"/>
      <c r="H2744" s="101"/>
      <c r="I2744" s="101"/>
      <c r="J2744" s="100"/>
      <c r="K2744" s="102"/>
      <c r="L2744" s="103"/>
      <c r="M2744" s="104"/>
      <c r="N2744" s="105"/>
      <c r="O2744" s="105"/>
      <c r="P2744" s="104"/>
      <c r="Q2744" s="101"/>
      <c r="R2744" s="106"/>
      <c r="S2744" s="101"/>
      <c r="T2744" s="107"/>
      <c r="U2744" s="102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97"/>
      <c r="B2745" s="98"/>
      <c r="C2745" s="99"/>
      <c r="D2745" s="99"/>
      <c r="E2745" s="100"/>
      <c r="F2745" s="101"/>
      <c r="G2745" s="101"/>
      <c r="H2745" s="101"/>
      <c r="I2745" s="101"/>
      <c r="J2745" s="100"/>
      <c r="K2745" s="102"/>
      <c r="L2745" s="103"/>
      <c r="M2745" s="104"/>
      <c r="N2745" s="105"/>
      <c r="O2745" s="105"/>
      <c r="P2745" s="104"/>
      <c r="Q2745" s="101"/>
      <c r="R2745" s="106"/>
      <c r="S2745" s="101"/>
      <c r="T2745" s="107"/>
      <c r="U2745" s="102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97"/>
      <c r="B2746" s="98"/>
      <c r="C2746" s="99"/>
      <c r="D2746" s="99"/>
      <c r="E2746" s="100"/>
      <c r="F2746" s="101"/>
      <c r="G2746" s="101"/>
      <c r="H2746" s="101"/>
      <c r="I2746" s="101"/>
      <c r="J2746" s="100"/>
      <c r="K2746" s="102"/>
      <c r="L2746" s="103"/>
      <c r="M2746" s="104"/>
      <c r="N2746" s="105"/>
      <c r="O2746" s="105"/>
      <c r="P2746" s="104"/>
      <c r="Q2746" s="101"/>
      <c r="R2746" s="106"/>
      <c r="S2746" s="101"/>
      <c r="T2746" s="107"/>
      <c r="U2746" s="102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97"/>
      <c r="B2747" s="98"/>
      <c r="C2747" s="99"/>
      <c r="D2747" s="99"/>
      <c r="E2747" s="100"/>
      <c r="F2747" s="101"/>
      <c r="G2747" s="101"/>
      <c r="H2747" s="101"/>
      <c r="I2747" s="101"/>
      <c r="J2747" s="100"/>
      <c r="K2747" s="102"/>
      <c r="L2747" s="103"/>
      <c r="M2747" s="104"/>
      <c r="N2747" s="105"/>
      <c r="O2747" s="105"/>
      <c r="P2747" s="104"/>
      <c r="Q2747" s="101"/>
      <c r="R2747" s="106"/>
      <c r="S2747" s="101"/>
      <c r="T2747" s="107"/>
      <c r="U2747" s="102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97"/>
      <c r="B2748" s="98"/>
      <c r="C2748" s="99"/>
      <c r="D2748" s="99"/>
      <c r="E2748" s="100"/>
      <c r="F2748" s="101"/>
      <c r="G2748" s="101"/>
      <c r="H2748" s="101"/>
      <c r="I2748" s="101"/>
      <c r="J2748" s="100"/>
      <c r="K2748" s="102"/>
      <c r="L2748" s="103"/>
      <c r="M2748" s="104"/>
      <c r="N2748" s="105"/>
      <c r="O2748" s="105"/>
      <c r="P2748" s="104"/>
      <c r="Q2748" s="101"/>
      <c r="R2748" s="106"/>
      <c r="S2748" s="101"/>
      <c r="T2748" s="107"/>
      <c r="U2748" s="102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97"/>
      <c r="B2749" s="98"/>
      <c r="C2749" s="99"/>
      <c r="D2749" s="99"/>
      <c r="E2749" s="100"/>
      <c r="F2749" s="101"/>
      <c r="G2749" s="101"/>
      <c r="H2749" s="101"/>
      <c r="I2749" s="101"/>
      <c r="J2749" s="100"/>
      <c r="K2749" s="102"/>
      <c r="L2749" s="103"/>
      <c r="M2749" s="104"/>
      <c r="N2749" s="105"/>
      <c r="O2749" s="105"/>
      <c r="P2749" s="104"/>
      <c r="Q2749" s="101"/>
      <c r="R2749" s="106"/>
      <c r="S2749" s="101"/>
      <c r="T2749" s="107"/>
      <c r="U2749" s="102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08"/>
      <c r="B2750" s="109"/>
      <c r="C2750" s="110"/>
      <c r="D2750" s="110"/>
      <c r="E2750" s="111"/>
      <c r="F2750" s="112"/>
      <c r="G2750" s="112"/>
      <c r="H2750" s="112"/>
      <c r="I2750" s="112"/>
      <c r="J2750" s="111"/>
      <c r="K2750" s="113"/>
      <c r="L2750" s="114"/>
      <c r="M2750" s="115"/>
      <c r="N2750" s="116"/>
      <c r="O2750" s="116"/>
      <c r="P2750" s="115"/>
      <c r="Q2750" s="112"/>
      <c r="R2750" s="117"/>
      <c r="S2750" s="112"/>
      <c r="T2750" s="118"/>
      <c r="U2750" s="113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</row>
    <row r="2751" spans="1:153" x14ac:dyDescent="0.15">
      <c r="A2751" s="97"/>
      <c r="B2751" s="98"/>
      <c r="C2751" s="99"/>
      <c r="D2751" s="99"/>
      <c r="E2751" s="100"/>
      <c r="F2751" s="101"/>
      <c r="G2751" s="101"/>
      <c r="H2751" s="101"/>
      <c r="I2751" s="101"/>
      <c r="J2751" s="100"/>
      <c r="K2751" s="102"/>
      <c r="L2751" s="103"/>
      <c r="M2751" s="104"/>
      <c r="N2751" s="105"/>
      <c r="O2751" s="105"/>
      <c r="P2751" s="104"/>
      <c r="Q2751" s="101"/>
      <c r="R2751" s="106"/>
      <c r="S2751" s="101"/>
      <c r="T2751" s="107"/>
      <c r="U2751" s="102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</row>
    <row r="2752" spans="1:153" x14ac:dyDescent="0.15">
      <c r="A2752" s="97"/>
      <c r="B2752" s="98"/>
      <c r="C2752" s="99"/>
      <c r="D2752" s="99"/>
      <c r="E2752" s="100"/>
      <c r="F2752" s="101"/>
      <c r="G2752" s="101"/>
      <c r="H2752" s="101"/>
      <c r="I2752" s="101"/>
      <c r="J2752" s="100"/>
      <c r="K2752" s="102"/>
      <c r="L2752" s="103"/>
      <c r="M2752" s="104"/>
      <c r="N2752" s="105"/>
      <c r="O2752" s="105"/>
      <c r="P2752" s="104"/>
      <c r="Q2752" s="101"/>
      <c r="R2752" s="106"/>
      <c r="S2752" s="101"/>
      <c r="T2752" s="107"/>
      <c r="U2752" s="102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97"/>
      <c r="B2753" s="98"/>
      <c r="C2753" s="99"/>
      <c r="D2753" s="99"/>
      <c r="E2753" s="100"/>
      <c r="F2753" s="101"/>
      <c r="G2753" s="101"/>
      <c r="H2753" s="101"/>
      <c r="I2753" s="101"/>
      <c r="J2753" s="100"/>
      <c r="K2753" s="102"/>
      <c r="L2753" s="103"/>
      <c r="M2753" s="104"/>
      <c r="N2753" s="105"/>
      <c r="O2753" s="105"/>
      <c r="P2753" s="104"/>
      <c r="Q2753" s="101"/>
      <c r="R2753" s="106"/>
      <c r="S2753" s="101"/>
      <c r="T2753" s="107"/>
      <c r="U2753" s="102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97"/>
      <c r="B2754" s="98"/>
      <c r="C2754" s="99"/>
      <c r="D2754" s="99"/>
      <c r="E2754" s="100"/>
      <c r="F2754" s="101"/>
      <c r="G2754" s="101"/>
      <c r="H2754" s="101"/>
      <c r="I2754" s="101"/>
      <c r="J2754" s="100"/>
      <c r="K2754" s="102"/>
      <c r="L2754" s="103"/>
      <c r="M2754" s="104"/>
      <c r="N2754" s="105"/>
      <c r="O2754" s="105"/>
      <c r="P2754" s="104"/>
      <c r="Q2754" s="101"/>
      <c r="R2754" s="106"/>
      <c r="S2754" s="101"/>
      <c r="T2754" s="107"/>
      <c r="U2754" s="102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</row>
    <row r="2755" spans="1:153" x14ac:dyDescent="0.15">
      <c r="A2755" s="97"/>
      <c r="B2755" s="98"/>
      <c r="C2755" s="99"/>
      <c r="D2755" s="99"/>
      <c r="E2755" s="100"/>
      <c r="F2755" s="101"/>
      <c r="G2755" s="101"/>
      <c r="H2755" s="101"/>
      <c r="I2755" s="101"/>
      <c r="J2755" s="100"/>
      <c r="K2755" s="102"/>
      <c r="L2755" s="103"/>
      <c r="M2755" s="104"/>
      <c r="N2755" s="105"/>
      <c r="O2755" s="105"/>
      <c r="P2755" s="104"/>
      <c r="Q2755" s="101"/>
      <c r="R2755" s="106"/>
      <c r="S2755" s="101"/>
      <c r="T2755" s="107"/>
      <c r="U2755" s="102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97"/>
      <c r="B2756" s="98"/>
      <c r="C2756" s="99"/>
      <c r="D2756" s="99"/>
      <c r="E2756" s="100"/>
      <c r="F2756" s="101"/>
      <c r="G2756" s="101"/>
      <c r="H2756" s="101"/>
      <c r="I2756" s="101"/>
      <c r="J2756" s="100"/>
      <c r="K2756" s="102"/>
      <c r="L2756" s="103"/>
      <c r="M2756" s="104"/>
      <c r="N2756" s="105"/>
      <c r="O2756" s="105"/>
      <c r="P2756" s="104"/>
      <c r="Q2756" s="101"/>
      <c r="R2756" s="106"/>
      <c r="S2756" s="101"/>
      <c r="T2756" s="107"/>
      <c r="U2756" s="102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97"/>
      <c r="B2757" s="98"/>
      <c r="C2757" s="99"/>
      <c r="D2757" s="99"/>
      <c r="E2757" s="100"/>
      <c r="F2757" s="101"/>
      <c r="G2757" s="101"/>
      <c r="H2757" s="101"/>
      <c r="I2757" s="101"/>
      <c r="J2757" s="100"/>
      <c r="K2757" s="102"/>
      <c r="L2757" s="103"/>
      <c r="M2757" s="104"/>
      <c r="N2757" s="105"/>
      <c r="O2757" s="105"/>
      <c r="P2757" s="104"/>
      <c r="Q2757" s="101"/>
      <c r="R2757" s="106"/>
      <c r="S2757" s="101"/>
      <c r="T2757" s="107"/>
      <c r="U2757" s="102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97"/>
      <c r="B2758" s="98"/>
      <c r="C2758" s="99"/>
      <c r="D2758" s="99"/>
      <c r="E2758" s="100"/>
      <c r="F2758" s="101"/>
      <c r="G2758" s="101"/>
      <c r="H2758" s="101"/>
      <c r="I2758" s="101"/>
      <c r="J2758" s="100"/>
      <c r="K2758" s="102"/>
      <c r="L2758" s="103"/>
      <c r="M2758" s="104"/>
      <c r="N2758" s="105"/>
      <c r="O2758" s="105"/>
      <c r="P2758" s="104"/>
      <c r="Q2758" s="101"/>
      <c r="R2758" s="106"/>
      <c r="S2758" s="101"/>
      <c r="T2758" s="107"/>
      <c r="U2758" s="102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97"/>
      <c r="B2759" s="98"/>
      <c r="C2759" s="99"/>
      <c r="D2759" s="99"/>
      <c r="E2759" s="100"/>
      <c r="F2759" s="101"/>
      <c r="G2759" s="101"/>
      <c r="H2759" s="101"/>
      <c r="I2759" s="101"/>
      <c r="J2759" s="100"/>
      <c r="K2759" s="102"/>
      <c r="L2759" s="103"/>
      <c r="M2759" s="104"/>
      <c r="N2759" s="105"/>
      <c r="O2759" s="105"/>
      <c r="P2759" s="104"/>
      <c r="Q2759" s="101"/>
      <c r="R2759" s="106"/>
      <c r="S2759" s="101"/>
      <c r="T2759" s="107"/>
      <c r="U2759" s="102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97"/>
      <c r="B2760" s="98"/>
      <c r="C2760" s="99"/>
      <c r="D2760" s="99"/>
      <c r="E2760" s="100"/>
      <c r="F2760" s="101"/>
      <c r="G2760" s="101"/>
      <c r="H2760" s="101"/>
      <c r="I2760" s="101"/>
      <c r="J2760" s="100"/>
      <c r="K2760" s="102"/>
      <c r="L2760" s="103"/>
      <c r="M2760" s="104"/>
      <c r="N2760" s="105"/>
      <c r="O2760" s="105"/>
      <c r="P2760" s="104"/>
      <c r="Q2760" s="101"/>
      <c r="R2760" s="106"/>
      <c r="S2760" s="101"/>
      <c r="T2760" s="107"/>
      <c r="U2760" s="102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97"/>
      <c r="B2761" s="98"/>
      <c r="C2761" s="99"/>
      <c r="D2761" s="99"/>
      <c r="E2761" s="100"/>
      <c r="F2761" s="101"/>
      <c r="G2761" s="101"/>
      <c r="H2761" s="101"/>
      <c r="I2761" s="101"/>
      <c r="J2761" s="100"/>
      <c r="K2761" s="102"/>
      <c r="L2761" s="103"/>
      <c r="M2761" s="104"/>
      <c r="N2761" s="105"/>
      <c r="O2761" s="105"/>
      <c r="P2761" s="104"/>
      <c r="Q2761" s="101"/>
      <c r="R2761" s="106"/>
      <c r="S2761" s="101"/>
      <c r="T2761" s="107"/>
      <c r="U2761" s="102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97"/>
      <c r="B2762" s="98"/>
      <c r="C2762" s="99"/>
      <c r="D2762" s="99"/>
      <c r="E2762" s="100"/>
      <c r="F2762" s="101"/>
      <c r="G2762" s="101"/>
      <c r="H2762" s="101"/>
      <c r="I2762" s="101"/>
      <c r="J2762" s="100"/>
      <c r="K2762" s="102"/>
      <c r="L2762" s="103"/>
      <c r="M2762" s="104"/>
      <c r="N2762" s="105"/>
      <c r="O2762" s="105"/>
      <c r="P2762" s="104"/>
      <c r="Q2762" s="101"/>
      <c r="R2762" s="106"/>
      <c r="S2762" s="101"/>
      <c r="T2762" s="107"/>
      <c r="U2762" s="102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97"/>
      <c r="B2763" s="98"/>
      <c r="C2763" s="99"/>
      <c r="D2763" s="99"/>
      <c r="E2763" s="100"/>
      <c r="F2763" s="101"/>
      <c r="G2763" s="101"/>
      <c r="H2763" s="101"/>
      <c r="I2763" s="101"/>
      <c r="J2763" s="100"/>
      <c r="K2763" s="102"/>
      <c r="L2763" s="103"/>
      <c r="M2763" s="104"/>
      <c r="N2763" s="105"/>
      <c r="O2763" s="105"/>
      <c r="P2763" s="104"/>
      <c r="Q2763" s="101"/>
      <c r="R2763" s="106"/>
      <c r="S2763" s="101"/>
      <c r="T2763" s="107"/>
      <c r="U2763" s="102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97"/>
      <c r="B2764" s="98"/>
      <c r="C2764" s="99"/>
      <c r="D2764" s="99"/>
      <c r="E2764" s="100"/>
      <c r="F2764" s="101"/>
      <c r="G2764" s="101"/>
      <c r="H2764" s="101"/>
      <c r="I2764" s="101"/>
      <c r="J2764" s="100"/>
      <c r="K2764" s="102"/>
      <c r="L2764" s="103"/>
      <c r="M2764" s="104"/>
      <c r="N2764" s="105"/>
      <c r="O2764" s="105"/>
      <c r="P2764" s="104"/>
      <c r="Q2764" s="101"/>
      <c r="R2764" s="106"/>
      <c r="S2764" s="101"/>
      <c r="T2764" s="107"/>
      <c r="U2764" s="102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97"/>
      <c r="B2765" s="98"/>
      <c r="C2765" s="99"/>
      <c r="D2765" s="99"/>
      <c r="E2765" s="100"/>
      <c r="F2765" s="101"/>
      <c r="G2765" s="101"/>
      <c r="H2765" s="101"/>
      <c r="I2765" s="101"/>
      <c r="J2765" s="100"/>
      <c r="K2765" s="102"/>
      <c r="L2765" s="103"/>
      <c r="M2765" s="104"/>
      <c r="N2765" s="105"/>
      <c r="O2765" s="105"/>
      <c r="P2765" s="104"/>
      <c r="Q2765" s="101"/>
      <c r="R2765" s="106"/>
      <c r="S2765" s="101"/>
      <c r="T2765" s="107"/>
      <c r="U2765" s="102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97"/>
      <c r="B2766" s="98"/>
      <c r="C2766" s="99"/>
      <c r="D2766" s="99"/>
      <c r="E2766" s="100"/>
      <c r="F2766" s="101"/>
      <c r="G2766" s="101"/>
      <c r="H2766" s="101"/>
      <c r="I2766" s="101"/>
      <c r="J2766" s="100"/>
      <c r="K2766" s="102"/>
      <c r="L2766" s="103"/>
      <c r="M2766" s="104"/>
      <c r="N2766" s="105"/>
      <c r="O2766" s="105"/>
      <c r="P2766" s="104"/>
      <c r="Q2766" s="101"/>
      <c r="R2766" s="106"/>
      <c r="S2766" s="101"/>
      <c r="T2766" s="107"/>
      <c r="U2766" s="102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97"/>
      <c r="B2767" s="98"/>
      <c r="C2767" s="99"/>
      <c r="D2767" s="99"/>
      <c r="E2767" s="100"/>
      <c r="F2767" s="101"/>
      <c r="G2767" s="101"/>
      <c r="H2767" s="101"/>
      <c r="I2767" s="101"/>
      <c r="J2767" s="100"/>
      <c r="K2767" s="102"/>
      <c r="L2767" s="103"/>
      <c r="M2767" s="104"/>
      <c r="N2767" s="105"/>
      <c r="O2767" s="105"/>
      <c r="P2767" s="104"/>
      <c r="Q2767" s="101"/>
      <c r="R2767" s="106"/>
      <c r="S2767" s="101"/>
      <c r="T2767" s="107"/>
      <c r="U2767" s="102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97"/>
      <c r="B2768" s="98"/>
      <c r="C2768" s="99"/>
      <c r="D2768" s="99"/>
      <c r="E2768" s="100"/>
      <c r="F2768" s="101"/>
      <c r="G2768" s="101"/>
      <c r="H2768" s="101"/>
      <c r="I2768" s="101"/>
      <c r="J2768" s="100"/>
      <c r="K2768" s="102"/>
      <c r="L2768" s="103"/>
      <c r="M2768" s="104"/>
      <c r="N2768" s="105"/>
      <c r="O2768" s="105"/>
      <c r="P2768" s="104"/>
      <c r="Q2768" s="101"/>
      <c r="R2768" s="106"/>
      <c r="S2768" s="101"/>
      <c r="T2768" s="107"/>
      <c r="U2768" s="102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97"/>
      <c r="B2769" s="98"/>
      <c r="C2769" s="99"/>
      <c r="D2769" s="99"/>
      <c r="E2769" s="100"/>
      <c r="F2769" s="101"/>
      <c r="G2769" s="101"/>
      <c r="H2769" s="101"/>
      <c r="I2769" s="101"/>
      <c r="J2769" s="100"/>
      <c r="K2769" s="102"/>
      <c r="L2769" s="103"/>
      <c r="M2769" s="104"/>
      <c r="N2769" s="105"/>
      <c r="O2769" s="105"/>
      <c r="P2769" s="104"/>
      <c r="Q2769" s="101"/>
      <c r="R2769" s="106"/>
      <c r="S2769" s="101"/>
      <c r="T2769" s="107"/>
      <c r="U2769" s="102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97"/>
      <c r="B2770" s="98"/>
      <c r="C2770" s="99"/>
      <c r="D2770" s="99"/>
      <c r="E2770" s="100"/>
      <c r="F2770" s="101"/>
      <c r="G2770" s="101"/>
      <c r="H2770" s="101"/>
      <c r="I2770" s="101"/>
      <c r="J2770" s="100"/>
      <c r="K2770" s="102"/>
      <c r="L2770" s="103"/>
      <c r="M2770" s="104"/>
      <c r="N2770" s="105"/>
      <c r="O2770" s="105"/>
      <c r="P2770" s="104"/>
      <c r="Q2770" s="101"/>
      <c r="R2770" s="106"/>
      <c r="S2770" s="101"/>
      <c r="T2770" s="107"/>
      <c r="U2770" s="102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97"/>
      <c r="B2771" s="98"/>
      <c r="C2771" s="99"/>
      <c r="D2771" s="99"/>
      <c r="E2771" s="100"/>
      <c r="F2771" s="101"/>
      <c r="G2771" s="101"/>
      <c r="H2771" s="101"/>
      <c r="I2771" s="101"/>
      <c r="J2771" s="100"/>
      <c r="K2771" s="102"/>
      <c r="L2771" s="103"/>
      <c r="M2771" s="104"/>
      <c r="N2771" s="105"/>
      <c r="O2771" s="105"/>
      <c r="P2771" s="104"/>
      <c r="Q2771" s="101"/>
      <c r="R2771" s="106"/>
      <c r="S2771" s="101"/>
      <c r="T2771" s="107"/>
      <c r="U2771" s="102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97"/>
      <c r="B2772" s="98"/>
      <c r="C2772" s="99"/>
      <c r="D2772" s="99"/>
      <c r="E2772" s="100"/>
      <c r="F2772" s="101"/>
      <c r="G2772" s="101"/>
      <c r="H2772" s="101"/>
      <c r="I2772" s="101"/>
      <c r="J2772" s="100"/>
      <c r="K2772" s="102"/>
      <c r="L2772" s="103"/>
      <c r="M2772" s="104"/>
      <c r="N2772" s="105"/>
      <c r="O2772" s="105"/>
      <c r="P2772" s="104"/>
      <c r="Q2772" s="101"/>
      <c r="R2772" s="106"/>
      <c r="S2772" s="101"/>
      <c r="T2772" s="107"/>
      <c r="U2772" s="102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97"/>
      <c r="B2773" s="98"/>
      <c r="C2773" s="99"/>
      <c r="D2773" s="99"/>
      <c r="E2773" s="100"/>
      <c r="F2773" s="101"/>
      <c r="G2773" s="101"/>
      <c r="H2773" s="101"/>
      <c r="I2773" s="101"/>
      <c r="J2773" s="100"/>
      <c r="K2773" s="102"/>
      <c r="L2773" s="103"/>
      <c r="M2773" s="104"/>
      <c r="N2773" s="105"/>
      <c r="O2773" s="105"/>
      <c r="P2773" s="104"/>
      <c r="Q2773" s="101"/>
      <c r="R2773" s="106"/>
      <c r="S2773" s="101"/>
      <c r="T2773" s="107"/>
      <c r="U2773" s="102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97"/>
      <c r="B2774" s="98"/>
      <c r="C2774" s="99"/>
      <c r="D2774" s="99"/>
      <c r="E2774" s="100"/>
      <c r="F2774" s="101"/>
      <c r="G2774" s="101"/>
      <c r="H2774" s="101"/>
      <c r="I2774" s="101"/>
      <c r="J2774" s="100"/>
      <c r="K2774" s="102"/>
      <c r="L2774" s="103"/>
      <c r="M2774" s="104"/>
      <c r="N2774" s="105"/>
      <c r="O2774" s="105"/>
      <c r="P2774" s="104"/>
      <c r="Q2774" s="101"/>
      <c r="R2774" s="106"/>
      <c r="S2774" s="101"/>
      <c r="T2774" s="107"/>
      <c r="U2774" s="102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97"/>
      <c r="B2775" s="98"/>
      <c r="C2775" s="99"/>
      <c r="D2775" s="99"/>
      <c r="E2775" s="100"/>
      <c r="F2775" s="101"/>
      <c r="G2775" s="101"/>
      <c r="H2775" s="101"/>
      <c r="I2775" s="101"/>
      <c r="J2775" s="100"/>
      <c r="K2775" s="102"/>
      <c r="L2775" s="103"/>
      <c r="M2775" s="104"/>
      <c r="N2775" s="105"/>
      <c r="O2775" s="105"/>
      <c r="P2775" s="104"/>
      <c r="Q2775" s="101"/>
      <c r="R2775" s="106"/>
      <c r="S2775" s="101"/>
      <c r="T2775" s="107"/>
      <c r="U2775" s="102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97"/>
      <c r="B2776" s="98"/>
      <c r="C2776" s="99"/>
      <c r="D2776" s="99"/>
      <c r="E2776" s="100"/>
      <c r="F2776" s="101"/>
      <c r="G2776" s="101"/>
      <c r="H2776" s="101"/>
      <c r="I2776" s="101"/>
      <c r="J2776" s="100"/>
      <c r="K2776" s="102"/>
      <c r="L2776" s="103"/>
      <c r="M2776" s="104"/>
      <c r="N2776" s="105"/>
      <c r="O2776" s="105"/>
      <c r="P2776" s="104"/>
      <c r="Q2776" s="101"/>
      <c r="R2776" s="106"/>
      <c r="S2776" s="101"/>
      <c r="T2776" s="107"/>
      <c r="U2776" s="102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97"/>
      <c r="B2777" s="98"/>
      <c r="C2777" s="99"/>
      <c r="D2777" s="99"/>
      <c r="E2777" s="100"/>
      <c r="F2777" s="101"/>
      <c r="G2777" s="101"/>
      <c r="H2777" s="101"/>
      <c r="I2777" s="101"/>
      <c r="J2777" s="100"/>
      <c r="K2777" s="102"/>
      <c r="L2777" s="103"/>
      <c r="M2777" s="104"/>
      <c r="N2777" s="105"/>
      <c r="O2777" s="105"/>
      <c r="P2777" s="104"/>
      <c r="Q2777" s="101"/>
      <c r="R2777" s="106"/>
      <c r="S2777" s="101"/>
      <c r="T2777" s="107"/>
      <c r="U2777" s="102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97"/>
      <c r="B2778" s="98"/>
      <c r="C2778" s="99"/>
      <c r="D2778" s="99"/>
      <c r="E2778" s="100"/>
      <c r="F2778" s="101"/>
      <c r="G2778" s="101"/>
      <c r="H2778" s="101"/>
      <c r="I2778" s="101"/>
      <c r="J2778" s="100"/>
      <c r="K2778" s="102"/>
      <c r="L2778" s="103"/>
      <c r="M2778" s="104"/>
      <c r="N2778" s="105"/>
      <c r="O2778" s="105"/>
      <c r="P2778" s="104"/>
      <c r="Q2778" s="101"/>
      <c r="R2778" s="106"/>
      <c r="S2778" s="101"/>
      <c r="T2778" s="107"/>
      <c r="U2778" s="102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97"/>
      <c r="B2779" s="98"/>
      <c r="C2779" s="99"/>
      <c r="D2779" s="99"/>
      <c r="E2779" s="100"/>
      <c r="F2779" s="101"/>
      <c r="G2779" s="101"/>
      <c r="H2779" s="101"/>
      <c r="I2779" s="101"/>
      <c r="J2779" s="100"/>
      <c r="K2779" s="102"/>
      <c r="L2779" s="103"/>
      <c r="M2779" s="104"/>
      <c r="N2779" s="105"/>
      <c r="O2779" s="105"/>
      <c r="P2779" s="104"/>
      <c r="Q2779" s="101"/>
      <c r="R2779" s="106"/>
      <c r="S2779" s="101"/>
      <c r="T2779" s="107"/>
      <c r="U2779" s="102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97"/>
      <c r="B2780" s="98"/>
      <c r="C2780" s="99"/>
      <c r="D2780" s="99"/>
      <c r="E2780" s="100"/>
      <c r="F2780" s="101"/>
      <c r="G2780" s="101"/>
      <c r="H2780" s="101"/>
      <c r="I2780" s="101"/>
      <c r="J2780" s="100"/>
      <c r="K2780" s="102"/>
      <c r="L2780" s="103"/>
      <c r="M2780" s="104"/>
      <c r="N2780" s="105"/>
      <c r="O2780" s="105"/>
      <c r="P2780" s="104"/>
      <c r="Q2780" s="101"/>
      <c r="R2780" s="106"/>
      <c r="S2780" s="101"/>
      <c r="T2780" s="107"/>
      <c r="U2780" s="102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97"/>
      <c r="B2781" s="98"/>
      <c r="C2781" s="99"/>
      <c r="D2781" s="99"/>
      <c r="E2781" s="100"/>
      <c r="F2781" s="101"/>
      <c r="G2781" s="101"/>
      <c r="H2781" s="101"/>
      <c r="I2781" s="101"/>
      <c r="J2781" s="100"/>
      <c r="K2781" s="102"/>
      <c r="L2781" s="103"/>
      <c r="M2781" s="104"/>
      <c r="N2781" s="105"/>
      <c r="O2781" s="105"/>
      <c r="P2781" s="104"/>
      <c r="Q2781" s="101"/>
      <c r="R2781" s="106"/>
      <c r="S2781" s="101"/>
      <c r="T2781" s="107"/>
      <c r="U2781" s="102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97"/>
      <c r="B2782" s="98"/>
      <c r="C2782" s="99"/>
      <c r="D2782" s="99"/>
      <c r="E2782" s="100"/>
      <c r="F2782" s="101"/>
      <c r="G2782" s="101"/>
      <c r="H2782" s="101"/>
      <c r="I2782" s="101"/>
      <c r="J2782" s="100"/>
      <c r="K2782" s="102"/>
      <c r="L2782" s="103"/>
      <c r="M2782" s="104"/>
      <c r="N2782" s="105"/>
      <c r="O2782" s="105"/>
      <c r="P2782" s="104"/>
      <c r="Q2782" s="101"/>
      <c r="R2782" s="106"/>
      <c r="S2782" s="101"/>
      <c r="T2782" s="107"/>
      <c r="U2782" s="102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97"/>
      <c r="B2783" s="98"/>
      <c r="C2783" s="99"/>
      <c r="D2783" s="99"/>
      <c r="E2783" s="100"/>
      <c r="F2783" s="101"/>
      <c r="G2783" s="101"/>
      <c r="H2783" s="101"/>
      <c r="I2783" s="101"/>
      <c r="J2783" s="100"/>
      <c r="K2783" s="102"/>
      <c r="L2783" s="103"/>
      <c r="M2783" s="104"/>
      <c r="N2783" s="105"/>
      <c r="O2783" s="105"/>
      <c r="P2783" s="104"/>
      <c r="Q2783" s="101"/>
      <c r="R2783" s="106"/>
      <c r="S2783" s="101"/>
      <c r="T2783" s="107"/>
      <c r="U2783" s="102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97"/>
      <c r="B2784" s="98"/>
      <c r="C2784" s="99"/>
      <c r="D2784" s="99"/>
      <c r="E2784" s="100"/>
      <c r="F2784" s="101"/>
      <c r="G2784" s="101"/>
      <c r="H2784" s="101"/>
      <c r="I2784" s="101"/>
      <c r="J2784" s="100"/>
      <c r="K2784" s="102"/>
      <c r="L2784" s="103"/>
      <c r="M2784" s="104"/>
      <c r="N2784" s="105"/>
      <c r="O2784" s="105"/>
      <c r="P2784" s="104"/>
      <c r="Q2784" s="101"/>
      <c r="R2784" s="106"/>
      <c r="S2784" s="101"/>
      <c r="T2784" s="107"/>
      <c r="U2784" s="102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97"/>
      <c r="B2785" s="98"/>
      <c r="C2785" s="99"/>
      <c r="D2785" s="99"/>
      <c r="E2785" s="100"/>
      <c r="F2785" s="101"/>
      <c r="G2785" s="101"/>
      <c r="H2785" s="101"/>
      <c r="I2785" s="101"/>
      <c r="J2785" s="100"/>
      <c r="K2785" s="102"/>
      <c r="L2785" s="103"/>
      <c r="M2785" s="104"/>
      <c r="N2785" s="105"/>
      <c r="O2785" s="105"/>
      <c r="P2785" s="104"/>
      <c r="Q2785" s="101"/>
      <c r="R2785" s="106"/>
      <c r="S2785" s="101"/>
      <c r="T2785" s="107"/>
      <c r="U2785" s="102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97"/>
      <c r="B2786" s="98"/>
      <c r="C2786" s="99"/>
      <c r="D2786" s="99"/>
      <c r="E2786" s="100"/>
      <c r="F2786" s="101"/>
      <c r="G2786" s="101"/>
      <c r="H2786" s="101"/>
      <c r="I2786" s="101"/>
      <c r="J2786" s="100"/>
      <c r="K2786" s="102"/>
      <c r="L2786" s="103"/>
      <c r="M2786" s="104"/>
      <c r="N2786" s="105"/>
      <c r="O2786" s="105"/>
      <c r="P2786" s="104"/>
      <c r="Q2786" s="101"/>
      <c r="R2786" s="106"/>
      <c r="S2786" s="101"/>
      <c r="T2786" s="107"/>
      <c r="U2786" s="102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97"/>
      <c r="B2787" s="98"/>
      <c r="C2787" s="99"/>
      <c r="D2787" s="99"/>
      <c r="E2787" s="100"/>
      <c r="F2787" s="101"/>
      <c r="G2787" s="101"/>
      <c r="H2787" s="101"/>
      <c r="I2787" s="101"/>
      <c r="J2787" s="100"/>
      <c r="K2787" s="102"/>
      <c r="L2787" s="103"/>
      <c r="M2787" s="104"/>
      <c r="N2787" s="105"/>
      <c r="O2787" s="105"/>
      <c r="P2787" s="104"/>
      <c r="Q2787" s="101"/>
      <c r="R2787" s="106"/>
      <c r="S2787" s="101"/>
      <c r="T2787" s="107"/>
      <c r="U2787" s="102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97"/>
      <c r="B2788" s="98"/>
      <c r="C2788" s="99"/>
      <c r="D2788" s="99"/>
      <c r="E2788" s="100"/>
      <c r="F2788" s="101"/>
      <c r="G2788" s="101"/>
      <c r="H2788" s="101"/>
      <c r="I2788" s="101"/>
      <c r="J2788" s="100"/>
      <c r="K2788" s="102"/>
      <c r="L2788" s="103"/>
      <c r="M2788" s="104"/>
      <c r="N2788" s="105"/>
      <c r="O2788" s="105"/>
      <c r="P2788" s="104"/>
      <c r="Q2788" s="101"/>
      <c r="R2788" s="106"/>
      <c r="S2788" s="101"/>
      <c r="T2788" s="107"/>
      <c r="U2788" s="102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97"/>
      <c r="B2789" s="98"/>
      <c r="C2789" s="99"/>
      <c r="D2789" s="99"/>
      <c r="E2789" s="100"/>
      <c r="F2789" s="101"/>
      <c r="G2789" s="101"/>
      <c r="H2789" s="101"/>
      <c r="I2789" s="101"/>
      <c r="J2789" s="100"/>
      <c r="K2789" s="102"/>
      <c r="L2789" s="103"/>
      <c r="M2789" s="104"/>
      <c r="N2789" s="105"/>
      <c r="O2789" s="105"/>
      <c r="P2789" s="104"/>
      <c r="Q2789" s="101"/>
      <c r="R2789" s="106"/>
      <c r="S2789" s="101"/>
      <c r="T2789" s="107"/>
      <c r="U2789" s="102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97"/>
      <c r="B2790" s="98"/>
      <c r="C2790" s="99"/>
      <c r="D2790" s="99"/>
      <c r="E2790" s="100"/>
      <c r="F2790" s="101"/>
      <c r="G2790" s="101"/>
      <c r="H2790" s="101"/>
      <c r="I2790" s="101"/>
      <c r="J2790" s="100"/>
      <c r="K2790" s="102"/>
      <c r="L2790" s="103"/>
      <c r="M2790" s="104"/>
      <c r="N2790" s="105"/>
      <c r="O2790" s="105"/>
      <c r="P2790" s="104"/>
      <c r="Q2790" s="101"/>
      <c r="R2790" s="106"/>
      <c r="S2790" s="101"/>
      <c r="T2790" s="107"/>
      <c r="U2790" s="102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97"/>
      <c r="B2791" s="98"/>
      <c r="C2791" s="99"/>
      <c r="D2791" s="99"/>
      <c r="E2791" s="100"/>
      <c r="F2791" s="101"/>
      <c r="G2791" s="101"/>
      <c r="H2791" s="101"/>
      <c r="I2791" s="101"/>
      <c r="J2791" s="100"/>
      <c r="K2791" s="102"/>
      <c r="L2791" s="103"/>
      <c r="M2791" s="104"/>
      <c r="N2791" s="105"/>
      <c r="O2791" s="105"/>
      <c r="P2791" s="104"/>
      <c r="Q2791" s="101"/>
      <c r="R2791" s="106"/>
      <c r="S2791" s="101"/>
      <c r="T2791" s="107"/>
      <c r="U2791" s="102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97"/>
      <c r="B2792" s="98"/>
      <c r="C2792" s="99"/>
      <c r="D2792" s="99"/>
      <c r="E2792" s="100"/>
      <c r="F2792" s="101"/>
      <c r="G2792" s="101"/>
      <c r="H2792" s="101"/>
      <c r="I2792" s="101"/>
      <c r="J2792" s="100"/>
      <c r="K2792" s="102"/>
      <c r="L2792" s="103"/>
      <c r="M2792" s="104"/>
      <c r="N2792" s="105"/>
      <c r="O2792" s="105"/>
      <c r="P2792" s="104"/>
      <c r="Q2792" s="101"/>
      <c r="R2792" s="106"/>
      <c r="S2792" s="101"/>
      <c r="T2792" s="107"/>
      <c r="U2792" s="102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97"/>
      <c r="B2793" s="98"/>
      <c r="C2793" s="99"/>
      <c r="D2793" s="99"/>
      <c r="E2793" s="100"/>
      <c r="F2793" s="101"/>
      <c r="G2793" s="101"/>
      <c r="H2793" s="101"/>
      <c r="I2793" s="101"/>
      <c r="J2793" s="100"/>
      <c r="K2793" s="102"/>
      <c r="L2793" s="103"/>
      <c r="M2793" s="104"/>
      <c r="N2793" s="105"/>
      <c r="O2793" s="105"/>
      <c r="P2793" s="104"/>
      <c r="Q2793" s="101"/>
      <c r="R2793" s="106"/>
      <c r="S2793" s="101"/>
      <c r="T2793" s="107"/>
      <c r="U2793" s="102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97"/>
      <c r="B2794" s="98"/>
      <c r="C2794" s="99"/>
      <c r="D2794" s="99"/>
      <c r="E2794" s="100"/>
      <c r="F2794" s="101"/>
      <c r="G2794" s="101"/>
      <c r="H2794" s="101"/>
      <c r="I2794" s="101"/>
      <c r="J2794" s="100"/>
      <c r="K2794" s="102"/>
      <c r="L2794" s="103"/>
      <c r="M2794" s="104"/>
      <c r="N2794" s="105"/>
      <c r="O2794" s="105"/>
      <c r="P2794" s="104"/>
      <c r="Q2794" s="101"/>
      <c r="R2794" s="106"/>
      <c r="S2794" s="101"/>
      <c r="T2794" s="107"/>
      <c r="U2794" s="102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97"/>
      <c r="B2795" s="98"/>
      <c r="C2795" s="99"/>
      <c r="D2795" s="99"/>
      <c r="E2795" s="100"/>
      <c r="F2795" s="101"/>
      <c r="G2795" s="101"/>
      <c r="H2795" s="101"/>
      <c r="I2795" s="101"/>
      <c r="J2795" s="100"/>
      <c r="K2795" s="102"/>
      <c r="L2795" s="103"/>
      <c r="M2795" s="104"/>
      <c r="N2795" s="105"/>
      <c r="O2795" s="105"/>
      <c r="P2795" s="104"/>
      <c r="Q2795" s="101"/>
      <c r="R2795" s="106"/>
      <c r="S2795" s="101"/>
      <c r="T2795" s="107"/>
      <c r="U2795" s="102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97"/>
      <c r="B2796" s="98"/>
      <c r="C2796" s="99"/>
      <c r="D2796" s="99"/>
      <c r="E2796" s="100"/>
      <c r="F2796" s="101"/>
      <c r="G2796" s="101"/>
      <c r="H2796" s="101"/>
      <c r="I2796" s="101"/>
      <c r="J2796" s="100"/>
      <c r="K2796" s="102"/>
      <c r="L2796" s="103"/>
      <c r="M2796" s="104"/>
      <c r="N2796" s="105"/>
      <c r="O2796" s="105"/>
      <c r="P2796" s="104"/>
      <c r="Q2796" s="101"/>
      <c r="R2796" s="106"/>
      <c r="S2796" s="101"/>
      <c r="T2796" s="107"/>
      <c r="U2796" s="102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97"/>
      <c r="B2797" s="98"/>
      <c r="C2797" s="99"/>
      <c r="D2797" s="99"/>
      <c r="E2797" s="100"/>
      <c r="F2797" s="101"/>
      <c r="G2797" s="101"/>
      <c r="H2797" s="101"/>
      <c r="I2797" s="101"/>
      <c r="J2797" s="100"/>
      <c r="K2797" s="102"/>
      <c r="L2797" s="103"/>
      <c r="M2797" s="104"/>
      <c r="N2797" s="105"/>
      <c r="O2797" s="105"/>
      <c r="P2797" s="104"/>
      <c r="Q2797" s="101"/>
      <c r="R2797" s="106"/>
      <c r="S2797" s="101"/>
      <c r="T2797" s="107"/>
      <c r="U2797" s="102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97"/>
      <c r="B2798" s="98"/>
      <c r="C2798" s="99"/>
      <c r="D2798" s="99"/>
      <c r="E2798" s="100"/>
      <c r="F2798" s="101"/>
      <c r="G2798" s="101"/>
      <c r="H2798" s="101"/>
      <c r="I2798" s="101"/>
      <c r="J2798" s="100"/>
      <c r="K2798" s="102"/>
      <c r="L2798" s="103"/>
      <c r="M2798" s="104"/>
      <c r="N2798" s="105"/>
      <c r="O2798" s="105"/>
      <c r="P2798" s="104"/>
      <c r="Q2798" s="101"/>
      <c r="R2798" s="106"/>
      <c r="S2798" s="101"/>
      <c r="T2798" s="107"/>
      <c r="U2798" s="102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97"/>
      <c r="B2799" s="98"/>
      <c r="C2799" s="99"/>
      <c r="D2799" s="99"/>
      <c r="E2799" s="100"/>
      <c r="F2799" s="101"/>
      <c r="G2799" s="101"/>
      <c r="H2799" s="101"/>
      <c r="I2799" s="101"/>
      <c r="J2799" s="100"/>
      <c r="K2799" s="102"/>
      <c r="L2799" s="103"/>
      <c r="M2799" s="104"/>
      <c r="N2799" s="105"/>
      <c r="O2799" s="105"/>
      <c r="P2799" s="104"/>
      <c r="Q2799" s="101"/>
      <c r="R2799" s="106"/>
      <c r="S2799" s="101"/>
      <c r="T2799" s="107"/>
      <c r="U2799" s="102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97"/>
      <c r="B2800" s="98"/>
      <c r="C2800" s="99"/>
      <c r="D2800" s="99"/>
      <c r="E2800" s="100"/>
      <c r="F2800" s="101"/>
      <c r="G2800" s="101"/>
      <c r="H2800" s="101"/>
      <c r="I2800" s="101"/>
      <c r="J2800" s="100"/>
      <c r="K2800" s="102"/>
      <c r="L2800" s="103"/>
      <c r="M2800" s="104"/>
      <c r="N2800" s="105"/>
      <c r="O2800" s="105"/>
      <c r="P2800" s="104"/>
      <c r="Q2800" s="101"/>
      <c r="R2800" s="106"/>
      <c r="S2800" s="101"/>
      <c r="T2800" s="107"/>
      <c r="U2800" s="102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97"/>
      <c r="B2801" s="98"/>
      <c r="C2801" s="99"/>
      <c r="D2801" s="99"/>
      <c r="E2801" s="100"/>
      <c r="F2801" s="101"/>
      <c r="G2801" s="101"/>
      <c r="H2801" s="101"/>
      <c r="I2801" s="101"/>
      <c r="J2801" s="100"/>
      <c r="K2801" s="102"/>
      <c r="L2801" s="103"/>
      <c r="M2801" s="104"/>
      <c r="N2801" s="105"/>
      <c r="O2801" s="105"/>
      <c r="P2801" s="104"/>
      <c r="Q2801" s="101"/>
      <c r="R2801" s="106"/>
      <c r="S2801" s="101"/>
      <c r="T2801" s="107"/>
      <c r="U2801" s="102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97"/>
      <c r="B2802" s="98"/>
      <c r="C2802" s="99"/>
      <c r="D2802" s="99"/>
      <c r="E2802" s="100"/>
      <c r="F2802" s="101"/>
      <c r="G2802" s="101"/>
      <c r="H2802" s="101"/>
      <c r="I2802" s="101"/>
      <c r="J2802" s="100"/>
      <c r="K2802" s="102"/>
      <c r="L2802" s="103"/>
      <c r="M2802" s="104"/>
      <c r="N2802" s="105"/>
      <c r="O2802" s="105"/>
      <c r="P2802" s="104"/>
      <c r="Q2802" s="101"/>
      <c r="R2802" s="106"/>
      <c r="S2802" s="101"/>
      <c r="T2802" s="107"/>
      <c r="U2802" s="102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97"/>
      <c r="B2803" s="98"/>
      <c r="C2803" s="99"/>
      <c r="D2803" s="99"/>
      <c r="E2803" s="100"/>
      <c r="F2803" s="101"/>
      <c r="G2803" s="101"/>
      <c r="H2803" s="101"/>
      <c r="I2803" s="101"/>
      <c r="J2803" s="100"/>
      <c r="K2803" s="102"/>
      <c r="L2803" s="103"/>
      <c r="M2803" s="104"/>
      <c r="N2803" s="105"/>
      <c r="O2803" s="105"/>
      <c r="P2803" s="104"/>
      <c r="Q2803" s="101"/>
      <c r="R2803" s="106"/>
      <c r="S2803" s="101"/>
      <c r="T2803" s="107"/>
      <c r="U2803" s="102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97"/>
      <c r="B2804" s="98"/>
      <c r="C2804" s="99"/>
      <c r="D2804" s="99"/>
      <c r="E2804" s="100"/>
      <c r="F2804" s="101"/>
      <c r="G2804" s="101"/>
      <c r="H2804" s="101"/>
      <c r="I2804" s="101"/>
      <c r="J2804" s="100"/>
      <c r="K2804" s="102"/>
      <c r="L2804" s="103"/>
      <c r="M2804" s="104"/>
      <c r="N2804" s="105"/>
      <c r="O2804" s="105"/>
      <c r="P2804" s="104"/>
      <c r="Q2804" s="101"/>
      <c r="R2804" s="106"/>
      <c r="S2804" s="101"/>
      <c r="T2804" s="107"/>
      <c r="U2804" s="102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97"/>
      <c r="B2805" s="98"/>
      <c r="C2805" s="99"/>
      <c r="D2805" s="99"/>
      <c r="E2805" s="100"/>
      <c r="F2805" s="101"/>
      <c r="G2805" s="101"/>
      <c r="H2805" s="101"/>
      <c r="I2805" s="101"/>
      <c r="J2805" s="100"/>
      <c r="K2805" s="102"/>
      <c r="L2805" s="103"/>
      <c r="M2805" s="104"/>
      <c r="N2805" s="105"/>
      <c r="O2805" s="105"/>
      <c r="P2805" s="104"/>
      <c r="Q2805" s="101"/>
      <c r="R2805" s="106"/>
      <c r="S2805" s="101"/>
      <c r="T2805" s="107"/>
      <c r="U2805" s="102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97"/>
      <c r="B2806" s="98"/>
      <c r="C2806" s="99"/>
      <c r="D2806" s="99"/>
      <c r="E2806" s="100"/>
      <c r="F2806" s="101"/>
      <c r="G2806" s="101"/>
      <c r="H2806" s="101"/>
      <c r="I2806" s="101"/>
      <c r="J2806" s="100"/>
      <c r="K2806" s="102"/>
      <c r="L2806" s="103"/>
      <c r="M2806" s="104"/>
      <c r="N2806" s="105"/>
      <c r="O2806" s="105"/>
      <c r="P2806" s="104"/>
      <c r="Q2806" s="101"/>
      <c r="R2806" s="106"/>
      <c r="S2806" s="101"/>
      <c r="T2806" s="107"/>
      <c r="U2806" s="102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97"/>
      <c r="B2807" s="98"/>
      <c r="C2807" s="99"/>
      <c r="D2807" s="99"/>
      <c r="E2807" s="100"/>
      <c r="F2807" s="101"/>
      <c r="G2807" s="101"/>
      <c r="H2807" s="101"/>
      <c r="I2807" s="101"/>
      <c r="J2807" s="100"/>
      <c r="K2807" s="102"/>
      <c r="L2807" s="103"/>
      <c r="M2807" s="104"/>
      <c r="N2807" s="105"/>
      <c r="O2807" s="105"/>
      <c r="P2807" s="104"/>
      <c r="Q2807" s="101"/>
      <c r="R2807" s="106"/>
      <c r="S2807" s="101"/>
      <c r="T2807" s="107"/>
      <c r="U2807" s="102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97"/>
      <c r="B2808" s="98"/>
      <c r="C2808" s="99"/>
      <c r="D2808" s="99"/>
      <c r="E2808" s="100"/>
      <c r="F2808" s="101"/>
      <c r="G2808" s="101"/>
      <c r="H2808" s="101"/>
      <c r="I2808" s="101"/>
      <c r="J2808" s="100"/>
      <c r="K2808" s="102"/>
      <c r="L2808" s="103"/>
      <c r="M2808" s="104"/>
      <c r="N2808" s="105"/>
      <c r="O2808" s="105"/>
      <c r="P2808" s="104"/>
      <c r="Q2808" s="101"/>
      <c r="R2808" s="106"/>
      <c r="S2808" s="101"/>
      <c r="T2808" s="107"/>
      <c r="U2808" s="102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97"/>
      <c r="B2809" s="98"/>
      <c r="C2809" s="99"/>
      <c r="D2809" s="99"/>
      <c r="E2809" s="100"/>
      <c r="F2809" s="101"/>
      <c r="G2809" s="101"/>
      <c r="H2809" s="101"/>
      <c r="I2809" s="101"/>
      <c r="J2809" s="100"/>
      <c r="K2809" s="102"/>
      <c r="L2809" s="103"/>
      <c r="M2809" s="104"/>
      <c r="N2809" s="105"/>
      <c r="O2809" s="105"/>
      <c r="P2809" s="104"/>
      <c r="Q2809" s="101"/>
      <c r="R2809" s="106"/>
      <c r="S2809" s="101"/>
      <c r="T2809" s="107"/>
      <c r="U2809" s="102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97"/>
      <c r="B2810" s="98"/>
      <c r="C2810" s="99"/>
      <c r="D2810" s="99"/>
      <c r="E2810" s="100"/>
      <c r="F2810" s="101"/>
      <c r="G2810" s="101"/>
      <c r="H2810" s="101"/>
      <c r="I2810" s="101"/>
      <c r="J2810" s="100"/>
      <c r="K2810" s="102"/>
      <c r="L2810" s="103"/>
      <c r="M2810" s="104"/>
      <c r="N2810" s="105"/>
      <c r="O2810" s="105"/>
      <c r="P2810" s="104"/>
      <c r="Q2810" s="101"/>
      <c r="R2810" s="106"/>
      <c r="S2810" s="101"/>
      <c r="T2810" s="107"/>
      <c r="U2810" s="102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97"/>
      <c r="B2811" s="98"/>
      <c r="C2811" s="99"/>
      <c r="D2811" s="99"/>
      <c r="E2811" s="100"/>
      <c r="F2811" s="101"/>
      <c r="G2811" s="101"/>
      <c r="H2811" s="101"/>
      <c r="I2811" s="101"/>
      <c r="J2811" s="100"/>
      <c r="K2811" s="102"/>
      <c r="L2811" s="103"/>
      <c r="M2811" s="104"/>
      <c r="N2811" s="105"/>
      <c r="O2811" s="105"/>
      <c r="P2811" s="104"/>
      <c r="Q2811" s="101"/>
      <c r="R2811" s="106"/>
      <c r="S2811" s="101"/>
      <c r="T2811" s="107"/>
      <c r="U2811" s="102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97"/>
      <c r="B2812" s="98"/>
      <c r="C2812" s="99"/>
      <c r="D2812" s="99"/>
      <c r="E2812" s="100"/>
      <c r="F2812" s="101"/>
      <c r="G2812" s="101"/>
      <c r="H2812" s="101"/>
      <c r="I2812" s="101"/>
      <c r="J2812" s="100"/>
      <c r="K2812" s="102"/>
      <c r="L2812" s="103"/>
      <c r="M2812" s="104"/>
      <c r="N2812" s="105"/>
      <c r="O2812" s="105"/>
      <c r="P2812" s="104"/>
      <c r="Q2812" s="101"/>
      <c r="R2812" s="106"/>
      <c r="S2812" s="101"/>
      <c r="T2812" s="107"/>
      <c r="U2812" s="102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97"/>
      <c r="B2813" s="98"/>
      <c r="C2813" s="99"/>
      <c r="D2813" s="99"/>
      <c r="E2813" s="100"/>
      <c r="F2813" s="101"/>
      <c r="G2813" s="101"/>
      <c r="H2813" s="101"/>
      <c r="I2813" s="101"/>
      <c r="J2813" s="100"/>
      <c r="K2813" s="102"/>
      <c r="L2813" s="103"/>
      <c r="M2813" s="104"/>
      <c r="N2813" s="105"/>
      <c r="O2813" s="105"/>
      <c r="P2813" s="104"/>
      <c r="Q2813" s="101"/>
      <c r="R2813" s="106"/>
      <c r="S2813" s="101"/>
      <c r="T2813" s="107"/>
      <c r="U2813" s="102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97"/>
      <c r="B2814" s="98"/>
      <c r="C2814" s="99"/>
      <c r="D2814" s="99"/>
      <c r="E2814" s="100"/>
      <c r="F2814" s="101"/>
      <c r="G2814" s="101"/>
      <c r="H2814" s="101"/>
      <c r="I2814" s="101"/>
      <c r="J2814" s="100"/>
      <c r="K2814" s="102"/>
      <c r="L2814" s="103"/>
      <c r="M2814" s="104"/>
      <c r="N2814" s="105"/>
      <c r="O2814" s="105"/>
      <c r="P2814" s="104"/>
      <c r="Q2814" s="101"/>
      <c r="R2814" s="106"/>
      <c r="S2814" s="101"/>
      <c r="T2814" s="107"/>
      <c r="U2814" s="102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97"/>
      <c r="B2815" s="98"/>
      <c r="C2815" s="99"/>
      <c r="D2815" s="99"/>
      <c r="E2815" s="100"/>
      <c r="F2815" s="101"/>
      <c r="G2815" s="101"/>
      <c r="H2815" s="101"/>
      <c r="I2815" s="101"/>
      <c r="J2815" s="100"/>
      <c r="K2815" s="102"/>
      <c r="L2815" s="103"/>
      <c r="M2815" s="104"/>
      <c r="N2815" s="105"/>
      <c r="O2815" s="105"/>
      <c r="P2815" s="104"/>
      <c r="Q2815" s="101"/>
      <c r="R2815" s="106"/>
      <c r="S2815" s="101"/>
      <c r="T2815" s="107"/>
      <c r="U2815" s="102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97"/>
      <c r="B2816" s="98"/>
      <c r="C2816" s="99"/>
      <c r="D2816" s="99"/>
      <c r="E2816" s="100"/>
      <c r="F2816" s="101"/>
      <c r="G2816" s="101"/>
      <c r="H2816" s="101"/>
      <c r="I2816" s="101"/>
      <c r="J2816" s="100"/>
      <c r="K2816" s="102"/>
      <c r="L2816" s="103"/>
      <c r="M2816" s="104"/>
      <c r="N2816" s="105"/>
      <c r="O2816" s="105"/>
      <c r="P2816" s="104"/>
      <c r="Q2816" s="101"/>
      <c r="R2816" s="106"/>
      <c r="S2816" s="101"/>
      <c r="T2816" s="107"/>
      <c r="U2816" s="102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97"/>
      <c r="B2817" s="98"/>
      <c r="C2817" s="99"/>
      <c r="D2817" s="99"/>
      <c r="E2817" s="100"/>
      <c r="F2817" s="101"/>
      <c r="G2817" s="101"/>
      <c r="H2817" s="101"/>
      <c r="I2817" s="101"/>
      <c r="J2817" s="100"/>
      <c r="K2817" s="102"/>
      <c r="L2817" s="103"/>
      <c r="M2817" s="104"/>
      <c r="N2817" s="105"/>
      <c r="O2817" s="105"/>
      <c r="P2817" s="104"/>
      <c r="Q2817" s="101"/>
      <c r="R2817" s="106"/>
      <c r="S2817" s="101"/>
      <c r="T2817" s="107"/>
      <c r="U2817" s="102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97"/>
      <c r="B2818" s="98"/>
      <c r="C2818" s="99"/>
      <c r="D2818" s="99"/>
      <c r="E2818" s="100"/>
      <c r="F2818" s="101"/>
      <c r="G2818" s="101"/>
      <c r="H2818" s="101"/>
      <c r="I2818" s="101"/>
      <c r="J2818" s="100"/>
      <c r="K2818" s="102"/>
      <c r="L2818" s="103"/>
      <c r="M2818" s="104"/>
      <c r="N2818" s="105"/>
      <c r="O2818" s="105"/>
      <c r="P2818" s="104"/>
      <c r="Q2818" s="101"/>
      <c r="R2818" s="106"/>
      <c r="S2818" s="101"/>
      <c r="T2818" s="107"/>
      <c r="U2818" s="102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97"/>
      <c r="B2819" s="98"/>
      <c r="C2819" s="99"/>
      <c r="D2819" s="99"/>
      <c r="E2819" s="100"/>
      <c r="F2819" s="101"/>
      <c r="G2819" s="101"/>
      <c r="H2819" s="101"/>
      <c r="I2819" s="101"/>
      <c r="J2819" s="100"/>
      <c r="K2819" s="102"/>
      <c r="L2819" s="103"/>
      <c r="M2819" s="104"/>
      <c r="N2819" s="105"/>
      <c r="O2819" s="105"/>
      <c r="P2819" s="104"/>
      <c r="Q2819" s="101"/>
      <c r="R2819" s="106"/>
      <c r="S2819" s="101"/>
      <c r="T2819" s="107"/>
      <c r="U2819" s="102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97"/>
      <c r="B2820" s="98"/>
      <c r="C2820" s="99"/>
      <c r="D2820" s="99"/>
      <c r="E2820" s="100"/>
      <c r="F2820" s="101"/>
      <c r="G2820" s="101"/>
      <c r="H2820" s="101"/>
      <c r="I2820" s="101"/>
      <c r="J2820" s="100"/>
      <c r="K2820" s="102"/>
      <c r="L2820" s="103"/>
      <c r="M2820" s="104"/>
      <c r="N2820" s="105"/>
      <c r="O2820" s="105"/>
      <c r="P2820" s="104"/>
      <c r="Q2820" s="101"/>
      <c r="R2820" s="106"/>
      <c r="S2820" s="101"/>
      <c r="T2820" s="107"/>
      <c r="U2820" s="102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97"/>
      <c r="B2821" s="98"/>
      <c r="C2821" s="99"/>
      <c r="D2821" s="99"/>
      <c r="E2821" s="100"/>
      <c r="F2821" s="101"/>
      <c r="G2821" s="101"/>
      <c r="H2821" s="101"/>
      <c r="I2821" s="101"/>
      <c r="J2821" s="100"/>
      <c r="K2821" s="102"/>
      <c r="L2821" s="103"/>
      <c r="M2821" s="104"/>
      <c r="N2821" s="105"/>
      <c r="O2821" s="105"/>
      <c r="P2821" s="104"/>
      <c r="Q2821" s="101"/>
      <c r="R2821" s="106"/>
      <c r="S2821" s="101"/>
      <c r="T2821" s="107"/>
      <c r="U2821" s="102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97"/>
      <c r="B2822" s="98"/>
      <c r="C2822" s="99"/>
      <c r="D2822" s="99"/>
      <c r="E2822" s="100"/>
      <c r="F2822" s="101"/>
      <c r="G2822" s="101"/>
      <c r="H2822" s="101"/>
      <c r="I2822" s="101"/>
      <c r="J2822" s="100"/>
      <c r="K2822" s="102"/>
      <c r="L2822" s="103"/>
      <c r="M2822" s="104"/>
      <c r="N2822" s="105"/>
      <c r="O2822" s="105"/>
      <c r="P2822" s="104"/>
      <c r="Q2822" s="101"/>
      <c r="R2822" s="106"/>
      <c r="S2822" s="101"/>
      <c r="T2822" s="107"/>
      <c r="U2822" s="102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97"/>
      <c r="B2823" s="98"/>
      <c r="C2823" s="99"/>
      <c r="D2823" s="99"/>
      <c r="E2823" s="100"/>
      <c r="F2823" s="101"/>
      <c r="G2823" s="101"/>
      <c r="H2823" s="101"/>
      <c r="I2823" s="101"/>
      <c r="J2823" s="100"/>
      <c r="K2823" s="102"/>
      <c r="L2823" s="103"/>
      <c r="M2823" s="104"/>
      <c r="N2823" s="105"/>
      <c r="O2823" s="105"/>
      <c r="P2823" s="104"/>
      <c r="Q2823" s="101"/>
      <c r="R2823" s="106"/>
      <c r="S2823" s="101"/>
      <c r="T2823" s="107"/>
      <c r="U2823" s="102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97"/>
      <c r="B2824" s="98"/>
      <c r="C2824" s="99"/>
      <c r="D2824" s="99"/>
      <c r="E2824" s="100"/>
      <c r="F2824" s="101"/>
      <c r="G2824" s="101"/>
      <c r="H2824" s="101"/>
      <c r="I2824" s="101"/>
      <c r="J2824" s="100"/>
      <c r="K2824" s="102"/>
      <c r="L2824" s="103"/>
      <c r="M2824" s="104"/>
      <c r="N2824" s="105"/>
      <c r="O2824" s="105"/>
      <c r="P2824" s="104"/>
      <c r="Q2824" s="101"/>
      <c r="R2824" s="106"/>
      <c r="S2824" s="101"/>
      <c r="T2824" s="107"/>
      <c r="U2824" s="102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97"/>
      <c r="B2825" s="98"/>
      <c r="C2825" s="99"/>
      <c r="D2825" s="99"/>
      <c r="E2825" s="100"/>
      <c r="F2825" s="101"/>
      <c r="G2825" s="101"/>
      <c r="H2825" s="101"/>
      <c r="I2825" s="101"/>
      <c r="J2825" s="100"/>
      <c r="K2825" s="102"/>
      <c r="L2825" s="103"/>
      <c r="M2825" s="104"/>
      <c r="N2825" s="105"/>
      <c r="O2825" s="105"/>
      <c r="P2825" s="104"/>
      <c r="Q2825" s="101"/>
      <c r="R2825" s="106"/>
      <c r="S2825" s="101"/>
      <c r="T2825" s="107"/>
      <c r="U2825" s="102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97"/>
      <c r="B2826" s="98"/>
      <c r="C2826" s="99"/>
      <c r="D2826" s="99"/>
      <c r="E2826" s="100"/>
      <c r="F2826" s="101"/>
      <c r="G2826" s="101"/>
      <c r="H2826" s="101"/>
      <c r="I2826" s="101"/>
      <c r="J2826" s="100"/>
      <c r="K2826" s="102"/>
      <c r="L2826" s="103"/>
      <c r="M2826" s="104"/>
      <c r="N2826" s="105"/>
      <c r="O2826" s="105"/>
      <c r="P2826" s="104"/>
      <c r="Q2826" s="101"/>
      <c r="R2826" s="106"/>
      <c r="S2826" s="101"/>
      <c r="T2826" s="107"/>
      <c r="U2826" s="102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97"/>
      <c r="B2827" s="98"/>
      <c r="C2827" s="99"/>
      <c r="D2827" s="99"/>
      <c r="E2827" s="100"/>
      <c r="F2827" s="101"/>
      <c r="G2827" s="101"/>
      <c r="H2827" s="101"/>
      <c r="I2827" s="101"/>
      <c r="J2827" s="100"/>
      <c r="K2827" s="102"/>
      <c r="L2827" s="103"/>
      <c r="M2827" s="104"/>
      <c r="N2827" s="105"/>
      <c r="O2827" s="105"/>
      <c r="P2827" s="104"/>
      <c r="Q2827" s="101"/>
      <c r="R2827" s="106"/>
      <c r="S2827" s="101"/>
      <c r="T2827" s="107"/>
      <c r="U2827" s="102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97"/>
      <c r="B2828" s="98"/>
      <c r="C2828" s="99"/>
      <c r="D2828" s="99"/>
      <c r="E2828" s="100"/>
      <c r="F2828" s="101"/>
      <c r="G2828" s="101"/>
      <c r="H2828" s="101"/>
      <c r="I2828" s="101"/>
      <c r="J2828" s="100"/>
      <c r="K2828" s="102"/>
      <c r="L2828" s="103"/>
      <c r="M2828" s="104"/>
      <c r="N2828" s="105"/>
      <c r="O2828" s="105"/>
      <c r="P2828" s="104"/>
      <c r="Q2828" s="101"/>
      <c r="R2828" s="106"/>
      <c r="S2828" s="101"/>
      <c r="T2828" s="107"/>
      <c r="U2828" s="102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97"/>
      <c r="B2829" s="98"/>
      <c r="C2829" s="99"/>
      <c r="D2829" s="99"/>
      <c r="E2829" s="100"/>
      <c r="F2829" s="101"/>
      <c r="G2829" s="101"/>
      <c r="H2829" s="101"/>
      <c r="I2829" s="101"/>
      <c r="J2829" s="100"/>
      <c r="K2829" s="102"/>
      <c r="L2829" s="103"/>
      <c r="M2829" s="104"/>
      <c r="N2829" s="105"/>
      <c r="O2829" s="105"/>
      <c r="P2829" s="104"/>
      <c r="Q2829" s="101"/>
      <c r="R2829" s="106"/>
      <c r="S2829" s="101"/>
      <c r="T2829" s="107"/>
      <c r="U2829" s="102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97"/>
      <c r="B2830" s="98"/>
      <c r="C2830" s="99"/>
      <c r="D2830" s="99"/>
      <c r="E2830" s="100"/>
      <c r="F2830" s="101"/>
      <c r="G2830" s="101"/>
      <c r="H2830" s="101"/>
      <c r="I2830" s="101"/>
      <c r="J2830" s="100"/>
      <c r="K2830" s="102"/>
      <c r="L2830" s="103"/>
      <c r="M2830" s="104"/>
      <c r="N2830" s="105"/>
      <c r="O2830" s="105"/>
      <c r="P2830" s="104"/>
      <c r="Q2830" s="101"/>
      <c r="R2830" s="106"/>
      <c r="S2830" s="101"/>
      <c r="T2830" s="107"/>
      <c r="U2830" s="102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97"/>
      <c r="B2831" s="98"/>
      <c r="C2831" s="99"/>
      <c r="D2831" s="99"/>
      <c r="E2831" s="100"/>
      <c r="F2831" s="101"/>
      <c r="G2831" s="101"/>
      <c r="H2831" s="101"/>
      <c r="I2831" s="101"/>
      <c r="J2831" s="100"/>
      <c r="K2831" s="102"/>
      <c r="L2831" s="103"/>
      <c r="M2831" s="104"/>
      <c r="N2831" s="105"/>
      <c r="O2831" s="105"/>
      <c r="P2831" s="104"/>
      <c r="Q2831" s="101"/>
      <c r="R2831" s="106"/>
      <c r="S2831" s="101"/>
      <c r="T2831" s="107"/>
      <c r="U2831" s="102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97"/>
      <c r="B2832" s="98"/>
      <c r="C2832" s="99"/>
      <c r="D2832" s="99"/>
      <c r="E2832" s="100"/>
      <c r="F2832" s="101"/>
      <c r="G2832" s="101"/>
      <c r="H2832" s="101"/>
      <c r="I2832" s="101"/>
      <c r="J2832" s="100"/>
      <c r="K2832" s="102"/>
      <c r="L2832" s="103"/>
      <c r="M2832" s="104"/>
      <c r="N2832" s="105"/>
      <c r="O2832" s="105"/>
      <c r="P2832" s="104"/>
      <c r="Q2832" s="101"/>
      <c r="R2832" s="106"/>
      <c r="S2832" s="101"/>
      <c r="T2832" s="107"/>
      <c r="U2832" s="102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97"/>
      <c r="B2833" s="98"/>
      <c r="C2833" s="99"/>
      <c r="D2833" s="99"/>
      <c r="E2833" s="100"/>
      <c r="F2833" s="101"/>
      <c r="G2833" s="101"/>
      <c r="H2833" s="101"/>
      <c r="I2833" s="101"/>
      <c r="J2833" s="100"/>
      <c r="K2833" s="102"/>
      <c r="L2833" s="103"/>
      <c r="M2833" s="104"/>
      <c r="N2833" s="105"/>
      <c r="O2833" s="105"/>
      <c r="P2833" s="104"/>
      <c r="Q2833" s="101"/>
      <c r="R2833" s="106"/>
      <c r="S2833" s="101"/>
      <c r="T2833" s="107"/>
      <c r="U2833" s="102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97"/>
      <c r="B2834" s="98"/>
      <c r="C2834" s="99"/>
      <c r="D2834" s="99"/>
      <c r="E2834" s="100"/>
      <c r="F2834" s="101"/>
      <c r="G2834" s="101"/>
      <c r="H2834" s="101"/>
      <c r="I2834" s="101"/>
      <c r="J2834" s="100"/>
      <c r="K2834" s="102"/>
      <c r="L2834" s="103"/>
      <c r="M2834" s="104"/>
      <c r="N2834" s="105"/>
      <c r="O2834" s="105"/>
      <c r="P2834" s="104"/>
      <c r="Q2834" s="101"/>
      <c r="R2834" s="106"/>
      <c r="S2834" s="101"/>
      <c r="T2834" s="107"/>
      <c r="U2834" s="102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97"/>
      <c r="B2835" s="98"/>
      <c r="C2835" s="99"/>
      <c r="D2835" s="99"/>
      <c r="E2835" s="100"/>
      <c r="F2835" s="101"/>
      <c r="G2835" s="101"/>
      <c r="H2835" s="101"/>
      <c r="I2835" s="101"/>
      <c r="J2835" s="100"/>
      <c r="K2835" s="102"/>
      <c r="L2835" s="103"/>
      <c r="M2835" s="104"/>
      <c r="N2835" s="105"/>
      <c r="O2835" s="105"/>
      <c r="P2835" s="104"/>
      <c r="Q2835" s="101"/>
      <c r="R2835" s="106"/>
      <c r="S2835" s="101"/>
      <c r="T2835" s="107"/>
      <c r="U2835" s="102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97"/>
      <c r="B2836" s="98"/>
      <c r="C2836" s="99"/>
      <c r="D2836" s="99"/>
      <c r="E2836" s="100"/>
      <c r="F2836" s="101"/>
      <c r="G2836" s="101"/>
      <c r="H2836" s="101"/>
      <c r="I2836" s="101"/>
      <c r="J2836" s="100"/>
      <c r="K2836" s="102"/>
      <c r="L2836" s="103"/>
      <c r="M2836" s="104"/>
      <c r="N2836" s="105"/>
      <c r="O2836" s="105"/>
      <c r="P2836" s="104"/>
      <c r="Q2836" s="101"/>
      <c r="R2836" s="106"/>
      <c r="S2836" s="101"/>
      <c r="T2836" s="107"/>
      <c r="U2836" s="102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97"/>
      <c r="B2837" s="98"/>
      <c r="C2837" s="99"/>
      <c r="D2837" s="99"/>
      <c r="E2837" s="100"/>
      <c r="F2837" s="101"/>
      <c r="G2837" s="101"/>
      <c r="H2837" s="101"/>
      <c r="I2837" s="101"/>
      <c r="J2837" s="100"/>
      <c r="K2837" s="102"/>
      <c r="L2837" s="103"/>
      <c r="M2837" s="104"/>
      <c r="N2837" s="105"/>
      <c r="O2837" s="105"/>
      <c r="P2837" s="104"/>
      <c r="Q2837" s="101"/>
      <c r="R2837" s="106"/>
      <c r="S2837" s="101"/>
      <c r="T2837" s="107"/>
      <c r="U2837" s="102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97"/>
      <c r="B2838" s="98"/>
      <c r="C2838" s="99"/>
      <c r="D2838" s="99"/>
      <c r="E2838" s="100"/>
      <c r="F2838" s="101"/>
      <c r="G2838" s="101"/>
      <c r="H2838" s="101"/>
      <c r="I2838" s="101"/>
      <c r="J2838" s="100"/>
      <c r="K2838" s="102"/>
      <c r="L2838" s="103"/>
      <c r="M2838" s="104"/>
      <c r="N2838" s="105"/>
      <c r="O2838" s="105"/>
      <c r="P2838" s="104"/>
      <c r="Q2838" s="101"/>
      <c r="R2838" s="106"/>
      <c r="S2838" s="101"/>
      <c r="T2838" s="107"/>
      <c r="U2838" s="102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97"/>
      <c r="B2839" s="98"/>
      <c r="C2839" s="99"/>
      <c r="D2839" s="99"/>
      <c r="E2839" s="100"/>
      <c r="F2839" s="101"/>
      <c r="G2839" s="101"/>
      <c r="H2839" s="101"/>
      <c r="I2839" s="101"/>
      <c r="J2839" s="100"/>
      <c r="K2839" s="102"/>
      <c r="L2839" s="103"/>
      <c r="M2839" s="104"/>
      <c r="N2839" s="105"/>
      <c r="O2839" s="105"/>
      <c r="P2839" s="104"/>
      <c r="Q2839" s="101"/>
      <c r="R2839" s="106"/>
      <c r="S2839" s="101"/>
      <c r="T2839" s="107"/>
      <c r="U2839" s="102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97"/>
      <c r="B2840" s="98"/>
      <c r="C2840" s="99"/>
      <c r="D2840" s="99"/>
      <c r="E2840" s="100"/>
      <c r="F2840" s="101"/>
      <c r="G2840" s="101"/>
      <c r="H2840" s="101"/>
      <c r="I2840" s="101"/>
      <c r="J2840" s="100"/>
      <c r="K2840" s="102"/>
      <c r="L2840" s="103"/>
      <c r="M2840" s="104"/>
      <c r="N2840" s="105"/>
      <c r="O2840" s="105"/>
      <c r="P2840" s="104"/>
      <c r="Q2840" s="101"/>
      <c r="R2840" s="106"/>
      <c r="S2840" s="101"/>
      <c r="T2840" s="107"/>
      <c r="U2840" s="102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97"/>
      <c r="B2841" s="98"/>
      <c r="C2841" s="99"/>
      <c r="D2841" s="99"/>
      <c r="E2841" s="100"/>
      <c r="F2841" s="101"/>
      <c r="G2841" s="101"/>
      <c r="H2841" s="101"/>
      <c r="I2841" s="101"/>
      <c r="J2841" s="100"/>
      <c r="K2841" s="102"/>
      <c r="L2841" s="103"/>
      <c r="M2841" s="104"/>
      <c r="N2841" s="105"/>
      <c r="O2841" s="105"/>
      <c r="P2841" s="104"/>
      <c r="Q2841" s="101"/>
      <c r="R2841" s="106"/>
      <c r="S2841" s="101"/>
      <c r="T2841" s="107"/>
      <c r="U2841" s="102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97"/>
      <c r="B2842" s="98"/>
      <c r="C2842" s="99"/>
      <c r="D2842" s="99"/>
      <c r="E2842" s="100"/>
      <c r="F2842" s="101"/>
      <c r="G2842" s="101"/>
      <c r="H2842" s="101"/>
      <c r="I2842" s="101"/>
      <c r="J2842" s="100"/>
      <c r="K2842" s="102"/>
      <c r="L2842" s="103"/>
      <c r="M2842" s="104"/>
      <c r="N2842" s="105"/>
      <c r="O2842" s="105"/>
      <c r="P2842" s="104"/>
      <c r="Q2842" s="101"/>
      <c r="R2842" s="106"/>
      <c r="S2842" s="101"/>
      <c r="T2842" s="107"/>
      <c r="U2842" s="102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97"/>
      <c r="B2843" s="98"/>
      <c r="C2843" s="99"/>
      <c r="D2843" s="99"/>
      <c r="E2843" s="100"/>
      <c r="F2843" s="101"/>
      <c r="G2843" s="101"/>
      <c r="H2843" s="101"/>
      <c r="I2843" s="101"/>
      <c r="J2843" s="100"/>
      <c r="K2843" s="102"/>
      <c r="L2843" s="103"/>
      <c r="M2843" s="104"/>
      <c r="N2843" s="105"/>
      <c r="O2843" s="105"/>
      <c r="P2843" s="104"/>
      <c r="Q2843" s="101"/>
      <c r="R2843" s="106"/>
      <c r="S2843" s="101"/>
      <c r="T2843" s="107"/>
      <c r="U2843" s="102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97"/>
      <c r="B2844" s="98"/>
      <c r="C2844" s="99"/>
      <c r="D2844" s="99"/>
      <c r="E2844" s="100"/>
      <c r="F2844" s="101"/>
      <c r="G2844" s="101"/>
      <c r="H2844" s="101"/>
      <c r="I2844" s="101"/>
      <c r="J2844" s="100"/>
      <c r="K2844" s="102"/>
      <c r="L2844" s="103"/>
      <c r="M2844" s="104"/>
      <c r="N2844" s="105"/>
      <c r="O2844" s="105"/>
      <c r="P2844" s="104"/>
      <c r="Q2844" s="101"/>
      <c r="R2844" s="106"/>
      <c r="S2844" s="101"/>
      <c r="T2844" s="107"/>
      <c r="U2844" s="102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97"/>
      <c r="B2845" s="98"/>
      <c r="C2845" s="99"/>
      <c r="D2845" s="99"/>
      <c r="E2845" s="100"/>
      <c r="F2845" s="101"/>
      <c r="G2845" s="101"/>
      <c r="H2845" s="101"/>
      <c r="I2845" s="101"/>
      <c r="J2845" s="100"/>
      <c r="K2845" s="102"/>
      <c r="L2845" s="103"/>
      <c r="M2845" s="104"/>
      <c r="N2845" s="105"/>
      <c r="O2845" s="105"/>
      <c r="P2845" s="104"/>
      <c r="Q2845" s="101"/>
      <c r="R2845" s="106"/>
      <c r="S2845" s="101"/>
      <c r="T2845" s="107"/>
      <c r="U2845" s="102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97"/>
      <c r="B2846" s="98"/>
      <c r="C2846" s="99"/>
      <c r="D2846" s="99"/>
      <c r="E2846" s="100"/>
      <c r="F2846" s="101"/>
      <c r="G2846" s="101"/>
      <c r="H2846" s="101"/>
      <c r="I2846" s="101"/>
      <c r="J2846" s="100"/>
      <c r="K2846" s="102"/>
      <c r="L2846" s="103"/>
      <c r="M2846" s="104"/>
      <c r="N2846" s="105"/>
      <c r="O2846" s="105"/>
      <c r="P2846" s="104"/>
      <c r="Q2846" s="101"/>
      <c r="R2846" s="106"/>
      <c r="S2846" s="101"/>
      <c r="T2846" s="107"/>
      <c r="U2846" s="102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97"/>
      <c r="B2847" s="98"/>
      <c r="C2847" s="99"/>
      <c r="D2847" s="99"/>
      <c r="E2847" s="100"/>
      <c r="F2847" s="101"/>
      <c r="G2847" s="101"/>
      <c r="H2847" s="101"/>
      <c r="I2847" s="101"/>
      <c r="J2847" s="100"/>
      <c r="K2847" s="102"/>
      <c r="L2847" s="103"/>
      <c r="M2847" s="104"/>
      <c r="N2847" s="105"/>
      <c r="O2847" s="105"/>
      <c r="P2847" s="104"/>
      <c r="Q2847" s="101"/>
      <c r="R2847" s="106"/>
      <c r="S2847" s="101"/>
      <c r="T2847" s="107"/>
      <c r="U2847" s="102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97"/>
      <c r="B2848" s="98"/>
      <c r="C2848" s="99"/>
      <c r="D2848" s="99"/>
      <c r="E2848" s="100"/>
      <c r="F2848" s="101"/>
      <c r="G2848" s="101"/>
      <c r="H2848" s="101"/>
      <c r="I2848" s="101"/>
      <c r="J2848" s="100"/>
      <c r="K2848" s="102"/>
      <c r="L2848" s="103"/>
      <c r="M2848" s="104"/>
      <c r="N2848" s="105"/>
      <c r="O2848" s="105"/>
      <c r="P2848" s="104"/>
      <c r="Q2848" s="101"/>
      <c r="R2848" s="106"/>
      <c r="S2848" s="101"/>
      <c r="T2848" s="107"/>
      <c r="U2848" s="102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97"/>
      <c r="B2849" s="98"/>
      <c r="C2849" s="99"/>
      <c r="D2849" s="99"/>
      <c r="E2849" s="100"/>
      <c r="F2849" s="101"/>
      <c r="G2849" s="101"/>
      <c r="H2849" s="101"/>
      <c r="I2849" s="101"/>
      <c r="J2849" s="100"/>
      <c r="K2849" s="102"/>
      <c r="L2849" s="103"/>
      <c r="M2849" s="104"/>
      <c r="N2849" s="105"/>
      <c r="O2849" s="105"/>
      <c r="P2849" s="104"/>
      <c r="Q2849" s="101"/>
      <c r="R2849" s="106"/>
      <c r="S2849" s="101"/>
      <c r="T2849" s="107"/>
      <c r="U2849" s="102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97"/>
      <c r="B2850" s="98"/>
      <c r="C2850" s="99"/>
      <c r="D2850" s="99"/>
      <c r="E2850" s="100"/>
      <c r="F2850" s="101"/>
      <c r="G2850" s="101"/>
      <c r="H2850" s="101"/>
      <c r="I2850" s="101"/>
      <c r="J2850" s="100"/>
      <c r="K2850" s="102"/>
      <c r="L2850" s="103"/>
      <c r="M2850" s="104"/>
      <c r="N2850" s="105"/>
      <c r="O2850" s="105"/>
      <c r="P2850" s="104"/>
      <c r="Q2850" s="101"/>
      <c r="R2850" s="106"/>
      <c r="S2850" s="101"/>
      <c r="T2850" s="107"/>
      <c r="U2850" s="102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97"/>
      <c r="B2851" s="98"/>
      <c r="C2851" s="99"/>
      <c r="D2851" s="99"/>
      <c r="E2851" s="100"/>
      <c r="F2851" s="101"/>
      <c r="G2851" s="101"/>
      <c r="H2851" s="101"/>
      <c r="I2851" s="101"/>
      <c r="J2851" s="100"/>
      <c r="K2851" s="102"/>
      <c r="L2851" s="103"/>
      <c r="M2851" s="104"/>
      <c r="N2851" s="105"/>
      <c r="O2851" s="105"/>
      <c r="P2851" s="104"/>
      <c r="Q2851" s="101"/>
      <c r="R2851" s="106"/>
      <c r="S2851" s="101"/>
      <c r="T2851" s="107"/>
      <c r="U2851" s="102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97"/>
      <c r="B2852" s="98"/>
      <c r="C2852" s="99"/>
      <c r="D2852" s="99"/>
      <c r="E2852" s="100"/>
      <c r="F2852" s="101"/>
      <c r="G2852" s="101"/>
      <c r="H2852" s="101"/>
      <c r="I2852" s="101"/>
      <c r="J2852" s="100"/>
      <c r="K2852" s="102"/>
      <c r="L2852" s="103"/>
      <c r="M2852" s="104"/>
      <c r="N2852" s="105"/>
      <c r="O2852" s="105"/>
      <c r="P2852" s="104"/>
      <c r="Q2852" s="101"/>
      <c r="R2852" s="106"/>
      <c r="S2852" s="101"/>
      <c r="T2852" s="107"/>
      <c r="U2852" s="102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97"/>
      <c r="B2853" s="98"/>
      <c r="C2853" s="99"/>
      <c r="D2853" s="99"/>
      <c r="E2853" s="100"/>
      <c r="F2853" s="101"/>
      <c r="G2853" s="101"/>
      <c r="H2853" s="101"/>
      <c r="I2853" s="101"/>
      <c r="J2853" s="100"/>
      <c r="K2853" s="102"/>
      <c r="L2853" s="103"/>
      <c r="M2853" s="104"/>
      <c r="N2853" s="105"/>
      <c r="O2853" s="105"/>
      <c r="P2853" s="104"/>
      <c r="Q2853" s="101"/>
      <c r="R2853" s="106"/>
      <c r="S2853" s="101"/>
      <c r="T2853" s="107"/>
      <c r="U2853" s="102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97"/>
      <c r="B2854" s="98"/>
      <c r="C2854" s="99"/>
      <c r="D2854" s="99"/>
      <c r="E2854" s="100"/>
      <c r="F2854" s="101"/>
      <c r="G2854" s="101"/>
      <c r="H2854" s="101"/>
      <c r="I2854" s="101"/>
      <c r="J2854" s="100"/>
      <c r="K2854" s="102"/>
      <c r="L2854" s="103"/>
      <c r="M2854" s="104"/>
      <c r="N2854" s="105"/>
      <c r="O2854" s="105"/>
      <c r="P2854" s="104"/>
      <c r="Q2854" s="101"/>
      <c r="R2854" s="106"/>
      <c r="S2854" s="101"/>
      <c r="T2854" s="107"/>
      <c r="U2854" s="102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97"/>
      <c r="B2855" s="98"/>
      <c r="C2855" s="99"/>
      <c r="D2855" s="99"/>
      <c r="E2855" s="100"/>
      <c r="F2855" s="101"/>
      <c r="G2855" s="101"/>
      <c r="H2855" s="101"/>
      <c r="I2855" s="101"/>
      <c r="J2855" s="100"/>
      <c r="K2855" s="102"/>
      <c r="L2855" s="103"/>
      <c r="M2855" s="104"/>
      <c r="N2855" s="105"/>
      <c r="O2855" s="105"/>
      <c r="P2855" s="104"/>
      <c r="Q2855" s="101"/>
      <c r="R2855" s="106"/>
      <c r="S2855" s="101"/>
      <c r="T2855" s="107"/>
      <c r="U2855" s="102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97"/>
      <c r="B2856" s="98"/>
      <c r="C2856" s="99"/>
      <c r="D2856" s="99"/>
      <c r="E2856" s="100"/>
      <c r="F2856" s="101"/>
      <c r="G2856" s="101"/>
      <c r="H2856" s="101"/>
      <c r="I2856" s="101"/>
      <c r="J2856" s="100"/>
      <c r="K2856" s="102"/>
      <c r="L2856" s="103"/>
      <c r="M2856" s="104"/>
      <c r="N2856" s="105"/>
      <c r="O2856" s="105"/>
      <c r="P2856" s="104"/>
      <c r="Q2856" s="101"/>
      <c r="R2856" s="106"/>
      <c r="S2856" s="101"/>
      <c r="T2856" s="107"/>
      <c r="U2856" s="102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97"/>
      <c r="B2857" s="98"/>
      <c r="C2857" s="99"/>
      <c r="D2857" s="99"/>
      <c r="E2857" s="100"/>
      <c r="F2857" s="101"/>
      <c r="G2857" s="101"/>
      <c r="H2857" s="101"/>
      <c r="I2857" s="101"/>
      <c r="J2857" s="100"/>
      <c r="K2857" s="102"/>
      <c r="L2857" s="103"/>
      <c r="M2857" s="104"/>
      <c r="N2857" s="105"/>
      <c r="O2857" s="105"/>
      <c r="P2857" s="104"/>
      <c r="Q2857" s="101"/>
      <c r="R2857" s="106"/>
      <c r="S2857" s="101"/>
      <c r="T2857" s="107"/>
      <c r="U2857" s="102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97"/>
      <c r="B2858" s="98"/>
      <c r="C2858" s="99"/>
      <c r="D2858" s="99"/>
      <c r="E2858" s="100"/>
      <c r="F2858" s="101"/>
      <c r="G2858" s="101"/>
      <c r="H2858" s="101"/>
      <c r="I2858" s="101"/>
      <c r="J2858" s="100"/>
      <c r="K2858" s="102"/>
      <c r="L2858" s="103"/>
      <c r="M2858" s="104"/>
      <c r="N2858" s="105"/>
      <c r="O2858" s="105"/>
      <c r="P2858" s="104"/>
      <c r="Q2858" s="101"/>
      <c r="R2858" s="106"/>
      <c r="S2858" s="101"/>
      <c r="T2858" s="107"/>
      <c r="U2858" s="102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97"/>
      <c r="B2859" s="98"/>
      <c r="C2859" s="99"/>
      <c r="D2859" s="99"/>
      <c r="E2859" s="100"/>
      <c r="F2859" s="101"/>
      <c r="G2859" s="101"/>
      <c r="H2859" s="101"/>
      <c r="I2859" s="101"/>
      <c r="J2859" s="100"/>
      <c r="K2859" s="102"/>
      <c r="L2859" s="103"/>
      <c r="M2859" s="104"/>
      <c r="N2859" s="105"/>
      <c r="O2859" s="105"/>
      <c r="P2859" s="104"/>
      <c r="Q2859" s="101"/>
      <c r="R2859" s="106"/>
      <c r="S2859" s="101"/>
      <c r="T2859" s="107"/>
      <c r="U2859" s="102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97"/>
      <c r="B2860" s="98"/>
      <c r="C2860" s="99"/>
      <c r="D2860" s="99"/>
      <c r="E2860" s="100"/>
      <c r="F2860" s="101"/>
      <c r="G2860" s="101"/>
      <c r="H2860" s="101"/>
      <c r="I2860" s="101"/>
      <c r="J2860" s="100"/>
      <c r="K2860" s="102"/>
      <c r="L2860" s="103"/>
      <c r="M2860" s="104"/>
      <c r="N2860" s="105"/>
      <c r="O2860" s="105"/>
      <c r="P2860" s="104"/>
      <c r="Q2860" s="101"/>
      <c r="R2860" s="106"/>
      <c r="S2860" s="101"/>
      <c r="T2860" s="107"/>
      <c r="U2860" s="102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97"/>
      <c r="B2861" s="98"/>
      <c r="C2861" s="99"/>
      <c r="D2861" s="99"/>
      <c r="E2861" s="100"/>
      <c r="F2861" s="101"/>
      <c r="G2861" s="101"/>
      <c r="H2861" s="101"/>
      <c r="I2861" s="101"/>
      <c r="J2861" s="100"/>
      <c r="K2861" s="102"/>
      <c r="L2861" s="103"/>
      <c r="M2861" s="104"/>
      <c r="N2861" s="105"/>
      <c r="O2861" s="105"/>
      <c r="P2861" s="104"/>
      <c r="Q2861" s="101"/>
      <c r="R2861" s="106"/>
      <c r="S2861" s="101"/>
      <c r="T2861" s="107"/>
      <c r="U2861" s="102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97"/>
      <c r="B2862" s="98"/>
      <c r="C2862" s="99"/>
      <c r="D2862" s="99"/>
      <c r="E2862" s="100"/>
      <c r="F2862" s="101"/>
      <c r="G2862" s="101"/>
      <c r="H2862" s="101"/>
      <c r="I2862" s="101"/>
      <c r="J2862" s="100"/>
      <c r="K2862" s="102"/>
      <c r="L2862" s="103"/>
      <c r="M2862" s="104"/>
      <c r="N2862" s="105"/>
      <c r="O2862" s="105"/>
      <c r="P2862" s="104"/>
      <c r="Q2862" s="101"/>
      <c r="R2862" s="106"/>
      <c r="S2862" s="101"/>
      <c r="T2862" s="107"/>
      <c r="U2862" s="102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97"/>
      <c r="B2863" s="98"/>
      <c r="C2863" s="99"/>
      <c r="D2863" s="99"/>
      <c r="E2863" s="100"/>
      <c r="F2863" s="101"/>
      <c r="G2863" s="101"/>
      <c r="H2863" s="101"/>
      <c r="I2863" s="101"/>
      <c r="J2863" s="100"/>
      <c r="K2863" s="102"/>
      <c r="L2863" s="103"/>
      <c r="M2863" s="104"/>
      <c r="N2863" s="105"/>
      <c r="O2863" s="105"/>
      <c r="P2863" s="104"/>
      <c r="Q2863" s="101"/>
      <c r="R2863" s="106"/>
      <c r="S2863" s="101"/>
      <c r="T2863" s="107"/>
      <c r="U2863" s="102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97"/>
      <c r="B2864" s="98"/>
      <c r="C2864" s="99"/>
      <c r="D2864" s="99"/>
      <c r="E2864" s="100"/>
      <c r="F2864" s="101"/>
      <c r="G2864" s="101"/>
      <c r="H2864" s="101"/>
      <c r="I2864" s="101"/>
      <c r="J2864" s="100"/>
      <c r="K2864" s="102"/>
      <c r="L2864" s="103"/>
      <c r="M2864" s="104"/>
      <c r="N2864" s="105"/>
      <c r="O2864" s="105"/>
      <c r="P2864" s="104"/>
      <c r="Q2864" s="101"/>
      <c r="R2864" s="106"/>
      <c r="S2864" s="101"/>
      <c r="T2864" s="107"/>
      <c r="U2864" s="102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97"/>
      <c r="B2865" s="98"/>
      <c r="C2865" s="99"/>
      <c r="D2865" s="99"/>
      <c r="E2865" s="100"/>
      <c r="F2865" s="101"/>
      <c r="G2865" s="101"/>
      <c r="H2865" s="101"/>
      <c r="I2865" s="101"/>
      <c r="J2865" s="100"/>
      <c r="K2865" s="102"/>
      <c r="L2865" s="103"/>
      <c r="M2865" s="104"/>
      <c r="N2865" s="105"/>
      <c r="O2865" s="105"/>
      <c r="P2865" s="104"/>
      <c r="Q2865" s="101"/>
      <c r="R2865" s="106"/>
      <c r="S2865" s="101"/>
      <c r="T2865" s="107"/>
      <c r="U2865" s="102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97"/>
      <c r="B2866" s="98"/>
      <c r="C2866" s="99"/>
      <c r="D2866" s="99"/>
      <c r="E2866" s="100"/>
      <c r="F2866" s="101"/>
      <c r="G2866" s="101"/>
      <c r="H2866" s="101"/>
      <c r="I2866" s="101"/>
      <c r="J2866" s="100"/>
      <c r="K2866" s="102"/>
      <c r="L2866" s="103"/>
      <c r="M2866" s="104"/>
      <c r="N2866" s="105"/>
      <c r="O2866" s="105"/>
      <c r="P2866" s="104"/>
      <c r="Q2866" s="101"/>
      <c r="R2866" s="106"/>
      <c r="S2866" s="101"/>
      <c r="T2866" s="107"/>
      <c r="U2866" s="102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97"/>
      <c r="B2867" s="98"/>
      <c r="C2867" s="99"/>
      <c r="D2867" s="99"/>
      <c r="E2867" s="100"/>
      <c r="F2867" s="101"/>
      <c r="G2867" s="101"/>
      <c r="H2867" s="101"/>
      <c r="I2867" s="101"/>
      <c r="J2867" s="100"/>
      <c r="K2867" s="102"/>
      <c r="L2867" s="103"/>
      <c r="M2867" s="104"/>
      <c r="N2867" s="105"/>
      <c r="O2867" s="105"/>
      <c r="P2867" s="104"/>
      <c r="Q2867" s="101"/>
      <c r="R2867" s="106"/>
      <c r="S2867" s="101"/>
      <c r="T2867" s="107"/>
      <c r="U2867" s="102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97"/>
      <c r="B2868" s="98"/>
      <c r="C2868" s="99"/>
      <c r="D2868" s="99"/>
      <c r="E2868" s="100"/>
      <c r="F2868" s="101"/>
      <c r="G2868" s="101"/>
      <c r="H2868" s="101"/>
      <c r="I2868" s="101"/>
      <c r="J2868" s="100"/>
      <c r="K2868" s="102"/>
      <c r="L2868" s="103"/>
      <c r="M2868" s="104"/>
      <c r="N2868" s="105"/>
      <c r="O2868" s="105"/>
      <c r="P2868" s="104"/>
      <c r="Q2868" s="101"/>
      <c r="R2868" s="106"/>
      <c r="S2868" s="101"/>
      <c r="T2868" s="107"/>
      <c r="U2868" s="102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97"/>
      <c r="B2869" s="98"/>
      <c r="C2869" s="99"/>
      <c r="D2869" s="99"/>
      <c r="E2869" s="100"/>
      <c r="F2869" s="101"/>
      <c r="G2869" s="101"/>
      <c r="H2869" s="101"/>
      <c r="I2869" s="101"/>
      <c r="J2869" s="100"/>
      <c r="K2869" s="102"/>
      <c r="L2869" s="103"/>
      <c r="M2869" s="104"/>
      <c r="N2869" s="105"/>
      <c r="O2869" s="105"/>
      <c r="P2869" s="104"/>
      <c r="Q2869" s="101"/>
      <c r="R2869" s="106"/>
      <c r="S2869" s="101"/>
      <c r="T2869" s="107"/>
      <c r="U2869" s="102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97"/>
      <c r="B2870" s="98"/>
      <c r="C2870" s="99"/>
      <c r="D2870" s="99"/>
      <c r="E2870" s="100"/>
      <c r="F2870" s="101"/>
      <c r="G2870" s="101"/>
      <c r="H2870" s="101"/>
      <c r="I2870" s="101"/>
      <c r="J2870" s="100"/>
      <c r="K2870" s="102"/>
      <c r="L2870" s="103"/>
      <c r="M2870" s="104"/>
      <c r="N2870" s="105"/>
      <c r="O2870" s="105"/>
      <c r="P2870" s="104"/>
      <c r="Q2870" s="101"/>
      <c r="R2870" s="106"/>
      <c r="S2870" s="101"/>
      <c r="T2870" s="107"/>
      <c r="U2870" s="102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97"/>
      <c r="B2871" s="98"/>
      <c r="C2871" s="99"/>
      <c r="D2871" s="99"/>
      <c r="E2871" s="100"/>
      <c r="F2871" s="101"/>
      <c r="G2871" s="101"/>
      <c r="H2871" s="101"/>
      <c r="I2871" s="101"/>
      <c r="J2871" s="100"/>
      <c r="K2871" s="102"/>
      <c r="L2871" s="103"/>
      <c r="M2871" s="104"/>
      <c r="N2871" s="105"/>
      <c r="O2871" s="105"/>
      <c r="P2871" s="104"/>
      <c r="Q2871" s="101"/>
      <c r="R2871" s="106"/>
      <c r="S2871" s="101"/>
      <c r="T2871" s="107"/>
      <c r="U2871" s="102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97"/>
      <c r="B2872" s="98"/>
      <c r="C2872" s="99"/>
      <c r="D2872" s="99"/>
      <c r="E2872" s="100"/>
      <c r="F2872" s="101"/>
      <c r="G2872" s="101"/>
      <c r="H2872" s="101"/>
      <c r="I2872" s="101"/>
      <c r="J2872" s="100"/>
      <c r="K2872" s="102"/>
      <c r="L2872" s="103"/>
      <c r="M2872" s="104"/>
      <c r="N2872" s="105"/>
      <c r="O2872" s="105"/>
      <c r="P2872" s="104"/>
      <c r="Q2872" s="101"/>
      <c r="R2872" s="106"/>
      <c r="S2872" s="101"/>
      <c r="T2872" s="107"/>
      <c r="U2872" s="102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97"/>
      <c r="B2873" s="98"/>
      <c r="C2873" s="99"/>
      <c r="D2873" s="99"/>
      <c r="E2873" s="100"/>
      <c r="F2873" s="101"/>
      <c r="G2873" s="101"/>
      <c r="H2873" s="101"/>
      <c r="I2873" s="101"/>
      <c r="J2873" s="100"/>
      <c r="K2873" s="102"/>
      <c r="L2873" s="103"/>
      <c r="M2873" s="104"/>
      <c r="N2873" s="105"/>
      <c r="O2873" s="105"/>
      <c r="P2873" s="104"/>
      <c r="Q2873" s="101"/>
      <c r="R2873" s="106"/>
      <c r="S2873" s="101"/>
      <c r="T2873" s="107"/>
      <c r="U2873" s="102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97"/>
      <c r="B2874" s="98"/>
      <c r="C2874" s="99"/>
      <c r="D2874" s="99"/>
      <c r="E2874" s="100"/>
      <c r="F2874" s="101"/>
      <c r="G2874" s="101"/>
      <c r="H2874" s="101"/>
      <c r="I2874" s="101"/>
      <c r="J2874" s="100"/>
      <c r="K2874" s="102"/>
      <c r="L2874" s="103"/>
      <c r="M2874" s="104"/>
      <c r="N2874" s="105"/>
      <c r="O2874" s="105"/>
      <c r="P2874" s="104"/>
      <c r="Q2874" s="101"/>
      <c r="R2874" s="106"/>
      <c r="S2874" s="101"/>
      <c r="T2874" s="107"/>
      <c r="U2874" s="102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97"/>
      <c r="B2875" s="98"/>
      <c r="C2875" s="99"/>
      <c r="D2875" s="99"/>
      <c r="E2875" s="100"/>
      <c r="F2875" s="101"/>
      <c r="G2875" s="101"/>
      <c r="H2875" s="101"/>
      <c r="I2875" s="101"/>
      <c r="J2875" s="100"/>
      <c r="K2875" s="102"/>
      <c r="L2875" s="103"/>
      <c r="M2875" s="104"/>
      <c r="N2875" s="105"/>
      <c r="O2875" s="105"/>
      <c r="P2875" s="104"/>
      <c r="Q2875" s="101"/>
      <c r="R2875" s="106"/>
      <c r="S2875" s="101"/>
      <c r="T2875" s="107"/>
      <c r="U2875" s="102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97"/>
      <c r="B2876" s="98"/>
      <c r="C2876" s="99"/>
      <c r="D2876" s="99"/>
      <c r="E2876" s="100"/>
      <c r="F2876" s="101"/>
      <c r="G2876" s="101"/>
      <c r="H2876" s="101"/>
      <c r="I2876" s="101"/>
      <c r="J2876" s="100"/>
      <c r="K2876" s="102"/>
      <c r="L2876" s="103"/>
      <c r="M2876" s="104"/>
      <c r="N2876" s="105"/>
      <c r="O2876" s="105"/>
      <c r="P2876" s="104"/>
      <c r="Q2876" s="101"/>
      <c r="R2876" s="106"/>
      <c r="S2876" s="101"/>
      <c r="T2876" s="107"/>
      <c r="U2876" s="102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97"/>
      <c r="B2877" s="98"/>
      <c r="C2877" s="99"/>
      <c r="D2877" s="99"/>
      <c r="E2877" s="100"/>
      <c r="F2877" s="101"/>
      <c r="G2877" s="101"/>
      <c r="H2877" s="101"/>
      <c r="I2877" s="101"/>
      <c r="J2877" s="100"/>
      <c r="K2877" s="102"/>
      <c r="L2877" s="103"/>
      <c r="M2877" s="104"/>
      <c r="N2877" s="105"/>
      <c r="O2877" s="105"/>
      <c r="P2877" s="104"/>
      <c r="Q2877" s="101"/>
      <c r="R2877" s="106"/>
      <c r="S2877" s="101"/>
      <c r="T2877" s="107"/>
      <c r="U2877" s="102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97"/>
      <c r="B2878" s="98"/>
      <c r="C2878" s="99"/>
      <c r="D2878" s="99"/>
      <c r="E2878" s="100"/>
      <c r="F2878" s="101"/>
      <c r="G2878" s="101"/>
      <c r="H2878" s="101"/>
      <c r="I2878" s="101"/>
      <c r="J2878" s="100"/>
      <c r="K2878" s="102"/>
      <c r="L2878" s="103"/>
      <c r="M2878" s="104"/>
      <c r="N2878" s="105"/>
      <c r="O2878" s="105"/>
      <c r="P2878" s="104"/>
      <c r="Q2878" s="101"/>
      <c r="R2878" s="106"/>
      <c r="S2878" s="101"/>
      <c r="T2878" s="107"/>
      <c r="U2878" s="102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97"/>
      <c r="B2879" s="98"/>
      <c r="C2879" s="99"/>
      <c r="D2879" s="99"/>
      <c r="E2879" s="100"/>
      <c r="F2879" s="101"/>
      <c r="G2879" s="101"/>
      <c r="H2879" s="101"/>
      <c r="I2879" s="101"/>
      <c r="J2879" s="100"/>
      <c r="K2879" s="102"/>
      <c r="L2879" s="103"/>
      <c r="M2879" s="104"/>
      <c r="N2879" s="105"/>
      <c r="O2879" s="105"/>
      <c r="P2879" s="104"/>
      <c r="Q2879" s="101"/>
      <c r="R2879" s="106"/>
      <c r="S2879" s="101"/>
      <c r="T2879" s="107"/>
      <c r="U2879" s="102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97"/>
      <c r="B2880" s="98"/>
      <c r="C2880" s="99"/>
      <c r="D2880" s="99"/>
      <c r="E2880" s="100"/>
      <c r="F2880" s="101"/>
      <c r="G2880" s="101"/>
      <c r="H2880" s="101"/>
      <c r="I2880" s="101"/>
      <c r="J2880" s="100"/>
      <c r="K2880" s="102"/>
      <c r="L2880" s="103"/>
      <c r="M2880" s="104"/>
      <c r="N2880" s="105"/>
      <c r="O2880" s="105"/>
      <c r="P2880" s="104"/>
      <c r="Q2880" s="101"/>
      <c r="R2880" s="106"/>
      <c r="S2880" s="101"/>
      <c r="T2880" s="107"/>
      <c r="U2880" s="102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97"/>
      <c r="B2881" s="98"/>
      <c r="C2881" s="99"/>
      <c r="D2881" s="99"/>
      <c r="E2881" s="100"/>
      <c r="F2881" s="101"/>
      <c r="G2881" s="101"/>
      <c r="H2881" s="101"/>
      <c r="I2881" s="101"/>
      <c r="J2881" s="100"/>
      <c r="K2881" s="102"/>
      <c r="L2881" s="103"/>
      <c r="M2881" s="104"/>
      <c r="N2881" s="105"/>
      <c r="O2881" s="105"/>
      <c r="P2881" s="104"/>
      <c r="Q2881" s="101"/>
      <c r="R2881" s="106"/>
      <c r="S2881" s="101"/>
      <c r="T2881" s="107"/>
      <c r="U2881" s="102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97"/>
      <c r="B2882" s="98"/>
      <c r="C2882" s="99"/>
      <c r="D2882" s="99"/>
      <c r="E2882" s="100"/>
      <c r="F2882" s="101"/>
      <c r="G2882" s="101"/>
      <c r="H2882" s="101"/>
      <c r="I2882" s="101"/>
      <c r="J2882" s="100"/>
      <c r="K2882" s="102"/>
      <c r="L2882" s="103"/>
      <c r="M2882" s="104"/>
      <c r="N2882" s="105"/>
      <c r="O2882" s="105"/>
      <c r="P2882" s="104"/>
      <c r="Q2882" s="101"/>
      <c r="R2882" s="106"/>
      <c r="S2882" s="101"/>
      <c r="T2882" s="107"/>
      <c r="U2882" s="102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97"/>
      <c r="B2883" s="98"/>
      <c r="C2883" s="99"/>
      <c r="D2883" s="99"/>
      <c r="E2883" s="100"/>
      <c r="F2883" s="101"/>
      <c r="G2883" s="101"/>
      <c r="H2883" s="101"/>
      <c r="I2883" s="101"/>
      <c r="J2883" s="100"/>
      <c r="K2883" s="102"/>
      <c r="L2883" s="103"/>
      <c r="M2883" s="104"/>
      <c r="N2883" s="105"/>
      <c r="O2883" s="105"/>
      <c r="P2883" s="104"/>
      <c r="Q2883" s="101"/>
      <c r="R2883" s="106"/>
      <c r="S2883" s="101"/>
      <c r="T2883" s="107"/>
      <c r="U2883" s="102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97"/>
      <c r="B2884" s="98"/>
      <c r="C2884" s="99"/>
      <c r="D2884" s="99"/>
      <c r="E2884" s="100"/>
      <c r="F2884" s="101"/>
      <c r="G2884" s="101"/>
      <c r="H2884" s="101"/>
      <c r="I2884" s="101"/>
      <c r="J2884" s="100"/>
      <c r="K2884" s="102"/>
      <c r="L2884" s="103"/>
      <c r="M2884" s="104"/>
      <c r="N2884" s="105"/>
      <c r="O2884" s="105"/>
      <c r="P2884" s="104"/>
      <c r="Q2884" s="101"/>
      <c r="R2884" s="106"/>
      <c r="S2884" s="101"/>
      <c r="T2884" s="107"/>
      <c r="U2884" s="102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97"/>
      <c r="B2885" s="98"/>
      <c r="C2885" s="99"/>
      <c r="D2885" s="99"/>
      <c r="E2885" s="100"/>
      <c r="F2885" s="101"/>
      <c r="G2885" s="101"/>
      <c r="H2885" s="101"/>
      <c r="I2885" s="101"/>
      <c r="J2885" s="100"/>
      <c r="K2885" s="102"/>
      <c r="L2885" s="103"/>
      <c r="M2885" s="104"/>
      <c r="N2885" s="105"/>
      <c r="O2885" s="105"/>
      <c r="P2885" s="104"/>
      <c r="Q2885" s="101"/>
      <c r="R2885" s="106"/>
      <c r="S2885" s="101"/>
      <c r="T2885" s="107"/>
      <c r="U2885" s="102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97"/>
      <c r="B2886" s="98"/>
      <c r="C2886" s="99"/>
      <c r="D2886" s="99"/>
      <c r="E2886" s="100"/>
      <c r="F2886" s="101"/>
      <c r="G2886" s="101"/>
      <c r="H2886" s="101"/>
      <c r="I2886" s="101"/>
      <c r="J2886" s="100"/>
      <c r="K2886" s="102"/>
      <c r="L2886" s="103"/>
      <c r="M2886" s="104"/>
      <c r="N2886" s="105"/>
      <c r="O2886" s="105"/>
      <c r="P2886" s="104"/>
      <c r="Q2886" s="101"/>
      <c r="R2886" s="106"/>
      <c r="S2886" s="101"/>
      <c r="T2886" s="107"/>
      <c r="U2886" s="102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97"/>
      <c r="B2887" s="98"/>
      <c r="C2887" s="99"/>
      <c r="D2887" s="99"/>
      <c r="E2887" s="100"/>
      <c r="F2887" s="101"/>
      <c r="G2887" s="101"/>
      <c r="H2887" s="101"/>
      <c r="I2887" s="101"/>
      <c r="J2887" s="100"/>
      <c r="K2887" s="102"/>
      <c r="L2887" s="103"/>
      <c r="M2887" s="104"/>
      <c r="N2887" s="105"/>
      <c r="O2887" s="105"/>
      <c r="P2887" s="104"/>
      <c r="Q2887" s="101"/>
      <c r="R2887" s="106"/>
      <c r="S2887" s="101"/>
      <c r="T2887" s="107"/>
      <c r="U2887" s="102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97"/>
      <c r="B2888" s="98"/>
      <c r="C2888" s="99"/>
      <c r="D2888" s="99"/>
      <c r="E2888" s="100"/>
      <c r="F2888" s="101"/>
      <c r="G2888" s="101"/>
      <c r="H2888" s="101"/>
      <c r="I2888" s="101"/>
      <c r="J2888" s="100"/>
      <c r="K2888" s="102"/>
      <c r="L2888" s="103"/>
      <c r="M2888" s="104"/>
      <c r="N2888" s="105"/>
      <c r="O2888" s="105"/>
      <c r="P2888" s="104"/>
      <c r="Q2888" s="101"/>
      <c r="R2888" s="106"/>
      <c r="S2888" s="101"/>
      <c r="T2888" s="107"/>
      <c r="U2888" s="102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97"/>
      <c r="B2889" s="98"/>
      <c r="C2889" s="99"/>
      <c r="D2889" s="99"/>
      <c r="E2889" s="100"/>
      <c r="F2889" s="101"/>
      <c r="G2889" s="101"/>
      <c r="H2889" s="101"/>
      <c r="I2889" s="101"/>
      <c r="J2889" s="100"/>
      <c r="K2889" s="102"/>
      <c r="L2889" s="103"/>
      <c r="M2889" s="104"/>
      <c r="N2889" s="105"/>
      <c r="O2889" s="105"/>
      <c r="P2889" s="104"/>
      <c r="Q2889" s="101"/>
      <c r="R2889" s="106"/>
      <c r="S2889" s="101"/>
      <c r="T2889" s="107"/>
      <c r="U2889" s="102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97"/>
      <c r="B2890" s="98"/>
      <c r="C2890" s="99"/>
      <c r="D2890" s="99"/>
      <c r="E2890" s="100"/>
      <c r="F2890" s="101"/>
      <c r="G2890" s="101"/>
      <c r="H2890" s="101"/>
      <c r="I2890" s="101"/>
      <c r="J2890" s="100"/>
      <c r="K2890" s="102"/>
      <c r="L2890" s="103"/>
      <c r="M2890" s="104"/>
      <c r="N2890" s="105"/>
      <c r="O2890" s="105"/>
      <c r="P2890" s="104"/>
      <c r="Q2890" s="101"/>
      <c r="R2890" s="106"/>
      <c r="S2890" s="101"/>
      <c r="T2890" s="107"/>
      <c r="U2890" s="102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97"/>
      <c r="B2891" s="98"/>
      <c r="C2891" s="99"/>
      <c r="D2891" s="99"/>
      <c r="E2891" s="100"/>
      <c r="F2891" s="101"/>
      <c r="G2891" s="101"/>
      <c r="H2891" s="101"/>
      <c r="I2891" s="101"/>
      <c r="J2891" s="100"/>
      <c r="K2891" s="102"/>
      <c r="L2891" s="103"/>
      <c r="M2891" s="104"/>
      <c r="N2891" s="105"/>
      <c r="O2891" s="105"/>
      <c r="P2891" s="104"/>
      <c r="Q2891" s="101"/>
      <c r="R2891" s="106"/>
      <c r="S2891" s="101"/>
      <c r="T2891" s="107"/>
      <c r="U2891" s="102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97"/>
      <c r="B2892" s="98"/>
      <c r="C2892" s="99"/>
      <c r="D2892" s="99"/>
      <c r="E2892" s="100"/>
      <c r="F2892" s="101"/>
      <c r="G2892" s="101"/>
      <c r="H2892" s="101"/>
      <c r="I2892" s="101"/>
      <c r="J2892" s="100"/>
      <c r="K2892" s="102"/>
      <c r="L2892" s="103"/>
      <c r="M2892" s="104"/>
      <c r="N2892" s="105"/>
      <c r="O2892" s="105"/>
      <c r="P2892" s="104"/>
      <c r="Q2892" s="101"/>
      <c r="R2892" s="106"/>
      <c r="S2892" s="101"/>
      <c r="T2892" s="107"/>
      <c r="U2892" s="102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97"/>
      <c r="B2893" s="98"/>
      <c r="C2893" s="99"/>
      <c r="D2893" s="99"/>
      <c r="E2893" s="100"/>
      <c r="F2893" s="101"/>
      <c r="G2893" s="101"/>
      <c r="H2893" s="101"/>
      <c r="I2893" s="101"/>
      <c r="J2893" s="100"/>
      <c r="K2893" s="102"/>
      <c r="L2893" s="103"/>
      <c r="M2893" s="104"/>
      <c r="N2893" s="105"/>
      <c r="O2893" s="105"/>
      <c r="P2893" s="104"/>
      <c r="Q2893" s="101"/>
      <c r="R2893" s="106"/>
      <c r="S2893" s="101"/>
      <c r="T2893" s="107"/>
      <c r="U2893" s="102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97"/>
      <c r="B2894" s="98"/>
      <c r="C2894" s="99"/>
      <c r="D2894" s="99"/>
      <c r="E2894" s="100"/>
      <c r="F2894" s="101"/>
      <c r="G2894" s="101"/>
      <c r="H2894" s="101"/>
      <c r="I2894" s="101"/>
      <c r="J2894" s="100"/>
      <c r="K2894" s="102"/>
      <c r="L2894" s="103"/>
      <c r="M2894" s="104"/>
      <c r="N2894" s="105"/>
      <c r="O2894" s="105"/>
      <c r="P2894" s="104"/>
      <c r="Q2894" s="101"/>
      <c r="R2894" s="106"/>
      <c r="S2894" s="101"/>
      <c r="T2894" s="107"/>
      <c r="U2894" s="102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97"/>
      <c r="B2895" s="98"/>
      <c r="C2895" s="99"/>
      <c r="D2895" s="99"/>
      <c r="E2895" s="100"/>
      <c r="F2895" s="101"/>
      <c r="G2895" s="101"/>
      <c r="H2895" s="101"/>
      <c r="I2895" s="101"/>
      <c r="J2895" s="100"/>
      <c r="K2895" s="102"/>
      <c r="L2895" s="103"/>
      <c r="M2895" s="104"/>
      <c r="N2895" s="105"/>
      <c r="O2895" s="105"/>
      <c r="P2895" s="104"/>
      <c r="Q2895" s="101"/>
      <c r="R2895" s="106"/>
      <c r="S2895" s="101"/>
      <c r="T2895" s="107"/>
      <c r="U2895" s="102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97"/>
      <c r="B2896" s="98"/>
      <c r="C2896" s="99"/>
      <c r="D2896" s="99"/>
      <c r="E2896" s="100"/>
      <c r="F2896" s="101"/>
      <c r="G2896" s="101"/>
      <c r="H2896" s="101"/>
      <c r="I2896" s="101"/>
      <c r="J2896" s="100"/>
      <c r="K2896" s="102"/>
      <c r="L2896" s="103"/>
      <c r="M2896" s="104"/>
      <c r="N2896" s="105"/>
      <c r="O2896" s="105"/>
      <c r="P2896" s="104"/>
      <c r="Q2896" s="101"/>
      <c r="R2896" s="106"/>
      <c r="S2896" s="101"/>
      <c r="T2896" s="107"/>
      <c r="U2896" s="102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97"/>
      <c r="B2897" s="98"/>
      <c r="C2897" s="99"/>
      <c r="D2897" s="99"/>
      <c r="E2897" s="100"/>
      <c r="F2897" s="101"/>
      <c r="G2897" s="101"/>
      <c r="H2897" s="101"/>
      <c r="I2897" s="101"/>
      <c r="J2897" s="100"/>
      <c r="K2897" s="102"/>
      <c r="L2897" s="103"/>
      <c r="M2897" s="104"/>
      <c r="N2897" s="105"/>
      <c r="O2897" s="105"/>
      <c r="P2897" s="104"/>
      <c r="Q2897" s="101"/>
      <c r="R2897" s="106"/>
      <c r="S2897" s="101"/>
      <c r="T2897" s="107"/>
      <c r="U2897" s="102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97"/>
      <c r="B2898" s="98"/>
      <c r="C2898" s="99"/>
      <c r="D2898" s="99"/>
      <c r="E2898" s="100"/>
      <c r="F2898" s="101"/>
      <c r="G2898" s="101"/>
      <c r="H2898" s="101"/>
      <c r="I2898" s="101"/>
      <c r="J2898" s="100"/>
      <c r="K2898" s="102"/>
      <c r="L2898" s="103"/>
      <c r="M2898" s="104"/>
      <c r="N2898" s="105"/>
      <c r="O2898" s="105"/>
      <c r="P2898" s="104"/>
      <c r="Q2898" s="101"/>
      <c r="R2898" s="106"/>
      <c r="S2898" s="101"/>
      <c r="T2898" s="107"/>
      <c r="U2898" s="102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97"/>
      <c r="B2899" s="98"/>
      <c r="C2899" s="99"/>
      <c r="D2899" s="99"/>
      <c r="E2899" s="100"/>
      <c r="F2899" s="101"/>
      <c r="G2899" s="101"/>
      <c r="H2899" s="101"/>
      <c r="I2899" s="101"/>
      <c r="J2899" s="100"/>
      <c r="K2899" s="102"/>
      <c r="L2899" s="103"/>
      <c r="M2899" s="104"/>
      <c r="N2899" s="105"/>
      <c r="O2899" s="105"/>
      <c r="P2899" s="104"/>
      <c r="Q2899" s="101"/>
      <c r="R2899" s="106"/>
      <c r="S2899" s="101"/>
      <c r="T2899" s="107"/>
      <c r="U2899" s="102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97"/>
      <c r="B2900" s="98"/>
      <c r="C2900" s="99"/>
      <c r="D2900" s="99"/>
      <c r="E2900" s="100"/>
      <c r="F2900" s="101"/>
      <c r="G2900" s="101"/>
      <c r="H2900" s="101"/>
      <c r="I2900" s="101"/>
      <c r="J2900" s="100"/>
      <c r="K2900" s="102"/>
      <c r="L2900" s="103"/>
      <c r="M2900" s="104"/>
      <c r="N2900" s="105"/>
      <c r="O2900" s="105"/>
      <c r="P2900" s="104"/>
      <c r="Q2900" s="101"/>
      <c r="R2900" s="106"/>
      <c r="S2900" s="101"/>
      <c r="T2900" s="107"/>
      <c r="U2900" s="102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97"/>
      <c r="B2901" s="98"/>
      <c r="C2901" s="99"/>
      <c r="D2901" s="99"/>
      <c r="E2901" s="100"/>
      <c r="F2901" s="101"/>
      <c r="G2901" s="101"/>
      <c r="H2901" s="101"/>
      <c r="I2901" s="101"/>
      <c r="J2901" s="100"/>
      <c r="K2901" s="102"/>
      <c r="L2901" s="103"/>
      <c r="M2901" s="104"/>
      <c r="N2901" s="105"/>
      <c r="O2901" s="105"/>
      <c r="P2901" s="104"/>
      <c r="Q2901" s="101"/>
      <c r="R2901" s="106"/>
      <c r="S2901" s="101"/>
      <c r="T2901" s="107"/>
      <c r="U2901" s="102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97"/>
      <c r="B2902" s="98"/>
      <c r="C2902" s="99"/>
      <c r="D2902" s="99"/>
      <c r="E2902" s="100"/>
      <c r="F2902" s="101"/>
      <c r="G2902" s="101"/>
      <c r="H2902" s="101"/>
      <c r="I2902" s="101"/>
      <c r="J2902" s="100"/>
      <c r="K2902" s="102"/>
      <c r="L2902" s="103"/>
      <c r="M2902" s="104"/>
      <c r="N2902" s="105"/>
      <c r="O2902" s="105"/>
      <c r="P2902" s="104"/>
      <c r="Q2902" s="101"/>
      <c r="R2902" s="106"/>
      <c r="S2902" s="101"/>
      <c r="T2902" s="107"/>
      <c r="U2902" s="102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97"/>
      <c r="B2903" s="98"/>
      <c r="C2903" s="99"/>
      <c r="D2903" s="99"/>
      <c r="E2903" s="100"/>
      <c r="F2903" s="101"/>
      <c r="G2903" s="101"/>
      <c r="H2903" s="101"/>
      <c r="I2903" s="101"/>
      <c r="J2903" s="100"/>
      <c r="K2903" s="102"/>
      <c r="L2903" s="103"/>
      <c r="M2903" s="104"/>
      <c r="N2903" s="105"/>
      <c r="O2903" s="105"/>
      <c r="P2903" s="104"/>
      <c r="Q2903" s="101"/>
      <c r="R2903" s="106"/>
      <c r="S2903" s="101"/>
      <c r="T2903" s="107"/>
      <c r="U2903" s="102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97"/>
      <c r="B2904" s="98"/>
      <c r="C2904" s="99"/>
      <c r="D2904" s="99"/>
      <c r="E2904" s="100"/>
      <c r="F2904" s="101"/>
      <c r="G2904" s="101"/>
      <c r="H2904" s="101"/>
      <c r="I2904" s="101"/>
      <c r="J2904" s="100"/>
      <c r="K2904" s="102"/>
      <c r="L2904" s="103"/>
      <c r="M2904" s="104"/>
      <c r="N2904" s="105"/>
      <c r="O2904" s="105"/>
      <c r="P2904" s="104"/>
      <c r="Q2904" s="101"/>
      <c r="R2904" s="106"/>
      <c r="S2904" s="101"/>
      <c r="T2904" s="107"/>
      <c r="U2904" s="102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97"/>
      <c r="B2905" s="98"/>
      <c r="C2905" s="99"/>
      <c r="D2905" s="99"/>
      <c r="E2905" s="100"/>
      <c r="F2905" s="101"/>
      <c r="G2905" s="101"/>
      <c r="H2905" s="101"/>
      <c r="I2905" s="101"/>
      <c r="J2905" s="100"/>
      <c r="K2905" s="102"/>
      <c r="L2905" s="103"/>
      <c r="M2905" s="104"/>
      <c r="N2905" s="105"/>
      <c r="O2905" s="105"/>
      <c r="P2905" s="104"/>
      <c r="Q2905" s="101"/>
      <c r="R2905" s="106"/>
      <c r="S2905" s="101"/>
      <c r="T2905" s="107"/>
      <c r="U2905" s="102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97"/>
      <c r="B2906" s="98"/>
      <c r="C2906" s="99"/>
      <c r="D2906" s="99"/>
      <c r="E2906" s="100"/>
      <c r="F2906" s="101"/>
      <c r="G2906" s="101"/>
      <c r="H2906" s="101"/>
      <c r="I2906" s="101"/>
      <c r="J2906" s="100"/>
      <c r="K2906" s="102"/>
      <c r="L2906" s="103"/>
      <c r="M2906" s="104"/>
      <c r="N2906" s="105"/>
      <c r="O2906" s="105"/>
      <c r="P2906" s="104"/>
      <c r="Q2906" s="101"/>
      <c r="R2906" s="106"/>
      <c r="S2906" s="101"/>
      <c r="T2906" s="107"/>
      <c r="U2906" s="102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97"/>
      <c r="B2907" s="98"/>
      <c r="C2907" s="99"/>
      <c r="D2907" s="99"/>
      <c r="E2907" s="100"/>
      <c r="F2907" s="101"/>
      <c r="G2907" s="101"/>
      <c r="H2907" s="101"/>
      <c r="I2907" s="101"/>
      <c r="J2907" s="100"/>
      <c r="K2907" s="102"/>
      <c r="L2907" s="103"/>
      <c r="M2907" s="104"/>
      <c r="N2907" s="105"/>
      <c r="O2907" s="105"/>
      <c r="P2907" s="104"/>
      <c r="Q2907" s="101"/>
      <c r="R2907" s="106"/>
      <c r="S2907" s="101"/>
      <c r="T2907" s="107"/>
      <c r="U2907" s="102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97"/>
      <c r="B2908" s="98"/>
      <c r="C2908" s="99"/>
      <c r="D2908" s="99"/>
      <c r="E2908" s="100"/>
      <c r="F2908" s="101"/>
      <c r="G2908" s="101"/>
      <c r="H2908" s="101"/>
      <c r="I2908" s="101"/>
      <c r="J2908" s="100"/>
      <c r="K2908" s="102"/>
      <c r="L2908" s="103"/>
      <c r="M2908" s="104"/>
      <c r="N2908" s="105"/>
      <c r="O2908" s="105"/>
      <c r="P2908" s="104"/>
      <c r="Q2908" s="101"/>
      <c r="R2908" s="106"/>
      <c r="S2908" s="101"/>
      <c r="T2908" s="107"/>
      <c r="U2908" s="102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97"/>
      <c r="B2909" s="98"/>
      <c r="C2909" s="99"/>
      <c r="D2909" s="99"/>
      <c r="E2909" s="100"/>
      <c r="F2909" s="101"/>
      <c r="G2909" s="101"/>
      <c r="H2909" s="101"/>
      <c r="I2909" s="101"/>
      <c r="J2909" s="100"/>
      <c r="K2909" s="102"/>
      <c r="L2909" s="103"/>
      <c r="M2909" s="104"/>
      <c r="N2909" s="105"/>
      <c r="O2909" s="105"/>
      <c r="P2909" s="104"/>
      <c r="Q2909" s="101"/>
      <c r="R2909" s="106"/>
      <c r="S2909" s="101"/>
      <c r="T2909" s="107"/>
      <c r="U2909" s="102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97"/>
      <c r="B2910" s="98"/>
      <c r="C2910" s="99"/>
      <c r="D2910" s="99"/>
      <c r="E2910" s="100"/>
      <c r="F2910" s="101"/>
      <c r="G2910" s="101"/>
      <c r="H2910" s="101"/>
      <c r="I2910" s="101"/>
      <c r="J2910" s="100"/>
      <c r="K2910" s="102"/>
      <c r="L2910" s="103"/>
      <c r="M2910" s="104"/>
      <c r="N2910" s="105"/>
      <c r="O2910" s="105"/>
      <c r="P2910" s="104"/>
      <c r="Q2910" s="101"/>
      <c r="R2910" s="106"/>
      <c r="S2910" s="101"/>
      <c r="T2910" s="107"/>
      <c r="U2910" s="102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97"/>
      <c r="B2911" s="98"/>
      <c r="C2911" s="99"/>
      <c r="D2911" s="99"/>
      <c r="E2911" s="100"/>
      <c r="F2911" s="101"/>
      <c r="G2911" s="101"/>
      <c r="H2911" s="101"/>
      <c r="I2911" s="101"/>
      <c r="J2911" s="100"/>
      <c r="K2911" s="102"/>
      <c r="L2911" s="103"/>
      <c r="M2911" s="104"/>
      <c r="N2911" s="105"/>
      <c r="O2911" s="105"/>
      <c r="P2911" s="104"/>
      <c r="Q2911" s="101"/>
      <c r="R2911" s="106"/>
      <c r="S2911" s="101"/>
      <c r="T2911" s="107"/>
      <c r="U2911" s="102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97"/>
      <c r="B2912" s="98"/>
      <c r="C2912" s="99"/>
      <c r="D2912" s="99"/>
      <c r="E2912" s="100"/>
      <c r="F2912" s="101"/>
      <c r="G2912" s="101"/>
      <c r="H2912" s="101"/>
      <c r="I2912" s="101"/>
      <c r="J2912" s="100"/>
      <c r="K2912" s="102"/>
      <c r="L2912" s="103"/>
      <c r="M2912" s="104"/>
      <c r="N2912" s="105"/>
      <c r="O2912" s="105"/>
      <c r="P2912" s="104"/>
      <c r="Q2912" s="101"/>
      <c r="R2912" s="106"/>
      <c r="S2912" s="101"/>
      <c r="T2912" s="107"/>
      <c r="U2912" s="102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97"/>
      <c r="B2913" s="98"/>
      <c r="C2913" s="99"/>
      <c r="D2913" s="99"/>
      <c r="E2913" s="100"/>
      <c r="F2913" s="101"/>
      <c r="G2913" s="101"/>
      <c r="H2913" s="101"/>
      <c r="I2913" s="101"/>
      <c r="J2913" s="100"/>
      <c r="K2913" s="102"/>
      <c r="L2913" s="103"/>
      <c r="M2913" s="104"/>
      <c r="N2913" s="105"/>
      <c r="O2913" s="105"/>
      <c r="P2913" s="104"/>
      <c r="Q2913" s="101"/>
      <c r="R2913" s="106"/>
      <c r="S2913" s="101"/>
      <c r="T2913" s="107"/>
      <c r="U2913" s="102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97"/>
      <c r="B2914" s="98"/>
      <c r="C2914" s="99"/>
      <c r="D2914" s="99"/>
      <c r="E2914" s="100"/>
      <c r="F2914" s="101"/>
      <c r="G2914" s="101"/>
      <c r="H2914" s="101"/>
      <c r="I2914" s="101"/>
      <c r="J2914" s="100"/>
      <c r="K2914" s="102"/>
      <c r="L2914" s="103"/>
      <c r="M2914" s="104"/>
      <c r="N2914" s="105"/>
      <c r="O2914" s="105"/>
      <c r="P2914" s="104"/>
      <c r="Q2914" s="101"/>
      <c r="R2914" s="106"/>
      <c r="S2914" s="101"/>
      <c r="T2914" s="107"/>
      <c r="U2914" s="102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97"/>
      <c r="B2915" s="98"/>
      <c r="C2915" s="99"/>
      <c r="D2915" s="99"/>
      <c r="E2915" s="100"/>
      <c r="F2915" s="101"/>
      <c r="G2915" s="101"/>
      <c r="H2915" s="101"/>
      <c r="I2915" s="101"/>
      <c r="J2915" s="100"/>
      <c r="K2915" s="102"/>
      <c r="L2915" s="103"/>
      <c r="M2915" s="104"/>
      <c r="N2915" s="105"/>
      <c r="O2915" s="105"/>
      <c r="P2915" s="104"/>
      <c r="Q2915" s="101"/>
      <c r="R2915" s="106"/>
      <c r="S2915" s="101"/>
      <c r="T2915" s="107"/>
      <c r="U2915" s="102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97"/>
      <c r="B2916" s="98"/>
      <c r="C2916" s="99"/>
      <c r="D2916" s="99"/>
      <c r="E2916" s="100"/>
      <c r="F2916" s="101"/>
      <c r="G2916" s="101"/>
      <c r="H2916" s="101"/>
      <c r="I2916" s="101"/>
      <c r="J2916" s="100"/>
      <c r="K2916" s="102"/>
      <c r="L2916" s="103"/>
      <c r="M2916" s="104"/>
      <c r="N2916" s="105"/>
      <c r="O2916" s="105"/>
      <c r="P2916" s="104"/>
      <c r="Q2916" s="101"/>
      <c r="R2916" s="106"/>
      <c r="S2916" s="101"/>
      <c r="T2916" s="107"/>
      <c r="U2916" s="102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97"/>
      <c r="B2917" s="98"/>
      <c r="C2917" s="99"/>
      <c r="D2917" s="99"/>
      <c r="E2917" s="100"/>
      <c r="F2917" s="101"/>
      <c r="G2917" s="101"/>
      <c r="H2917" s="101"/>
      <c r="I2917" s="101"/>
      <c r="J2917" s="100"/>
      <c r="K2917" s="102"/>
      <c r="L2917" s="103"/>
      <c r="M2917" s="104"/>
      <c r="N2917" s="105"/>
      <c r="O2917" s="105"/>
      <c r="P2917" s="104"/>
      <c r="Q2917" s="101"/>
      <c r="R2917" s="106"/>
      <c r="S2917" s="101"/>
      <c r="T2917" s="107"/>
      <c r="U2917" s="102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97"/>
      <c r="B2918" s="98"/>
      <c r="C2918" s="99"/>
      <c r="D2918" s="99"/>
      <c r="E2918" s="100"/>
      <c r="F2918" s="101"/>
      <c r="G2918" s="101"/>
      <c r="H2918" s="101"/>
      <c r="I2918" s="101"/>
      <c r="J2918" s="100"/>
      <c r="K2918" s="102"/>
      <c r="L2918" s="103"/>
      <c r="M2918" s="104"/>
      <c r="N2918" s="105"/>
      <c r="O2918" s="105"/>
      <c r="P2918" s="104"/>
      <c r="Q2918" s="101"/>
      <c r="R2918" s="106"/>
      <c r="S2918" s="101"/>
      <c r="T2918" s="107"/>
      <c r="U2918" s="102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97"/>
      <c r="B2919" s="98"/>
      <c r="C2919" s="99"/>
      <c r="D2919" s="99"/>
      <c r="E2919" s="100"/>
      <c r="F2919" s="101"/>
      <c r="G2919" s="101"/>
      <c r="H2919" s="101"/>
      <c r="I2919" s="101"/>
      <c r="J2919" s="100"/>
      <c r="K2919" s="102"/>
      <c r="L2919" s="103"/>
      <c r="M2919" s="104"/>
      <c r="N2919" s="105"/>
      <c r="O2919" s="105"/>
      <c r="P2919" s="104"/>
      <c r="Q2919" s="101"/>
      <c r="R2919" s="106"/>
      <c r="S2919" s="101"/>
      <c r="T2919" s="107"/>
      <c r="U2919" s="102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97"/>
      <c r="B2920" s="98"/>
      <c r="C2920" s="99"/>
      <c r="D2920" s="99"/>
      <c r="E2920" s="100"/>
      <c r="F2920" s="101"/>
      <c r="G2920" s="101"/>
      <c r="H2920" s="101"/>
      <c r="I2920" s="101"/>
      <c r="J2920" s="100"/>
      <c r="K2920" s="102"/>
      <c r="L2920" s="103"/>
      <c r="M2920" s="104"/>
      <c r="N2920" s="105"/>
      <c r="O2920" s="105"/>
      <c r="P2920" s="104"/>
      <c r="Q2920" s="101"/>
      <c r="R2920" s="106"/>
      <c r="S2920" s="101"/>
      <c r="T2920" s="107"/>
      <c r="U2920" s="102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97"/>
      <c r="B2921" s="98"/>
      <c r="C2921" s="99"/>
      <c r="D2921" s="99"/>
      <c r="E2921" s="100"/>
      <c r="F2921" s="101"/>
      <c r="G2921" s="101"/>
      <c r="H2921" s="101"/>
      <c r="I2921" s="101"/>
      <c r="J2921" s="100"/>
      <c r="K2921" s="102"/>
      <c r="L2921" s="103"/>
      <c r="M2921" s="104"/>
      <c r="N2921" s="105"/>
      <c r="O2921" s="105"/>
      <c r="P2921" s="104"/>
      <c r="Q2921" s="101"/>
      <c r="R2921" s="106"/>
      <c r="S2921" s="101"/>
      <c r="T2921" s="107"/>
      <c r="U2921" s="102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97"/>
      <c r="B2922" s="98"/>
      <c r="C2922" s="99"/>
      <c r="D2922" s="99"/>
      <c r="E2922" s="100"/>
      <c r="F2922" s="101"/>
      <c r="G2922" s="101"/>
      <c r="H2922" s="101"/>
      <c r="I2922" s="101"/>
      <c r="J2922" s="100"/>
      <c r="K2922" s="102"/>
      <c r="L2922" s="103"/>
      <c r="M2922" s="104"/>
      <c r="N2922" s="105"/>
      <c r="O2922" s="105"/>
      <c r="P2922" s="104"/>
      <c r="Q2922" s="101"/>
      <c r="R2922" s="106"/>
      <c r="S2922" s="101"/>
      <c r="T2922" s="107"/>
      <c r="U2922" s="102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97"/>
      <c r="B2923" s="98"/>
      <c r="C2923" s="99"/>
      <c r="D2923" s="99"/>
      <c r="E2923" s="100"/>
      <c r="F2923" s="101"/>
      <c r="G2923" s="101"/>
      <c r="H2923" s="101"/>
      <c r="I2923" s="101"/>
      <c r="J2923" s="100"/>
      <c r="K2923" s="102"/>
      <c r="L2923" s="103"/>
      <c r="M2923" s="104"/>
      <c r="N2923" s="105"/>
      <c r="O2923" s="105"/>
      <c r="P2923" s="104"/>
      <c r="Q2923" s="101"/>
      <c r="R2923" s="106"/>
      <c r="S2923" s="101"/>
      <c r="T2923" s="107"/>
      <c r="U2923" s="102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97"/>
      <c r="B2924" s="98"/>
      <c r="C2924" s="99"/>
      <c r="D2924" s="99"/>
      <c r="E2924" s="100"/>
      <c r="F2924" s="101"/>
      <c r="G2924" s="101"/>
      <c r="H2924" s="101"/>
      <c r="I2924" s="101"/>
      <c r="J2924" s="100"/>
      <c r="K2924" s="102"/>
      <c r="L2924" s="103"/>
      <c r="M2924" s="104"/>
      <c r="N2924" s="105"/>
      <c r="O2924" s="105"/>
      <c r="P2924" s="104"/>
      <c r="Q2924" s="101"/>
      <c r="R2924" s="106"/>
      <c r="S2924" s="101"/>
      <c r="T2924" s="107"/>
      <c r="U2924" s="102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97"/>
      <c r="B2925" s="98"/>
      <c r="C2925" s="99"/>
      <c r="D2925" s="99"/>
      <c r="E2925" s="100"/>
      <c r="F2925" s="101"/>
      <c r="G2925" s="101"/>
      <c r="H2925" s="101"/>
      <c r="I2925" s="101"/>
      <c r="J2925" s="100"/>
      <c r="K2925" s="102"/>
      <c r="L2925" s="103"/>
      <c r="M2925" s="104"/>
      <c r="N2925" s="105"/>
      <c r="O2925" s="105"/>
      <c r="P2925" s="104"/>
      <c r="Q2925" s="101"/>
      <c r="R2925" s="106"/>
      <c r="S2925" s="101"/>
      <c r="T2925" s="107"/>
      <c r="U2925" s="102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97"/>
      <c r="B2926" s="98"/>
      <c r="C2926" s="99"/>
      <c r="D2926" s="99"/>
      <c r="E2926" s="100"/>
      <c r="F2926" s="101"/>
      <c r="G2926" s="101"/>
      <c r="H2926" s="101"/>
      <c r="I2926" s="101"/>
      <c r="J2926" s="100"/>
      <c r="K2926" s="102"/>
      <c r="L2926" s="103"/>
      <c r="M2926" s="104"/>
      <c r="N2926" s="105"/>
      <c r="O2926" s="105"/>
      <c r="P2926" s="104"/>
      <c r="Q2926" s="101"/>
      <c r="R2926" s="106"/>
      <c r="S2926" s="101"/>
      <c r="T2926" s="107"/>
      <c r="U2926" s="102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97"/>
      <c r="B2927" s="98"/>
      <c r="C2927" s="99"/>
      <c r="D2927" s="99"/>
      <c r="E2927" s="100"/>
      <c r="F2927" s="101"/>
      <c r="G2927" s="101"/>
      <c r="H2927" s="101"/>
      <c r="I2927" s="101"/>
      <c r="J2927" s="100"/>
      <c r="K2927" s="102"/>
      <c r="L2927" s="103"/>
      <c r="M2927" s="104"/>
      <c r="N2927" s="105"/>
      <c r="O2927" s="105"/>
      <c r="P2927" s="104"/>
      <c r="Q2927" s="101"/>
      <c r="R2927" s="106"/>
      <c r="S2927" s="101"/>
      <c r="T2927" s="107"/>
      <c r="U2927" s="102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97"/>
      <c r="B2928" s="98"/>
      <c r="C2928" s="99"/>
      <c r="D2928" s="99"/>
      <c r="E2928" s="100"/>
      <c r="F2928" s="101"/>
      <c r="G2928" s="101"/>
      <c r="H2928" s="101"/>
      <c r="I2928" s="101"/>
      <c r="J2928" s="100"/>
      <c r="K2928" s="102"/>
      <c r="L2928" s="103"/>
      <c r="M2928" s="104"/>
      <c r="N2928" s="105"/>
      <c r="O2928" s="105"/>
      <c r="P2928" s="104"/>
      <c r="Q2928" s="101"/>
      <c r="R2928" s="106"/>
      <c r="S2928" s="101"/>
      <c r="T2928" s="107"/>
      <c r="U2928" s="102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97"/>
      <c r="B2929" s="98"/>
      <c r="C2929" s="99"/>
      <c r="D2929" s="99"/>
      <c r="E2929" s="100"/>
      <c r="F2929" s="101"/>
      <c r="G2929" s="101"/>
      <c r="H2929" s="101"/>
      <c r="I2929" s="101"/>
      <c r="J2929" s="100"/>
      <c r="K2929" s="102"/>
      <c r="L2929" s="103"/>
      <c r="M2929" s="104"/>
      <c r="N2929" s="105"/>
      <c r="O2929" s="105"/>
      <c r="P2929" s="104"/>
      <c r="Q2929" s="101"/>
      <c r="R2929" s="106"/>
      <c r="S2929" s="101"/>
      <c r="T2929" s="107"/>
      <c r="U2929" s="102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97"/>
      <c r="B2930" s="98"/>
      <c r="C2930" s="99"/>
      <c r="D2930" s="99"/>
      <c r="E2930" s="100"/>
      <c r="F2930" s="101"/>
      <c r="G2930" s="101"/>
      <c r="H2930" s="101"/>
      <c r="I2930" s="101"/>
      <c r="J2930" s="100"/>
      <c r="K2930" s="102"/>
      <c r="L2930" s="103"/>
      <c r="M2930" s="104"/>
      <c r="N2930" s="105"/>
      <c r="O2930" s="105"/>
      <c r="P2930" s="104"/>
      <c r="Q2930" s="101"/>
      <c r="R2930" s="106"/>
      <c r="S2930" s="101"/>
      <c r="T2930" s="107"/>
      <c r="U2930" s="102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97"/>
      <c r="B2931" s="98"/>
      <c r="C2931" s="99"/>
      <c r="D2931" s="99"/>
      <c r="E2931" s="100"/>
      <c r="F2931" s="101"/>
      <c r="G2931" s="101"/>
      <c r="H2931" s="101"/>
      <c r="I2931" s="101"/>
      <c r="J2931" s="100"/>
      <c r="K2931" s="102"/>
      <c r="L2931" s="103"/>
      <c r="M2931" s="104"/>
      <c r="N2931" s="105"/>
      <c r="O2931" s="105"/>
      <c r="P2931" s="104"/>
      <c r="Q2931" s="101"/>
      <c r="R2931" s="106"/>
      <c r="S2931" s="101"/>
      <c r="T2931" s="107"/>
      <c r="U2931" s="102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97"/>
      <c r="B2932" s="98"/>
      <c r="C2932" s="99"/>
      <c r="D2932" s="99"/>
      <c r="E2932" s="100"/>
      <c r="F2932" s="101"/>
      <c r="G2932" s="101"/>
      <c r="H2932" s="101"/>
      <c r="I2932" s="101"/>
      <c r="J2932" s="100"/>
      <c r="K2932" s="102"/>
      <c r="L2932" s="103"/>
      <c r="M2932" s="104"/>
      <c r="N2932" s="105"/>
      <c r="O2932" s="105"/>
      <c r="P2932" s="104"/>
      <c r="Q2932" s="101"/>
      <c r="R2932" s="106"/>
      <c r="S2932" s="101"/>
      <c r="T2932" s="107"/>
      <c r="U2932" s="102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97"/>
      <c r="B2933" s="98"/>
      <c r="C2933" s="99"/>
      <c r="D2933" s="99"/>
      <c r="E2933" s="100"/>
      <c r="F2933" s="101"/>
      <c r="G2933" s="101"/>
      <c r="H2933" s="101"/>
      <c r="I2933" s="101"/>
      <c r="J2933" s="100"/>
      <c r="K2933" s="102"/>
      <c r="L2933" s="103"/>
      <c r="M2933" s="104"/>
      <c r="N2933" s="105"/>
      <c r="O2933" s="105"/>
      <c r="P2933" s="104"/>
      <c r="Q2933" s="101"/>
      <c r="R2933" s="106"/>
      <c r="S2933" s="101"/>
      <c r="T2933" s="107"/>
      <c r="U2933" s="102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08"/>
      <c r="B2934" s="109"/>
      <c r="C2934" s="110"/>
      <c r="D2934" s="110"/>
      <c r="E2934" s="111"/>
      <c r="F2934" s="112"/>
      <c r="G2934" s="112"/>
      <c r="H2934" s="112"/>
      <c r="I2934" s="112"/>
      <c r="J2934" s="111"/>
      <c r="K2934" s="113"/>
      <c r="L2934" s="114"/>
      <c r="M2934" s="115"/>
      <c r="N2934" s="116"/>
      <c r="O2934" s="116"/>
      <c r="P2934" s="115"/>
      <c r="Q2934" s="112"/>
      <c r="R2934" s="117"/>
      <c r="S2934" s="112"/>
      <c r="T2934" s="118"/>
      <c r="U2934" s="113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</row>
    <row r="2935" spans="1:153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</row>
    <row r="2937" spans="1:153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</row>
    <row r="3117" spans="1:153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</row>
    <row r="3119" spans="1:153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</row>
    <row r="3301" spans="1:153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</row>
    <row r="3303" spans="1:153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</row>
    <row r="3482" spans="1:153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</row>
    <row r="3484" spans="1:153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</row>
    <row r="3665" spans="1:153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</row>
    <row r="3667" spans="1:153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</row>
    <row r="3849" spans="1:153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</row>
    <row r="4030" spans="1:153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</row>
    <row r="4214" spans="1:153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</row>
    <row r="4397" spans="1:153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</row>
    <row r="4582" spans="1:153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A12:U911">
    <cfRule type="expression" dxfId="4" priority="10">
      <formula>$P12&gt;0</formula>
    </cfRule>
  </conditionalFormatting>
  <conditionalFormatting sqref="D1799:D2612">
    <cfRule type="expression" dxfId="3" priority="7">
      <formula>$P1799&gt;0</formula>
    </cfRule>
  </conditionalFormatting>
  <conditionalFormatting sqref="E1799:E2612">
    <cfRule type="expression" dxfId="2" priority="6">
      <formula>$M1799&gt;0</formula>
    </cfRule>
  </conditionalFormatting>
  <conditionalFormatting sqref="A13">
    <cfRule type="expression" dxfId="1" priority="5">
      <formula>$P13&gt;0</formula>
    </cfRule>
  </conditionalFormatting>
  <conditionalFormatting sqref="D12">
    <cfRule type="expression" dxfId="0" priority="3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2025-04-28T15:44:13Z</dcterms:modified>
</cp:coreProperties>
</file>